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80" activeTab="1"/>
  </bookViews>
  <sheets>
    <sheet name="База" sheetId="1" r:id="rId1"/>
    <sheet name="Сверхбаза" sheetId="2" r:id="rId2"/>
    <sheet name="База (2)" sheetId="3" state="hidden" r:id="rId3"/>
    <sheet name="База (3)" sheetId="4" state="hidden" r:id="rId4"/>
  </sheets>
  <definedNames>
    <definedName name="_xlnm._FilterDatabase" localSheetId="0" hidden="1">База!$A$11:$V$1133</definedName>
    <definedName name="_xlnm._FilterDatabase" localSheetId="2" hidden="1">'База (2)'!$A$8:$AK$1121</definedName>
    <definedName name="_xlnm._FilterDatabase" localSheetId="3" hidden="1">'База (3)'!$A$8:$AK$1121</definedName>
    <definedName name="_xlnm._FilterDatabase" localSheetId="1" hidden="1">Сверхбаза!$B$11:$P$11</definedName>
    <definedName name="Z_0A6AD0A3_F8F8_45EA_A8C8_41713FDB5995_.wvu.FilterData" localSheetId="0" hidden="1">База!$A$11:$V$1133</definedName>
    <definedName name="Z_0A6AD0A3_F8F8_45EA_A8C8_41713FDB5995_.wvu.FilterData" localSheetId="2" hidden="1">'База (2)'!$A$8:$AK$1121</definedName>
    <definedName name="Z_0A6AD0A3_F8F8_45EA_A8C8_41713FDB5995_.wvu.FilterData" localSheetId="3" hidden="1">'База (3)'!$A$8:$AK$1121</definedName>
    <definedName name="Z_0A6AD0A3_F8F8_45EA_A8C8_41713FDB5995_.wvu.PrintArea" localSheetId="0" hidden="1">База!$A$4:$P$1246</definedName>
    <definedName name="Z_0A6AD0A3_F8F8_45EA_A8C8_41713FDB5995_.wvu.PrintArea" localSheetId="2" hidden="1">'База (2)'!$A$1:$V$1230</definedName>
    <definedName name="Z_0A6AD0A3_F8F8_45EA_A8C8_41713FDB5995_.wvu.PrintArea" localSheetId="3" hidden="1">'База (3)'!$A$1:$V$1230</definedName>
    <definedName name="Z_0A6AD0A3_F8F8_45EA_A8C8_41713FDB5995_.wvu.PrintTitles" localSheetId="0" hidden="1">База!$7:$11</definedName>
    <definedName name="Z_0A6AD0A3_F8F8_45EA_A8C8_41713FDB5995_.wvu.PrintTitles" localSheetId="2" hidden="1">'База (2)'!$4:$8</definedName>
    <definedName name="Z_0A6AD0A3_F8F8_45EA_A8C8_41713FDB5995_.wvu.PrintTitles" localSheetId="3" hidden="1">'База (3)'!$4:$8</definedName>
    <definedName name="Z_0A6AD0A3_F8F8_45EA_A8C8_41713FDB5995_.wvu.PrintTitles" localSheetId="1" hidden="1">Сверхбаза!$7:$11</definedName>
    <definedName name="Z_1089A871_A334_4C12_BB32_6F83134A6691_.wvu.FilterData" localSheetId="0" hidden="1">База!$A$11:$P$1089</definedName>
    <definedName name="Z_1089A871_A334_4C12_BB32_6F83134A6691_.wvu.FilterData" localSheetId="2" hidden="1">'База (2)'!$A$8:$P$1079</definedName>
    <definedName name="Z_1089A871_A334_4C12_BB32_6F83134A6691_.wvu.FilterData" localSheetId="3" hidden="1">'База (3)'!$A$8:$P$1079</definedName>
    <definedName name="Z_26A81030_159E_4318_9D2A_227DE5EFF90F_.wvu.FilterData" localSheetId="0" hidden="1">База!$A$11:$P$1089</definedName>
    <definedName name="Z_26A81030_159E_4318_9D2A_227DE5EFF90F_.wvu.FilterData" localSheetId="2" hidden="1">'База (2)'!$A$8:$P$1079</definedName>
    <definedName name="Z_26A81030_159E_4318_9D2A_227DE5EFF90F_.wvu.FilterData" localSheetId="3" hidden="1">'База (3)'!$A$8:$P$1079</definedName>
    <definedName name="Z_2B2D43BB_88B6_493F_AD51_3A9BF025FFBE_.wvu.FilterData" localSheetId="0" hidden="1">База!$A$11:$P$1089</definedName>
    <definedName name="Z_2B2D43BB_88B6_493F_AD51_3A9BF025FFBE_.wvu.FilterData" localSheetId="2" hidden="1">'База (2)'!$A$8:$P$1079</definedName>
    <definedName name="Z_2B2D43BB_88B6_493F_AD51_3A9BF025FFBE_.wvu.FilterData" localSheetId="3" hidden="1">'База (3)'!$A$8:$P$1079</definedName>
    <definedName name="Z_2F1F62B3_5312_470F_A4FF_A6820D4D9BD5_.wvu.FilterData" localSheetId="0" hidden="1">База!$A$11:$V$1133</definedName>
    <definedName name="Z_2F1F62B3_5312_470F_A4FF_A6820D4D9BD5_.wvu.FilterData" localSheetId="2" hidden="1">'База (2)'!$A$8:$AK$1121</definedName>
    <definedName name="Z_2F1F62B3_5312_470F_A4FF_A6820D4D9BD5_.wvu.FilterData" localSheetId="3" hidden="1">'База (3)'!$A$8:$AK$1121</definedName>
    <definedName name="Z_2F1F62B3_5312_470F_A4FF_A6820D4D9BD5_.wvu.PrintArea" localSheetId="0" hidden="1">База!$A$4:$P$1246</definedName>
    <definedName name="Z_2F1F62B3_5312_470F_A4FF_A6820D4D9BD5_.wvu.PrintArea" localSheetId="2" hidden="1">'База (2)'!$A$1:$P$1230</definedName>
    <definedName name="Z_2F1F62B3_5312_470F_A4FF_A6820D4D9BD5_.wvu.PrintArea" localSheetId="3" hidden="1">'База (3)'!$A$1:$P$1230</definedName>
    <definedName name="Z_2F1F62B3_5312_470F_A4FF_A6820D4D9BD5_.wvu.PrintTitles" localSheetId="0" hidden="1">База!$7:$11</definedName>
    <definedName name="Z_2F1F62B3_5312_470F_A4FF_A6820D4D9BD5_.wvu.PrintTitles" localSheetId="2" hidden="1">'База (2)'!$4:$8</definedName>
    <definedName name="Z_2F1F62B3_5312_470F_A4FF_A6820D4D9BD5_.wvu.PrintTitles" localSheetId="3" hidden="1">'База (3)'!$4:$8</definedName>
    <definedName name="Z_2F1F62B3_5312_470F_A4FF_A6820D4D9BD5_.wvu.PrintTitles" localSheetId="1" hidden="1">Сверхбаза!$7:$11</definedName>
    <definedName name="Z_4449F898_BA47_4B12_BC1E_4ACD13CC4640_.wvu.FilterData" localSheetId="0" hidden="1">База!$A$11:$P$1089</definedName>
    <definedName name="Z_4449F898_BA47_4B12_BC1E_4ACD13CC4640_.wvu.FilterData" localSheetId="2" hidden="1">'База (2)'!$A$8:$P$1079</definedName>
    <definedName name="Z_4449F898_BA47_4B12_BC1E_4ACD13CC4640_.wvu.FilterData" localSheetId="3" hidden="1">'База (3)'!$A$8:$P$1079</definedName>
    <definedName name="Z_4C899217_5F5A_42AB_8A49_DEEA1641D3FC_.wvu.FilterData" localSheetId="0" hidden="1">База!$A$11:$P$1246</definedName>
    <definedName name="Z_4C899217_5F5A_42AB_8A49_DEEA1641D3FC_.wvu.FilterData" localSheetId="2" hidden="1">'База (2)'!$A$8:$P$1229</definedName>
    <definedName name="Z_4C899217_5F5A_42AB_8A49_DEEA1641D3FC_.wvu.FilterData" localSheetId="3" hidden="1">'База (3)'!$A$8:$P$1229</definedName>
    <definedName name="Z_54EBD329_476A_4066_882C_4CB01B3C52E8_.wvu.FilterData" localSheetId="0" hidden="1">База!$A$11:$P$1089</definedName>
    <definedName name="Z_54EBD329_476A_4066_882C_4CB01B3C52E8_.wvu.FilterData" localSheetId="2" hidden="1">'База (2)'!$A$8:$P$1079</definedName>
    <definedName name="Z_54EBD329_476A_4066_882C_4CB01B3C52E8_.wvu.FilterData" localSheetId="3" hidden="1">'База (3)'!$A$8:$P$1079</definedName>
    <definedName name="Z_55585914_AE42_4E44_954A_7EB633857363_.wvu.FilterData" localSheetId="0" hidden="1">База!$A$11:$P$1089</definedName>
    <definedName name="Z_55585914_AE42_4E44_954A_7EB633857363_.wvu.FilterData" localSheetId="2" hidden="1">'База (2)'!$A$8:$P$1079</definedName>
    <definedName name="Z_55585914_AE42_4E44_954A_7EB633857363_.wvu.FilterData" localSheetId="3" hidden="1">'База (3)'!$A$8:$P$1079</definedName>
    <definedName name="Z_5C58871E_AADB_4E0B_80C3_7F522B0D8876_.wvu.FilterData" localSheetId="0" hidden="1">База!$A$11:$P$1089</definedName>
    <definedName name="Z_5C58871E_AADB_4E0B_80C3_7F522B0D8876_.wvu.FilterData" localSheetId="2" hidden="1">'База (2)'!$A$8:$P$1079</definedName>
    <definedName name="Z_5C58871E_AADB_4E0B_80C3_7F522B0D8876_.wvu.FilterData" localSheetId="3" hidden="1">'База (3)'!$A$8:$P$1079</definedName>
    <definedName name="Z_5EF37931_2E32_4BDE_8775_02CF5B4FA2FB_.wvu.FilterData" localSheetId="0" hidden="1">База!$A$11:$P$1089</definedName>
    <definedName name="Z_5EF37931_2E32_4BDE_8775_02CF5B4FA2FB_.wvu.FilterData" localSheetId="2" hidden="1">'База (2)'!$A$8:$P$1079</definedName>
    <definedName name="Z_5EF37931_2E32_4BDE_8775_02CF5B4FA2FB_.wvu.FilterData" localSheetId="3" hidden="1">'База (3)'!$A$8:$P$1079</definedName>
    <definedName name="Z_62E627C7_3EE0_482D_BA0D_FCD5E5FA0F0A_.wvu.FilterData" localSheetId="0" hidden="1">База!$A$11:$P$1089</definedName>
    <definedName name="Z_62E627C7_3EE0_482D_BA0D_FCD5E5FA0F0A_.wvu.FilterData" localSheetId="2" hidden="1">'База (2)'!$A$8:$P$1079</definedName>
    <definedName name="Z_62E627C7_3EE0_482D_BA0D_FCD5E5FA0F0A_.wvu.FilterData" localSheetId="3" hidden="1">'База (3)'!$A$8:$P$1079</definedName>
    <definedName name="Z_754E86C3_7FF7_45C3_93B9_79273644BDE8_.wvu.FilterData" localSheetId="0" hidden="1">База!$A$11:$P$1089</definedName>
    <definedName name="Z_754E86C3_7FF7_45C3_93B9_79273644BDE8_.wvu.FilterData" localSheetId="2" hidden="1">'База (2)'!$A$8:$P$1079</definedName>
    <definedName name="Z_754E86C3_7FF7_45C3_93B9_79273644BDE8_.wvu.FilterData" localSheetId="3" hidden="1">'База (3)'!$A$8:$P$1079</definedName>
    <definedName name="Z_951E6EB5_8A7C_4D88_B68C_8ADDB6306B63_.wvu.Cols" localSheetId="1" hidden="1">Сверхбаза!$Q:$Q</definedName>
    <definedName name="Z_951E6EB5_8A7C_4D88_B68C_8ADDB6306B63_.wvu.FilterData" localSheetId="0" hidden="1">База!$A$11:$P$1133</definedName>
    <definedName name="Z_951E6EB5_8A7C_4D88_B68C_8ADDB6306B63_.wvu.FilterData" localSheetId="2" hidden="1">'База (2)'!$A$8:$AB$1121</definedName>
    <definedName name="Z_951E6EB5_8A7C_4D88_B68C_8ADDB6306B63_.wvu.FilterData" localSheetId="3" hidden="1">'База (3)'!$A$8:$AB$1121</definedName>
    <definedName name="Z_951E6EB5_8A7C_4D88_B68C_8ADDB6306B63_.wvu.PrintArea" localSheetId="0" hidden="1">База!$A$4:$P$1246</definedName>
    <definedName name="Z_951E6EB5_8A7C_4D88_B68C_8ADDB6306B63_.wvu.PrintArea" localSheetId="2" hidden="1">'База (2)'!$A$1:$V$1230</definedName>
    <definedName name="Z_951E6EB5_8A7C_4D88_B68C_8ADDB6306B63_.wvu.PrintArea" localSheetId="3" hidden="1">'База (3)'!$A$1:$V$1230</definedName>
    <definedName name="Z_951E6EB5_8A7C_4D88_B68C_8ADDB6306B63_.wvu.PrintTitles" localSheetId="0" hidden="1">База!$7:$11</definedName>
    <definedName name="Z_951E6EB5_8A7C_4D88_B68C_8ADDB6306B63_.wvu.PrintTitles" localSheetId="2" hidden="1">'База (2)'!$4:$8</definedName>
    <definedName name="Z_951E6EB5_8A7C_4D88_B68C_8ADDB6306B63_.wvu.PrintTitles" localSheetId="3" hidden="1">'База (3)'!$4:$8</definedName>
    <definedName name="Z_951E6EB5_8A7C_4D88_B68C_8ADDB6306B63_.wvu.PrintTitles" localSheetId="1" hidden="1">Сверхбаза!$7:$11</definedName>
    <definedName name="Z_A1C96AFA_6212_42DE_A9EF_059BABB6BE7C_.wvu.FilterData" localSheetId="0" hidden="1">База!$A$11:$P$1089</definedName>
    <definedName name="Z_A1C96AFA_6212_42DE_A9EF_059BABB6BE7C_.wvu.FilterData" localSheetId="2" hidden="1">'База (2)'!$A$8:$P$1079</definedName>
    <definedName name="Z_A1C96AFA_6212_42DE_A9EF_059BABB6BE7C_.wvu.FilterData" localSheetId="3" hidden="1">'База (3)'!$A$8:$P$1079</definedName>
    <definedName name="Z_CF556157_8562_4F36_9950_2A16E0088531_.wvu.FilterData" localSheetId="0" hidden="1">База!$A$11:$P$1089</definedName>
    <definedName name="Z_CF556157_8562_4F36_9950_2A16E0088531_.wvu.FilterData" localSheetId="2" hidden="1">'База (2)'!$A$8:$P$1079</definedName>
    <definedName name="Z_CF556157_8562_4F36_9950_2A16E0088531_.wvu.FilterData" localSheetId="3" hidden="1">'База (3)'!$A$8:$P$1079</definedName>
    <definedName name="Z_EAB5D2AD_024D_4449_B61D_97DFAB6DA891_.wvu.FilterData" localSheetId="0" hidden="1">База!$A$11:$P$1133</definedName>
    <definedName name="Z_EAB5D2AD_024D_4449_B61D_97DFAB6DA891_.wvu.FilterData" localSheetId="2" hidden="1">'База (2)'!$A$8:$T$1121</definedName>
    <definedName name="Z_EAB5D2AD_024D_4449_B61D_97DFAB6DA891_.wvu.FilterData" localSheetId="3" hidden="1">'База (3)'!$A$8:$T$1121</definedName>
    <definedName name="Z_EB7E1196_050A_4474_9F87_0E4F30D88C0A_.wvu.FilterData" localSheetId="0" hidden="1">База!$A$11:$P$1089</definedName>
    <definedName name="Z_EB7E1196_050A_4474_9F87_0E4F30D88C0A_.wvu.FilterData" localSheetId="2" hidden="1">'База (2)'!$A$8:$P$1079</definedName>
    <definedName name="Z_EB7E1196_050A_4474_9F87_0E4F30D88C0A_.wvu.FilterData" localSheetId="3" hidden="1">'База (3)'!$A$8:$P$1079</definedName>
    <definedName name="_xlnm.Print_Titles" localSheetId="0">База!$7:$11</definedName>
    <definedName name="_xlnm.Print_Titles" localSheetId="2">'База (2)'!$4:$8</definedName>
    <definedName name="_xlnm.Print_Titles" localSheetId="3">'База (3)'!$4:$8</definedName>
    <definedName name="_xlnm.Print_Titles" localSheetId="1">Сверхбаза!$7:$11</definedName>
    <definedName name="_xlnm.Print_Area" localSheetId="0">База!$A$4:$P$1246</definedName>
    <definedName name="_xlnm.Print_Area" localSheetId="2">'База (2)'!$A$1:$P$1230</definedName>
    <definedName name="_xlnm.Print_Area" localSheetId="3">'База (3)'!$A$1:$P$1230</definedName>
  </definedNames>
  <calcPr calcId="125725"/>
  <customWorkbookViews>
    <customWorkbookView name="Письменная Ирина Александровна - Личное представление" guid="{0A6AD0A3-F8F8-45EA-A8C8-41713FDB5995}" mergeInterval="0" personalView="1" maximized="1" xWindow="1" yWindow="1" windowWidth="1916" windowHeight="826" activeSheetId="1"/>
    <customWorkbookView name="Belova.IS - Личное представление" guid="{951E6EB5-8A7C-4D88-B68C-8ADDB6306B63}" mergeInterval="0" personalView="1" maximized="1" xWindow="1" yWindow="1" windowWidth="1916" windowHeight="827" activeSheetId="1"/>
    <customWorkbookView name="Pismennaya.IA - Личное представление" guid="{2F1F62B3-5312-470F-A4FF-A6820D4D9BD5}" mergeInterval="0" personalView="1" maximized="1" xWindow="1" yWindow="1" windowWidth="1916" windowHeight="850" activeSheetId="1"/>
  </customWorkbookViews>
</workbook>
</file>

<file path=xl/calcChain.xml><?xml version="1.0" encoding="utf-8"?>
<calcChain xmlns="http://schemas.openxmlformats.org/spreadsheetml/2006/main">
  <c r="G1112" i="1"/>
  <c r="G1090"/>
  <c r="G1068"/>
  <c r="I1241"/>
  <c r="H1241"/>
  <c r="F1241"/>
  <c r="E1241"/>
  <c r="I1240"/>
  <c r="F1240"/>
  <c r="O1240" s="1"/>
  <c r="I1238"/>
  <c r="F1238"/>
  <c r="O1238" s="1"/>
  <c r="I1229"/>
  <c r="H1229"/>
  <c r="F1229"/>
  <c r="O1229" s="1"/>
  <c r="E1229"/>
  <c r="N1229" s="1"/>
  <c r="I1227"/>
  <c r="H1227"/>
  <c r="F1227"/>
  <c r="O1227" s="1"/>
  <c r="E1227"/>
  <c r="N1227" s="1"/>
  <c r="I1219"/>
  <c r="H1219"/>
  <c r="F1219"/>
  <c r="E1219"/>
  <c r="I1218"/>
  <c r="F1218"/>
  <c r="O1218" s="1"/>
  <c r="I1216"/>
  <c r="F1216"/>
  <c r="O1216" s="1"/>
  <c r="I1207"/>
  <c r="H1207"/>
  <c r="F1207"/>
  <c r="O1207" s="1"/>
  <c r="E1207"/>
  <c r="N1207" s="1"/>
  <c r="I1205"/>
  <c r="H1205"/>
  <c r="F1205"/>
  <c r="O1205" s="1"/>
  <c r="E1205"/>
  <c r="N1205" s="1"/>
  <c r="I1197"/>
  <c r="H1197"/>
  <c r="F1197"/>
  <c r="E1197"/>
  <c r="I1196"/>
  <c r="F1196"/>
  <c r="O1196" s="1"/>
  <c r="I1194"/>
  <c r="F1194"/>
  <c r="O1194" s="1"/>
  <c r="I1185"/>
  <c r="H1185"/>
  <c r="F1185"/>
  <c r="O1185" s="1"/>
  <c r="E1185"/>
  <c r="N1185" s="1"/>
  <c r="I1183"/>
  <c r="H1183"/>
  <c r="F1183"/>
  <c r="O1183" s="1"/>
  <c r="E1183"/>
  <c r="N1183" s="1"/>
  <c r="I1175"/>
  <c r="H1175"/>
  <c r="F1175"/>
  <c r="E1175"/>
  <c r="I1174"/>
  <c r="F1174"/>
  <c r="O1174" s="1"/>
  <c r="I1172"/>
  <c r="F1172"/>
  <c r="O1172" s="1"/>
  <c r="I1163"/>
  <c r="H1163"/>
  <c r="F1163"/>
  <c r="O1163" s="1"/>
  <c r="E1163"/>
  <c r="N1163" s="1"/>
  <c r="I1161"/>
  <c r="H1161"/>
  <c r="F1161"/>
  <c r="O1161" s="1"/>
  <c r="E1161"/>
  <c r="N1161" s="1"/>
  <c r="K1127"/>
  <c r="L1121"/>
  <c r="K1115"/>
  <c r="K1110"/>
  <c r="M1109"/>
  <c r="K1101"/>
  <c r="N1101" s="1"/>
  <c r="K1098"/>
  <c r="N1098" s="1"/>
  <c r="M1096"/>
  <c r="P1096" s="1"/>
  <c r="L1095"/>
  <c r="O1095" s="1"/>
  <c r="K1073"/>
  <c r="N1060"/>
  <c r="M1007"/>
  <c r="M984"/>
  <c r="P984" s="1"/>
  <c r="H959"/>
  <c r="N959"/>
  <c r="M942"/>
  <c r="O934"/>
  <c r="L923"/>
  <c r="M917"/>
  <c r="I805"/>
  <c r="O781"/>
  <c r="O779"/>
  <c r="P767"/>
  <c r="P764"/>
  <c r="O671"/>
  <c r="O669"/>
  <c r="M665"/>
  <c r="P665" s="1"/>
  <c r="P657"/>
  <c r="N643"/>
  <c r="N630"/>
  <c r="N625"/>
  <c r="O583"/>
  <c r="P569"/>
  <c r="N569"/>
  <c r="P525"/>
  <c r="N525"/>
  <c r="P507"/>
  <c r="P505"/>
  <c r="P491"/>
  <c r="P469"/>
  <c r="N451"/>
  <c r="N449"/>
  <c r="P441"/>
  <c r="P439"/>
  <c r="P425"/>
  <c r="P395"/>
  <c r="M377"/>
  <c r="P377" s="1"/>
  <c r="P381"/>
  <c r="N375"/>
  <c r="P373"/>
  <c r="N373"/>
  <c r="P359"/>
  <c r="P348"/>
  <c r="P345"/>
  <c r="P340"/>
  <c r="N337"/>
  <c r="P329"/>
  <c r="P315"/>
  <c r="N297"/>
  <c r="N253"/>
  <c r="N251"/>
  <c r="P214"/>
  <c r="P212"/>
  <c r="P209"/>
  <c r="N209"/>
  <c r="N207"/>
  <c r="M192"/>
  <c r="P192" s="1"/>
  <c r="N165"/>
  <c r="N163"/>
  <c r="N124"/>
  <c r="N121"/>
  <c r="N119"/>
  <c r="N113"/>
  <c r="O97"/>
  <c r="O53"/>
  <c r="O1133"/>
  <c r="L1133"/>
  <c r="K1133"/>
  <c r="M1133"/>
  <c r="N1133"/>
  <c r="O1132"/>
  <c r="L1132"/>
  <c r="K1132"/>
  <c r="M1132"/>
  <c r="N1132"/>
  <c r="O1131"/>
  <c r="L1131"/>
  <c r="K1131"/>
  <c r="M1131"/>
  <c r="N1131"/>
  <c r="J1130"/>
  <c r="P1129"/>
  <c r="O1129"/>
  <c r="L1129"/>
  <c r="K1129"/>
  <c r="M1129"/>
  <c r="N1129"/>
  <c r="P1128"/>
  <c r="K1128"/>
  <c r="O1127"/>
  <c r="L1127"/>
  <c r="M1127"/>
  <c r="P1127" s="1"/>
  <c r="L1126"/>
  <c r="O1126" s="1"/>
  <c r="K1126"/>
  <c r="M1126"/>
  <c r="N1126"/>
  <c r="K1125"/>
  <c r="H1124"/>
  <c r="L1123"/>
  <c r="O1123" s="1"/>
  <c r="K1123"/>
  <c r="M1123"/>
  <c r="L1122"/>
  <c r="O1122" s="1"/>
  <c r="K1122"/>
  <c r="M1122"/>
  <c r="N1122"/>
  <c r="O1121"/>
  <c r="K1121"/>
  <c r="M1121"/>
  <c r="N1121"/>
  <c r="O1120"/>
  <c r="L1120"/>
  <c r="K1120"/>
  <c r="M1120"/>
  <c r="O1119"/>
  <c r="J1119"/>
  <c r="I1119"/>
  <c r="H1119"/>
  <c r="P1119"/>
  <c r="O1118"/>
  <c r="N1118"/>
  <c r="M1118"/>
  <c r="P1118" s="1"/>
  <c r="L1118"/>
  <c r="K1118"/>
  <c r="P1117"/>
  <c r="M1117"/>
  <c r="K1117"/>
  <c r="L1117"/>
  <c r="N1117"/>
  <c r="P1116"/>
  <c r="O1116"/>
  <c r="N1116"/>
  <c r="M1116"/>
  <c r="L1116"/>
  <c r="K1116"/>
  <c r="L1115"/>
  <c r="O1115" s="1"/>
  <c r="N1115"/>
  <c r="L1114"/>
  <c r="O1114" s="1"/>
  <c r="K1114"/>
  <c r="M1114"/>
  <c r="N1114"/>
  <c r="N1113"/>
  <c r="P1111"/>
  <c r="O1111"/>
  <c r="N1111"/>
  <c r="K1111"/>
  <c r="L1111"/>
  <c r="P1110"/>
  <c r="O1110"/>
  <c r="N1110"/>
  <c r="M1110"/>
  <c r="L1110"/>
  <c r="P1109"/>
  <c r="O1109"/>
  <c r="N1109"/>
  <c r="K1109"/>
  <c r="L1109"/>
  <c r="P1108"/>
  <c r="O1107"/>
  <c r="L1107"/>
  <c r="M1107"/>
  <c r="K1107"/>
  <c r="P1106"/>
  <c r="O1106"/>
  <c r="O1105"/>
  <c r="M1105"/>
  <c r="P1105" s="1"/>
  <c r="L1105"/>
  <c r="K1105"/>
  <c r="N1105" s="1"/>
  <c r="M1104"/>
  <c r="P1104" s="1"/>
  <c r="K1104"/>
  <c r="N1104" s="1"/>
  <c r="L1104"/>
  <c r="O1104" s="1"/>
  <c r="M1101"/>
  <c r="P1101" s="1"/>
  <c r="L1101"/>
  <c r="O1101" s="1"/>
  <c r="M1100"/>
  <c r="P1100" s="1"/>
  <c r="K1100"/>
  <c r="N1100" s="1"/>
  <c r="L1100"/>
  <c r="P1099"/>
  <c r="O1099"/>
  <c r="N1099"/>
  <c r="M1099"/>
  <c r="K1099"/>
  <c r="L1099"/>
  <c r="M1098"/>
  <c r="P1098" s="1"/>
  <c r="L1098"/>
  <c r="O1098" s="1"/>
  <c r="J1097"/>
  <c r="I1097"/>
  <c r="O1096"/>
  <c r="N1096"/>
  <c r="L1096"/>
  <c r="K1096"/>
  <c r="K1095"/>
  <c r="M1095"/>
  <c r="N1095"/>
  <c r="O1094"/>
  <c r="N1094"/>
  <c r="L1094"/>
  <c r="K1094"/>
  <c r="M1094"/>
  <c r="O1093"/>
  <c r="L1093"/>
  <c r="K1093"/>
  <c r="M1093"/>
  <c r="O1092"/>
  <c r="L1092"/>
  <c r="K1092"/>
  <c r="M1092"/>
  <c r="O1089"/>
  <c r="K1089"/>
  <c r="M1089"/>
  <c r="L1089"/>
  <c r="P1089"/>
  <c r="N1089"/>
  <c r="O1088"/>
  <c r="K1088"/>
  <c r="M1088"/>
  <c r="L1088"/>
  <c r="P1088"/>
  <c r="N1088"/>
  <c r="O1087"/>
  <c r="K1087"/>
  <c r="M1087"/>
  <c r="L1087"/>
  <c r="N1087"/>
  <c r="P1085"/>
  <c r="O1085"/>
  <c r="M1085"/>
  <c r="L1085"/>
  <c r="K1085"/>
  <c r="N1085"/>
  <c r="N1084"/>
  <c r="K1084"/>
  <c r="H1080"/>
  <c r="P1084"/>
  <c r="O1084"/>
  <c r="O1083"/>
  <c r="M1083"/>
  <c r="L1083"/>
  <c r="K1083"/>
  <c r="N1083" s="1"/>
  <c r="P1083"/>
  <c r="K1082"/>
  <c r="M1082"/>
  <c r="L1082"/>
  <c r="O1082" s="1"/>
  <c r="P1082"/>
  <c r="N1082"/>
  <c r="K1081"/>
  <c r="N1081"/>
  <c r="P1080"/>
  <c r="K1079"/>
  <c r="M1079"/>
  <c r="L1079"/>
  <c r="O1079" s="1"/>
  <c r="P1079"/>
  <c r="N1079"/>
  <c r="K1078"/>
  <c r="L1078"/>
  <c r="P1078"/>
  <c r="N1078"/>
  <c r="O1077"/>
  <c r="K1077"/>
  <c r="M1077"/>
  <c r="L1077"/>
  <c r="P1077"/>
  <c r="N1077"/>
  <c r="K1076"/>
  <c r="M1076"/>
  <c r="L1076"/>
  <c r="O1076" s="1"/>
  <c r="N1076"/>
  <c r="I1075"/>
  <c r="H1075"/>
  <c r="N1075"/>
  <c r="O1074"/>
  <c r="N1074"/>
  <c r="L1074"/>
  <c r="K1074"/>
  <c r="M1074"/>
  <c r="O1073"/>
  <c r="L1073"/>
  <c r="M1073"/>
  <c r="N1073"/>
  <c r="O1072"/>
  <c r="N1072"/>
  <c r="M1072"/>
  <c r="P1072" s="1"/>
  <c r="L1072"/>
  <c r="K1072"/>
  <c r="M1071"/>
  <c r="P1071" s="1"/>
  <c r="K1071"/>
  <c r="N1071" s="1"/>
  <c r="L1071"/>
  <c r="M1070"/>
  <c r="P1070" s="1"/>
  <c r="K1070"/>
  <c r="N1070" s="1"/>
  <c r="L1070"/>
  <c r="O1070" s="1"/>
  <c r="O1067"/>
  <c r="K1067"/>
  <c r="M1067"/>
  <c r="N1067"/>
  <c r="O1066"/>
  <c r="L1066"/>
  <c r="K1066"/>
  <c r="M1066"/>
  <c r="N1066"/>
  <c r="O1065"/>
  <c r="K1065"/>
  <c r="M1065"/>
  <c r="N1065"/>
  <c r="J1064"/>
  <c r="P1063"/>
  <c r="O1063"/>
  <c r="L1063"/>
  <c r="M1063"/>
  <c r="K1063"/>
  <c r="N1063"/>
  <c r="O1062"/>
  <c r="K1062"/>
  <c r="N1062"/>
  <c r="O1061"/>
  <c r="L1061"/>
  <c r="M1061"/>
  <c r="P1061" s="1"/>
  <c r="K1061"/>
  <c r="O1060"/>
  <c r="L1060"/>
  <c r="M1060"/>
  <c r="O1059"/>
  <c r="K1059"/>
  <c r="H1058"/>
  <c r="F1058"/>
  <c r="E1058"/>
  <c r="O1057"/>
  <c r="L1057"/>
  <c r="K1057"/>
  <c r="M1057"/>
  <c r="O1056"/>
  <c r="K1056"/>
  <c r="M1056"/>
  <c r="O1055"/>
  <c r="L1055"/>
  <c r="K1055"/>
  <c r="M1055"/>
  <c r="N1055"/>
  <c r="O1054"/>
  <c r="K1054"/>
  <c r="M1054"/>
  <c r="O1053"/>
  <c r="J1053"/>
  <c r="H1053"/>
  <c r="P1053"/>
  <c r="O1052"/>
  <c r="N1052"/>
  <c r="M1052"/>
  <c r="P1052" s="1"/>
  <c r="L1052"/>
  <c r="K1052"/>
  <c r="M1051"/>
  <c r="P1051" s="1"/>
  <c r="L1051"/>
  <c r="O1051" s="1"/>
  <c r="O1050"/>
  <c r="N1050"/>
  <c r="M1050"/>
  <c r="P1050" s="1"/>
  <c r="L1050"/>
  <c r="K1050"/>
  <c r="K1049"/>
  <c r="M1049"/>
  <c r="N1049"/>
  <c r="K1048"/>
  <c r="L1048"/>
  <c r="O1048" s="1"/>
  <c r="P1048"/>
  <c r="N1048"/>
  <c r="N1047"/>
  <c r="P1045"/>
  <c r="O1045"/>
  <c r="N1045"/>
  <c r="K1045"/>
  <c r="L1045"/>
  <c r="P1044"/>
  <c r="O1044"/>
  <c r="N1044"/>
  <c r="M1044"/>
  <c r="K1044"/>
  <c r="L1044"/>
  <c r="P1043"/>
  <c r="O1043"/>
  <c r="N1043"/>
  <c r="K1043"/>
  <c r="L1043"/>
  <c r="G1042"/>
  <c r="P1042" s="1"/>
  <c r="O1041"/>
  <c r="L1041"/>
  <c r="M1041"/>
  <c r="K1041"/>
  <c r="E1036"/>
  <c r="O1039"/>
  <c r="M1039"/>
  <c r="P1039" s="1"/>
  <c r="L1039"/>
  <c r="K1039"/>
  <c r="N1039" s="1"/>
  <c r="M1038"/>
  <c r="P1038" s="1"/>
  <c r="K1038"/>
  <c r="N1038" s="1"/>
  <c r="L1038"/>
  <c r="O1038" s="1"/>
  <c r="G1036"/>
  <c r="M1035"/>
  <c r="P1035" s="1"/>
  <c r="K1035"/>
  <c r="N1035" s="1"/>
  <c r="L1035"/>
  <c r="O1035" s="1"/>
  <c r="M1034"/>
  <c r="P1034" s="1"/>
  <c r="K1034"/>
  <c r="N1034" s="1"/>
  <c r="L1034"/>
  <c r="P1033"/>
  <c r="O1033"/>
  <c r="N1033"/>
  <c r="M1033"/>
  <c r="K1033"/>
  <c r="L1033"/>
  <c r="M1032"/>
  <c r="P1032" s="1"/>
  <c r="L1032"/>
  <c r="O1032" s="1"/>
  <c r="N1032"/>
  <c r="J1031"/>
  <c r="I1031"/>
  <c r="N1031"/>
  <c r="O1030"/>
  <c r="N1030"/>
  <c r="M1030"/>
  <c r="P1030" s="1"/>
  <c r="L1030"/>
  <c r="K1030"/>
  <c r="K1029"/>
  <c r="N1029"/>
  <c r="O1028"/>
  <c r="N1028"/>
  <c r="L1028"/>
  <c r="K1028"/>
  <c r="M1028"/>
  <c r="O1027"/>
  <c r="L1027"/>
  <c r="K1027"/>
  <c r="M1027"/>
  <c r="N1027"/>
  <c r="O1026"/>
  <c r="L1026"/>
  <c r="M1026"/>
  <c r="K1026"/>
  <c r="N1025"/>
  <c r="O1023"/>
  <c r="K1023"/>
  <c r="M1023"/>
  <c r="P1023"/>
  <c r="N1023"/>
  <c r="O1022"/>
  <c r="K1022"/>
  <c r="M1022"/>
  <c r="L1022"/>
  <c r="P1022"/>
  <c r="N1022"/>
  <c r="O1021"/>
  <c r="M1021"/>
  <c r="G1020"/>
  <c r="N1021"/>
  <c r="P1019"/>
  <c r="O1019"/>
  <c r="M1019"/>
  <c r="L1019"/>
  <c r="K1019"/>
  <c r="N1019"/>
  <c r="O1017"/>
  <c r="M1017"/>
  <c r="L1017"/>
  <c r="K1017"/>
  <c r="N1017" s="1"/>
  <c r="P1017"/>
  <c r="K1016"/>
  <c r="M1016"/>
  <c r="L1016"/>
  <c r="O1016" s="1"/>
  <c r="N1016"/>
  <c r="N1015"/>
  <c r="G1014"/>
  <c r="K1013"/>
  <c r="M1013"/>
  <c r="L1013"/>
  <c r="O1013" s="1"/>
  <c r="P1013"/>
  <c r="N1013"/>
  <c r="M1012"/>
  <c r="L1012"/>
  <c r="N1012"/>
  <c r="O1011"/>
  <c r="K1011"/>
  <c r="M1011"/>
  <c r="L1011"/>
  <c r="P1011"/>
  <c r="N1011"/>
  <c r="M1010"/>
  <c r="L1010"/>
  <c r="O1010" s="1"/>
  <c r="P1010"/>
  <c r="N1010"/>
  <c r="J1009"/>
  <c r="I1009"/>
  <c r="N1009"/>
  <c r="O1008"/>
  <c r="N1008"/>
  <c r="L1008"/>
  <c r="K1008"/>
  <c r="M1008"/>
  <c r="O1007"/>
  <c r="L1007"/>
  <c r="K1007"/>
  <c r="O1006"/>
  <c r="N1006"/>
  <c r="M1006"/>
  <c r="P1006" s="1"/>
  <c r="L1006"/>
  <c r="K1006"/>
  <c r="M1005"/>
  <c r="P1005" s="1"/>
  <c r="K1005"/>
  <c r="N1005" s="1"/>
  <c r="L1005"/>
  <c r="M1004"/>
  <c r="P1004" s="1"/>
  <c r="O1001"/>
  <c r="K1001"/>
  <c r="M1001"/>
  <c r="N1001"/>
  <c r="O1000"/>
  <c r="L1000"/>
  <c r="K1000"/>
  <c r="M1000"/>
  <c r="N1000"/>
  <c r="O999"/>
  <c r="K999"/>
  <c r="M999"/>
  <c r="N999"/>
  <c r="J998"/>
  <c r="P997"/>
  <c r="O997"/>
  <c r="L997"/>
  <c r="M997"/>
  <c r="K997"/>
  <c r="N997"/>
  <c r="G992"/>
  <c r="O995"/>
  <c r="L995"/>
  <c r="M995"/>
  <c r="P995" s="1"/>
  <c r="K995"/>
  <c r="N995"/>
  <c r="O994"/>
  <c r="L994"/>
  <c r="K994"/>
  <c r="M994"/>
  <c r="O993"/>
  <c r="M993"/>
  <c r="K993"/>
  <c r="P993"/>
  <c r="H992"/>
  <c r="F992"/>
  <c r="O991"/>
  <c r="L991"/>
  <c r="M991"/>
  <c r="K991"/>
  <c r="P991"/>
  <c r="O990"/>
  <c r="M990"/>
  <c r="K990"/>
  <c r="O989"/>
  <c r="L989"/>
  <c r="M989"/>
  <c r="K989"/>
  <c r="P989"/>
  <c r="N989"/>
  <c r="O988"/>
  <c r="M988"/>
  <c r="K988"/>
  <c r="P988"/>
  <c r="O987"/>
  <c r="J987"/>
  <c r="H987"/>
  <c r="O986"/>
  <c r="N986"/>
  <c r="L986"/>
  <c r="K986"/>
  <c r="M986"/>
  <c r="P986"/>
  <c r="M985"/>
  <c r="P985" s="1"/>
  <c r="L985"/>
  <c r="O985" s="1"/>
  <c r="N985"/>
  <c r="O984"/>
  <c r="N984"/>
  <c r="L984"/>
  <c r="K984"/>
  <c r="K983"/>
  <c r="N983" s="1"/>
  <c r="M983"/>
  <c r="L983"/>
  <c r="P983"/>
  <c r="K982"/>
  <c r="N982" s="1"/>
  <c r="L982"/>
  <c r="O982" s="1"/>
  <c r="P979"/>
  <c r="O979"/>
  <c r="N979"/>
  <c r="K979"/>
  <c r="L979"/>
  <c r="P978"/>
  <c r="O978"/>
  <c r="N978"/>
  <c r="M978"/>
  <c r="K978"/>
  <c r="L978"/>
  <c r="P977"/>
  <c r="O977"/>
  <c r="N977"/>
  <c r="K977"/>
  <c r="J976"/>
  <c r="L977"/>
  <c r="G976"/>
  <c r="P976" s="1"/>
  <c r="O975"/>
  <c r="L975"/>
  <c r="M975"/>
  <c r="P975"/>
  <c r="K975"/>
  <c r="P974"/>
  <c r="O974"/>
  <c r="M974"/>
  <c r="F970"/>
  <c r="E970"/>
  <c r="O973"/>
  <c r="M973"/>
  <c r="P973" s="1"/>
  <c r="L973"/>
  <c r="K973"/>
  <c r="N973" s="1"/>
  <c r="M972"/>
  <c r="P972" s="1"/>
  <c r="K972"/>
  <c r="N972" s="1"/>
  <c r="K971"/>
  <c r="N971" s="1"/>
  <c r="G970"/>
  <c r="M969"/>
  <c r="P969" s="1"/>
  <c r="K969"/>
  <c r="N969" s="1"/>
  <c r="L969"/>
  <c r="O969" s="1"/>
  <c r="K968"/>
  <c r="N968" s="1"/>
  <c r="L968"/>
  <c r="P967"/>
  <c r="O967"/>
  <c r="N967"/>
  <c r="M967"/>
  <c r="K967"/>
  <c r="L967"/>
  <c r="M966"/>
  <c r="P966" s="1"/>
  <c r="K966"/>
  <c r="N966" s="1"/>
  <c r="L966"/>
  <c r="O966" s="1"/>
  <c r="I965"/>
  <c r="H965"/>
  <c r="O964"/>
  <c r="N964"/>
  <c r="M964"/>
  <c r="P964" s="1"/>
  <c r="L964"/>
  <c r="K964"/>
  <c r="K963"/>
  <c r="N963" s="1"/>
  <c r="M963"/>
  <c r="P963"/>
  <c r="O962"/>
  <c r="N962"/>
  <c r="L962"/>
  <c r="K962"/>
  <c r="M962"/>
  <c r="O961"/>
  <c r="L961"/>
  <c r="N961"/>
  <c r="O960"/>
  <c r="L960"/>
  <c r="M960"/>
  <c r="K960"/>
  <c r="P960"/>
  <c r="N960"/>
  <c r="O957"/>
  <c r="N957"/>
  <c r="K957"/>
  <c r="M957"/>
  <c r="L957"/>
  <c r="P957"/>
  <c r="O956"/>
  <c r="M956"/>
  <c r="L956"/>
  <c r="P956"/>
  <c r="O955"/>
  <c r="N955"/>
  <c r="K955"/>
  <c r="M955"/>
  <c r="L955"/>
  <c r="G954"/>
  <c r="P953"/>
  <c r="O953"/>
  <c r="M953"/>
  <c r="L953"/>
  <c r="K953"/>
  <c r="N953"/>
  <c r="P952"/>
  <c r="N952"/>
  <c r="M952"/>
  <c r="K952"/>
  <c r="L952"/>
  <c r="H948"/>
  <c r="O952"/>
  <c r="E948"/>
  <c r="O951"/>
  <c r="M951"/>
  <c r="P951" s="1"/>
  <c r="L951"/>
  <c r="K951"/>
  <c r="N951" s="1"/>
  <c r="K950"/>
  <c r="N950" s="1"/>
  <c r="L950"/>
  <c r="O950" s="1"/>
  <c r="K949"/>
  <c r="N949" s="1"/>
  <c r="G948"/>
  <c r="M947"/>
  <c r="L947"/>
  <c r="O947" s="1"/>
  <c r="P947"/>
  <c r="K946"/>
  <c r="N946" s="1"/>
  <c r="M946"/>
  <c r="L946"/>
  <c r="O945"/>
  <c r="M945"/>
  <c r="L945"/>
  <c r="P945"/>
  <c r="K944"/>
  <c r="N944" s="1"/>
  <c r="M944"/>
  <c r="L944"/>
  <c r="O944" s="1"/>
  <c r="J943"/>
  <c r="I943"/>
  <c r="H943"/>
  <c r="O942"/>
  <c r="N942"/>
  <c r="L942"/>
  <c r="K942"/>
  <c r="O941"/>
  <c r="L941"/>
  <c r="K941"/>
  <c r="O940"/>
  <c r="N940"/>
  <c r="L940"/>
  <c r="K940"/>
  <c r="M940"/>
  <c r="P940"/>
  <c r="M939"/>
  <c r="P939" s="1"/>
  <c r="M938"/>
  <c r="P938" s="1"/>
  <c r="K938"/>
  <c r="N938" s="1"/>
  <c r="L938"/>
  <c r="O938" s="1"/>
  <c r="O935"/>
  <c r="L935"/>
  <c r="M935"/>
  <c r="K935"/>
  <c r="P935"/>
  <c r="N935"/>
  <c r="L934"/>
  <c r="M934"/>
  <c r="K934"/>
  <c r="P934"/>
  <c r="N934"/>
  <c r="O933"/>
  <c r="L933"/>
  <c r="M933"/>
  <c r="K933"/>
  <c r="G932"/>
  <c r="N933"/>
  <c r="J932"/>
  <c r="P931"/>
  <c r="O931"/>
  <c r="L931"/>
  <c r="M931"/>
  <c r="K931"/>
  <c r="N931"/>
  <c r="K930"/>
  <c r="G926"/>
  <c r="O930"/>
  <c r="N930"/>
  <c r="O929"/>
  <c r="L929"/>
  <c r="M929"/>
  <c r="K929"/>
  <c r="O928"/>
  <c r="L928"/>
  <c r="M928"/>
  <c r="N928"/>
  <c r="O927"/>
  <c r="K927"/>
  <c r="N927"/>
  <c r="H926"/>
  <c r="F926"/>
  <c r="E926"/>
  <c r="M925"/>
  <c r="K925"/>
  <c r="N925"/>
  <c r="O924"/>
  <c r="L924"/>
  <c r="M924"/>
  <c r="K924"/>
  <c r="M923"/>
  <c r="K923"/>
  <c r="P923"/>
  <c r="N923"/>
  <c r="O922"/>
  <c r="L922"/>
  <c r="M922"/>
  <c r="K922"/>
  <c r="N922"/>
  <c r="O921"/>
  <c r="J921"/>
  <c r="I921"/>
  <c r="H921"/>
  <c r="O920"/>
  <c r="N920"/>
  <c r="L920"/>
  <c r="K920"/>
  <c r="K919"/>
  <c r="N919" s="1"/>
  <c r="L919"/>
  <c r="O919" s="1"/>
  <c r="O918"/>
  <c r="N918"/>
  <c r="M918"/>
  <c r="P918" s="1"/>
  <c r="L918"/>
  <c r="K918"/>
  <c r="K917"/>
  <c r="N917" s="1"/>
  <c r="L917"/>
  <c r="K916"/>
  <c r="N916" s="1"/>
  <c r="M916"/>
  <c r="L916"/>
  <c r="O916" s="1"/>
  <c r="P916"/>
  <c r="P913"/>
  <c r="O913"/>
  <c r="N913"/>
  <c r="M913"/>
  <c r="K913"/>
  <c r="L913"/>
  <c r="O912"/>
  <c r="N912"/>
  <c r="K912"/>
  <c r="L912"/>
  <c r="P911"/>
  <c r="O911"/>
  <c r="N911"/>
  <c r="M911"/>
  <c r="K911"/>
  <c r="J910"/>
  <c r="O909"/>
  <c r="L909"/>
  <c r="M909"/>
  <c r="P909"/>
  <c r="P908"/>
  <c r="O908"/>
  <c r="M908"/>
  <c r="K908"/>
  <c r="F904"/>
  <c r="E904"/>
  <c r="O907"/>
  <c r="M907"/>
  <c r="P907" s="1"/>
  <c r="L907"/>
  <c r="K907"/>
  <c r="M906"/>
  <c r="P906" s="1"/>
  <c r="K906"/>
  <c r="N906" s="1"/>
  <c r="K905"/>
  <c r="N905" s="1"/>
  <c r="H904"/>
  <c r="G904"/>
  <c r="K903"/>
  <c r="N903" s="1"/>
  <c r="L903"/>
  <c r="O903" s="1"/>
  <c r="M902"/>
  <c r="P902" s="1"/>
  <c r="K902"/>
  <c r="N902" s="1"/>
  <c r="L902"/>
  <c r="O901"/>
  <c r="N901"/>
  <c r="K901"/>
  <c r="L901"/>
  <c r="M900"/>
  <c r="P900" s="1"/>
  <c r="K900"/>
  <c r="N900" s="1"/>
  <c r="L900"/>
  <c r="O900" s="1"/>
  <c r="J899"/>
  <c r="I899"/>
  <c r="H899"/>
  <c r="O898"/>
  <c r="N898"/>
  <c r="L898"/>
  <c r="K898"/>
  <c r="M897"/>
  <c r="L897"/>
  <c r="O897" s="1"/>
  <c r="P897"/>
  <c r="O896"/>
  <c r="N896"/>
  <c r="L896"/>
  <c r="K896"/>
  <c r="M896"/>
  <c r="O895"/>
  <c r="L895"/>
  <c r="M895"/>
  <c r="O894"/>
  <c r="L894"/>
  <c r="K894"/>
  <c r="N894"/>
  <c r="O891"/>
  <c r="N891"/>
  <c r="K891"/>
  <c r="M891"/>
  <c r="L891"/>
  <c r="P891"/>
  <c r="O890"/>
  <c r="N890"/>
  <c r="P890"/>
  <c r="O889"/>
  <c r="N889"/>
  <c r="K889"/>
  <c r="M889"/>
  <c r="L889"/>
  <c r="G888"/>
  <c r="O887"/>
  <c r="L887"/>
  <c r="K887"/>
  <c r="N887"/>
  <c r="P886"/>
  <c r="N886"/>
  <c r="M886"/>
  <c r="K886"/>
  <c r="L886"/>
  <c r="O886"/>
  <c r="E882"/>
  <c r="N882" s="1"/>
  <c r="O885"/>
  <c r="M885"/>
  <c r="P885" s="1"/>
  <c r="L885"/>
  <c r="K885"/>
  <c r="N885" s="1"/>
  <c r="K884"/>
  <c r="N884" s="1"/>
  <c r="L884"/>
  <c r="O884" s="1"/>
  <c r="K883"/>
  <c r="N883" s="1"/>
  <c r="H882"/>
  <c r="G882"/>
  <c r="P880"/>
  <c r="O879"/>
  <c r="N879"/>
  <c r="L879"/>
  <c r="P879"/>
  <c r="K878"/>
  <c r="N878" s="1"/>
  <c r="M878"/>
  <c r="L878"/>
  <c r="O878" s="1"/>
  <c r="O876"/>
  <c r="N876"/>
  <c r="L876"/>
  <c r="K876"/>
  <c r="M876"/>
  <c r="P876"/>
  <c r="O875"/>
  <c r="L875"/>
  <c r="M875"/>
  <c r="K875"/>
  <c r="O874"/>
  <c r="N874"/>
  <c r="L874"/>
  <c r="K874"/>
  <c r="M874"/>
  <c r="M873"/>
  <c r="P873" s="1"/>
  <c r="K873"/>
  <c r="N873" s="1"/>
  <c r="L873"/>
  <c r="M872"/>
  <c r="P872" s="1"/>
  <c r="L872"/>
  <c r="O872" s="1"/>
  <c r="O869"/>
  <c r="L869"/>
  <c r="M869"/>
  <c r="K869"/>
  <c r="P869"/>
  <c r="N869"/>
  <c r="O868"/>
  <c r="P868"/>
  <c r="N868"/>
  <c r="O867"/>
  <c r="L867"/>
  <c r="M867"/>
  <c r="K867"/>
  <c r="G866"/>
  <c r="P866" s="1"/>
  <c r="N867"/>
  <c r="P865"/>
  <c r="O865"/>
  <c r="L865"/>
  <c r="M865"/>
  <c r="N865"/>
  <c r="K864"/>
  <c r="G860"/>
  <c r="O864"/>
  <c r="N864"/>
  <c r="O863"/>
  <c r="L863"/>
  <c r="M863"/>
  <c r="O862"/>
  <c r="L862"/>
  <c r="M862"/>
  <c r="K862"/>
  <c r="P862"/>
  <c r="O861"/>
  <c r="H860"/>
  <c r="F860"/>
  <c r="O859"/>
  <c r="O857"/>
  <c r="K857"/>
  <c r="P857"/>
  <c r="N857"/>
  <c r="O856"/>
  <c r="L856"/>
  <c r="M856"/>
  <c r="O854"/>
  <c r="N854"/>
  <c r="L854"/>
  <c r="K854"/>
  <c r="M854"/>
  <c r="M853"/>
  <c r="P853" s="1"/>
  <c r="K853"/>
  <c r="N853" s="1"/>
  <c r="L853"/>
  <c r="O853" s="1"/>
  <c r="O852"/>
  <c r="N852"/>
  <c r="L852"/>
  <c r="K852"/>
  <c r="K851"/>
  <c r="N851" s="1"/>
  <c r="L851"/>
  <c r="K850"/>
  <c r="N850" s="1"/>
  <c r="L850"/>
  <c r="O850" s="1"/>
  <c r="P847"/>
  <c r="O847"/>
  <c r="N847"/>
  <c r="M847"/>
  <c r="K847"/>
  <c r="L847"/>
  <c r="P846"/>
  <c r="O846"/>
  <c r="N846"/>
  <c r="K846"/>
  <c r="L846"/>
  <c r="P845"/>
  <c r="O845"/>
  <c r="N845"/>
  <c r="M845"/>
  <c r="K845"/>
  <c r="L845"/>
  <c r="G844"/>
  <c r="P844" s="1"/>
  <c r="O843"/>
  <c r="L843"/>
  <c r="P843"/>
  <c r="P842"/>
  <c r="M842"/>
  <c r="F838"/>
  <c r="O841"/>
  <c r="M841"/>
  <c r="P841" s="1"/>
  <c r="L841"/>
  <c r="K841"/>
  <c r="N841"/>
  <c r="P840"/>
  <c r="O840"/>
  <c r="M840"/>
  <c r="K840"/>
  <c r="N840" s="1"/>
  <c r="L840"/>
  <c r="K839"/>
  <c r="N839" s="1"/>
  <c r="H838"/>
  <c r="G838"/>
  <c r="O837"/>
  <c r="K837"/>
  <c r="N837" s="1"/>
  <c r="L837"/>
  <c r="P836"/>
  <c r="O836"/>
  <c r="M836"/>
  <c r="K836"/>
  <c r="N836" s="1"/>
  <c r="L836"/>
  <c r="P835"/>
  <c r="O835"/>
  <c r="N835"/>
  <c r="M835"/>
  <c r="L835"/>
  <c r="K835"/>
  <c r="O834"/>
  <c r="M834"/>
  <c r="K834"/>
  <c r="N834" s="1"/>
  <c r="L834"/>
  <c r="P834"/>
  <c r="I833"/>
  <c r="H833"/>
  <c r="P832"/>
  <c r="O832"/>
  <c r="N832"/>
  <c r="M832"/>
  <c r="L832"/>
  <c r="K832"/>
  <c r="P831"/>
  <c r="L831"/>
  <c r="O831" s="1"/>
  <c r="K831"/>
  <c r="N831" s="1"/>
  <c r="M831"/>
  <c r="O830"/>
  <c r="N830"/>
  <c r="L830"/>
  <c r="K830"/>
  <c r="L829"/>
  <c r="O829" s="1"/>
  <c r="K829"/>
  <c r="O828"/>
  <c r="L828"/>
  <c r="M828"/>
  <c r="O825"/>
  <c r="M825"/>
  <c r="L825"/>
  <c r="P825"/>
  <c r="O824"/>
  <c r="N824"/>
  <c r="L824"/>
  <c r="K824"/>
  <c r="P824"/>
  <c r="O823"/>
  <c r="L823"/>
  <c r="G822"/>
  <c r="P822" s="1"/>
  <c r="O821"/>
  <c r="L821"/>
  <c r="K821"/>
  <c r="P821"/>
  <c r="N821"/>
  <c r="P820"/>
  <c r="M820"/>
  <c r="L820"/>
  <c r="O819"/>
  <c r="N819"/>
  <c r="M819"/>
  <c r="P819" s="1"/>
  <c r="L819"/>
  <c r="K819"/>
  <c r="P818"/>
  <c r="L818"/>
  <c r="O818" s="1"/>
  <c r="K818"/>
  <c r="N818" s="1"/>
  <c r="M818"/>
  <c r="H816"/>
  <c r="G816"/>
  <c r="K815"/>
  <c r="N815" s="1"/>
  <c r="L815"/>
  <c r="O814"/>
  <c r="L814"/>
  <c r="K814"/>
  <c r="N814" s="1"/>
  <c r="P813"/>
  <c r="O813"/>
  <c r="N813"/>
  <c r="L813"/>
  <c r="K813"/>
  <c r="M813"/>
  <c r="P812"/>
  <c r="M812"/>
  <c r="L812"/>
  <c r="O812" s="1"/>
  <c r="J811"/>
  <c r="I811"/>
  <c r="H811"/>
  <c r="O810"/>
  <c r="N810"/>
  <c r="L810"/>
  <c r="K810"/>
  <c r="O809"/>
  <c r="L809"/>
  <c r="M809"/>
  <c r="O808"/>
  <c r="N808"/>
  <c r="L808"/>
  <c r="K808"/>
  <c r="L807"/>
  <c r="M807"/>
  <c r="K806"/>
  <c r="N806" s="1"/>
  <c r="M806"/>
  <c r="P806" s="1"/>
  <c r="M803"/>
  <c r="P803"/>
  <c r="N803"/>
  <c r="O802"/>
  <c r="P802"/>
  <c r="N802"/>
  <c r="K801"/>
  <c r="M801"/>
  <c r="N801"/>
  <c r="P799"/>
  <c r="O799"/>
  <c r="L799"/>
  <c r="M799"/>
  <c r="K799"/>
  <c r="N799"/>
  <c r="N798"/>
  <c r="P798"/>
  <c r="O798"/>
  <c r="O797"/>
  <c r="N797"/>
  <c r="L797"/>
  <c r="K797"/>
  <c r="L796"/>
  <c r="O796" s="1"/>
  <c r="K796"/>
  <c r="H794"/>
  <c r="G794"/>
  <c r="F794"/>
  <c r="O793"/>
  <c r="O791"/>
  <c r="L791"/>
  <c r="K791"/>
  <c r="P791"/>
  <c r="N791"/>
  <c r="L790"/>
  <c r="O790" s="1"/>
  <c r="O788"/>
  <c r="N788"/>
  <c r="L788"/>
  <c r="K788"/>
  <c r="M788"/>
  <c r="P788"/>
  <c r="P787"/>
  <c r="O787"/>
  <c r="M787"/>
  <c r="K787"/>
  <c r="O786"/>
  <c r="N786"/>
  <c r="L786"/>
  <c r="K786"/>
  <c r="K785"/>
  <c r="N785" s="1"/>
  <c r="L785"/>
  <c r="K784"/>
  <c r="N784" s="1"/>
  <c r="P781"/>
  <c r="N781"/>
  <c r="M781"/>
  <c r="K781"/>
  <c r="P780"/>
  <c r="O780"/>
  <c r="N780"/>
  <c r="M780"/>
  <c r="K780"/>
  <c r="G778"/>
  <c r="L780"/>
  <c r="P779"/>
  <c r="N779"/>
  <c r="M779"/>
  <c r="J778"/>
  <c r="O777"/>
  <c r="L777"/>
  <c r="K777"/>
  <c r="M777"/>
  <c r="P777"/>
  <c r="N777"/>
  <c r="F772"/>
  <c r="O775"/>
  <c r="L775"/>
  <c r="K775"/>
  <c r="N775"/>
  <c r="M774"/>
  <c r="K774"/>
  <c r="N774" s="1"/>
  <c r="L774"/>
  <c r="O774" s="1"/>
  <c r="P774"/>
  <c r="O773"/>
  <c r="K773"/>
  <c r="G772"/>
  <c r="H772"/>
  <c r="P771"/>
  <c r="O771"/>
  <c r="K771"/>
  <c r="N771" s="1"/>
  <c r="L771"/>
  <c r="M770"/>
  <c r="K770"/>
  <c r="N770" s="1"/>
  <c r="L770"/>
  <c r="O770" s="1"/>
  <c r="H767"/>
  <c r="P770"/>
  <c r="P769"/>
  <c r="O769"/>
  <c r="N769"/>
  <c r="K769"/>
  <c r="L769"/>
  <c r="M768"/>
  <c r="L768"/>
  <c r="O768" s="1"/>
  <c r="K768"/>
  <c r="N768" s="1"/>
  <c r="P768"/>
  <c r="I767"/>
  <c r="P766"/>
  <c r="O766"/>
  <c r="N766"/>
  <c r="M766"/>
  <c r="L766"/>
  <c r="K766"/>
  <c r="L765"/>
  <c r="O765" s="1"/>
  <c r="K765"/>
  <c r="N765" s="1"/>
  <c r="M765"/>
  <c r="P765" s="1"/>
  <c r="O764"/>
  <c r="N764"/>
  <c r="L764"/>
  <c r="K764"/>
  <c r="L763"/>
  <c r="O763" s="1"/>
  <c r="K763"/>
  <c r="O762"/>
  <c r="L762"/>
  <c r="M762"/>
  <c r="M759"/>
  <c r="P759" s="1"/>
  <c r="L759"/>
  <c r="O759" s="1"/>
  <c r="O757"/>
  <c r="L757"/>
  <c r="G756"/>
  <c r="O755"/>
  <c r="M755"/>
  <c r="L755"/>
  <c r="P755"/>
  <c r="N755"/>
  <c r="P754"/>
  <c r="M754"/>
  <c r="L754"/>
  <c r="O753"/>
  <c r="M753"/>
  <c r="P753" s="1"/>
  <c r="L753"/>
  <c r="L752"/>
  <c r="O752" s="1"/>
  <c r="K752"/>
  <c r="N752" s="1"/>
  <c r="M752"/>
  <c r="P752" s="1"/>
  <c r="H750"/>
  <c r="G750"/>
  <c r="O747"/>
  <c r="N747"/>
  <c r="K747"/>
  <c r="L747"/>
  <c r="P747"/>
  <c r="L746"/>
  <c r="O746" s="1"/>
  <c r="O744"/>
  <c r="N744"/>
  <c r="L744"/>
  <c r="K744"/>
  <c r="O743"/>
  <c r="L743"/>
  <c r="M743"/>
  <c r="O742"/>
  <c r="N742"/>
  <c r="L742"/>
  <c r="K742"/>
  <c r="L741"/>
  <c r="K741"/>
  <c r="M741"/>
  <c r="K740"/>
  <c r="N740" s="1"/>
  <c r="M740"/>
  <c r="O737"/>
  <c r="P737"/>
  <c r="N737"/>
  <c r="O736"/>
  <c r="P736"/>
  <c r="N736"/>
  <c r="K735"/>
  <c r="N735"/>
  <c r="P733"/>
  <c r="O733"/>
  <c r="L733"/>
  <c r="M733"/>
  <c r="K733"/>
  <c r="N733"/>
  <c r="O731"/>
  <c r="L731"/>
  <c r="L730"/>
  <c r="O730" s="1"/>
  <c r="M730"/>
  <c r="K730"/>
  <c r="H728"/>
  <c r="F728"/>
  <c r="O727"/>
  <c r="O725"/>
  <c r="L725"/>
  <c r="P725"/>
  <c r="N725"/>
  <c r="O724"/>
  <c r="L724"/>
  <c r="M724"/>
  <c r="O722"/>
  <c r="N722"/>
  <c r="L722"/>
  <c r="K722"/>
  <c r="P722"/>
  <c r="M721"/>
  <c r="K721"/>
  <c r="N721" s="1"/>
  <c r="L721"/>
  <c r="O721" s="1"/>
  <c r="P721"/>
  <c r="P720"/>
  <c r="O720"/>
  <c r="N720"/>
  <c r="L720"/>
  <c r="K720"/>
  <c r="P719"/>
  <c r="M719"/>
  <c r="L719"/>
  <c r="K718"/>
  <c r="N718" s="1"/>
  <c r="P715"/>
  <c r="N715"/>
  <c r="M715"/>
  <c r="K715"/>
  <c r="O714"/>
  <c r="N714"/>
  <c r="P713"/>
  <c r="N713"/>
  <c r="M713"/>
  <c r="K713"/>
  <c r="G712"/>
  <c r="P712" s="1"/>
  <c r="O711"/>
  <c r="L711"/>
  <c r="M711"/>
  <c r="P711"/>
  <c r="N711"/>
  <c r="K710"/>
  <c r="O709"/>
  <c r="L709"/>
  <c r="K709"/>
  <c r="N709" s="1"/>
  <c r="K708"/>
  <c r="N708" s="1"/>
  <c r="L708"/>
  <c r="O708" s="1"/>
  <c r="M708"/>
  <c r="K707"/>
  <c r="G706"/>
  <c r="O705"/>
  <c r="N703"/>
  <c r="K703"/>
  <c r="P703"/>
  <c r="O703"/>
  <c r="K702"/>
  <c r="N702" s="1"/>
  <c r="M702"/>
  <c r="O700"/>
  <c r="N700"/>
  <c r="M700"/>
  <c r="P700" s="1"/>
  <c r="L700"/>
  <c r="K700"/>
  <c r="L699"/>
  <c r="O698"/>
  <c r="N698"/>
  <c r="L698"/>
  <c r="K698"/>
  <c r="O697"/>
  <c r="L697"/>
  <c r="M697"/>
  <c r="K697"/>
  <c r="L696"/>
  <c r="O696" s="1"/>
  <c r="O693"/>
  <c r="N693"/>
  <c r="K693"/>
  <c r="L693"/>
  <c r="O692"/>
  <c r="N692"/>
  <c r="O691"/>
  <c r="N691"/>
  <c r="K691"/>
  <c r="O689"/>
  <c r="L689"/>
  <c r="K689"/>
  <c r="M689"/>
  <c r="N689"/>
  <c r="H684"/>
  <c r="K688"/>
  <c r="O687"/>
  <c r="M687"/>
  <c r="L687"/>
  <c r="P687"/>
  <c r="K686"/>
  <c r="N686" s="1"/>
  <c r="L686"/>
  <c r="O686" s="1"/>
  <c r="M686"/>
  <c r="G684"/>
  <c r="O681"/>
  <c r="N681"/>
  <c r="K681"/>
  <c r="L681"/>
  <c r="K680"/>
  <c r="N680" s="1"/>
  <c r="L680"/>
  <c r="O680" s="1"/>
  <c r="M680"/>
  <c r="O678"/>
  <c r="N678"/>
  <c r="L678"/>
  <c r="K678"/>
  <c r="M678"/>
  <c r="P678" s="1"/>
  <c r="O677"/>
  <c r="L677"/>
  <c r="K677"/>
  <c r="M677"/>
  <c r="N677"/>
  <c r="O676"/>
  <c r="N676"/>
  <c r="L676"/>
  <c r="K676"/>
  <c r="K675"/>
  <c r="M675"/>
  <c r="L675"/>
  <c r="N675"/>
  <c r="M674"/>
  <c r="N674"/>
  <c r="N673"/>
  <c r="K671"/>
  <c r="M671"/>
  <c r="P671"/>
  <c r="N671"/>
  <c r="O670"/>
  <c r="L670"/>
  <c r="K670"/>
  <c r="M670"/>
  <c r="P670"/>
  <c r="N670"/>
  <c r="K669"/>
  <c r="M669"/>
  <c r="G668"/>
  <c r="N669"/>
  <c r="J668"/>
  <c r="P667"/>
  <c r="O667"/>
  <c r="L667"/>
  <c r="K667"/>
  <c r="N667"/>
  <c r="G662"/>
  <c r="G650" s="1"/>
  <c r="E662"/>
  <c r="O665"/>
  <c r="L665"/>
  <c r="K665"/>
  <c r="N665" s="1"/>
  <c r="O664"/>
  <c r="L664"/>
  <c r="K664"/>
  <c r="N664"/>
  <c r="K663"/>
  <c r="N663" s="1"/>
  <c r="M663"/>
  <c r="H662"/>
  <c r="O661"/>
  <c r="L661"/>
  <c r="K661"/>
  <c r="P661"/>
  <c r="N661"/>
  <c r="K660"/>
  <c r="M660"/>
  <c r="N660"/>
  <c r="O659"/>
  <c r="L659"/>
  <c r="K659"/>
  <c r="M659"/>
  <c r="P659"/>
  <c r="N659"/>
  <c r="O658"/>
  <c r="K658"/>
  <c r="M658"/>
  <c r="N658"/>
  <c r="O657"/>
  <c r="J657"/>
  <c r="I657"/>
  <c r="H657"/>
  <c r="N657"/>
  <c r="O656"/>
  <c r="N656"/>
  <c r="L656"/>
  <c r="K656"/>
  <c r="M656"/>
  <c r="P656"/>
  <c r="M655"/>
  <c r="L655"/>
  <c r="O655" s="1"/>
  <c r="O654"/>
  <c r="N654"/>
  <c r="L654"/>
  <c r="K654"/>
  <c r="K653"/>
  <c r="N653" s="1"/>
  <c r="L653"/>
  <c r="M653"/>
  <c r="L652"/>
  <c r="O652" s="1"/>
  <c r="O649"/>
  <c r="K649"/>
  <c r="L649"/>
  <c r="N649"/>
  <c r="O648"/>
  <c r="N648"/>
  <c r="O647"/>
  <c r="L647"/>
  <c r="N647"/>
  <c r="O645"/>
  <c r="L645"/>
  <c r="K645"/>
  <c r="M645"/>
  <c r="P645"/>
  <c r="N645"/>
  <c r="K644"/>
  <c r="E640"/>
  <c r="O643"/>
  <c r="M643"/>
  <c r="L643"/>
  <c r="P643"/>
  <c r="K642"/>
  <c r="N642" s="1"/>
  <c r="M642"/>
  <c r="L642"/>
  <c r="O642" s="1"/>
  <c r="K641"/>
  <c r="N641" s="1"/>
  <c r="H640"/>
  <c r="G640"/>
  <c r="N639"/>
  <c r="N638"/>
  <c r="O637"/>
  <c r="K637"/>
  <c r="L637"/>
  <c r="N637"/>
  <c r="K636"/>
  <c r="M636"/>
  <c r="N636"/>
  <c r="N635"/>
  <c r="O634"/>
  <c r="N634"/>
  <c r="M634"/>
  <c r="P634" s="1"/>
  <c r="L634"/>
  <c r="K634"/>
  <c r="L633"/>
  <c r="M633"/>
  <c r="O632"/>
  <c r="N632"/>
  <c r="L632"/>
  <c r="K632"/>
  <c r="O631"/>
  <c r="K631"/>
  <c r="M631"/>
  <c r="N631"/>
  <c r="O630"/>
  <c r="L630"/>
  <c r="P630"/>
  <c r="N629"/>
  <c r="O627"/>
  <c r="N627"/>
  <c r="L627"/>
  <c r="O626"/>
  <c r="N626"/>
  <c r="O625"/>
  <c r="K625"/>
  <c r="L625"/>
  <c r="O623"/>
  <c r="L623"/>
  <c r="K623"/>
  <c r="M623"/>
  <c r="N623"/>
  <c r="H618"/>
  <c r="K622"/>
  <c r="O621"/>
  <c r="M621"/>
  <c r="P621" s="1"/>
  <c r="L621"/>
  <c r="K620"/>
  <c r="N620" s="1"/>
  <c r="L620"/>
  <c r="O620" s="1"/>
  <c r="M620"/>
  <c r="G618"/>
  <c r="O615"/>
  <c r="N615"/>
  <c r="K615"/>
  <c r="L614"/>
  <c r="O614" s="1"/>
  <c r="M614"/>
  <c r="O612"/>
  <c r="N612"/>
  <c r="L612"/>
  <c r="K612"/>
  <c r="M612"/>
  <c r="O611"/>
  <c r="K611"/>
  <c r="M611"/>
  <c r="N611"/>
  <c r="O610"/>
  <c r="N610"/>
  <c r="L610"/>
  <c r="K610"/>
  <c r="K609"/>
  <c r="L609"/>
  <c r="N609"/>
  <c r="K608"/>
  <c r="M608"/>
  <c r="N608"/>
  <c r="N607"/>
  <c r="K605"/>
  <c r="M605"/>
  <c r="P605"/>
  <c r="N605"/>
  <c r="M603"/>
  <c r="G602"/>
  <c r="N603"/>
  <c r="O601"/>
  <c r="L601"/>
  <c r="K601"/>
  <c r="N601" s="1"/>
  <c r="G596"/>
  <c r="F596"/>
  <c r="O599"/>
  <c r="L599"/>
  <c r="K599"/>
  <c r="L598"/>
  <c r="O598" s="1"/>
  <c r="K598"/>
  <c r="N598" s="1"/>
  <c r="H596"/>
  <c r="O595"/>
  <c r="P595"/>
  <c r="N595"/>
  <c r="O593"/>
  <c r="K593"/>
  <c r="P593"/>
  <c r="N593"/>
  <c r="O592"/>
  <c r="L592"/>
  <c r="M592"/>
  <c r="O590"/>
  <c r="N590"/>
  <c r="L590"/>
  <c r="K590"/>
  <c r="M590"/>
  <c r="P590"/>
  <c r="K589"/>
  <c r="M589"/>
  <c r="L589"/>
  <c r="O589" s="1"/>
  <c r="N589"/>
  <c r="O588"/>
  <c r="N588"/>
  <c r="L588"/>
  <c r="K588"/>
  <c r="K587"/>
  <c r="N587" s="1"/>
  <c r="L587"/>
  <c r="M586"/>
  <c r="K583"/>
  <c r="N583"/>
  <c r="O582"/>
  <c r="P582"/>
  <c r="N582"/>
  <c r="K581"/>
  <c r="N581"/>
  <c r="G580"/>
  <c r="P580" s="1"/>
  <c r="O579"/>
  <c r="L579"/>
  <c r="K579"/>
  <c r="N579" s="1"/>
  <c r="F574"/>
  <c r="E574"/>
  <c r="O577"/>
  <c r="L577"/>
  <c r="K577"/>
  <c r="K576"/>
  <c r="N576" s="1"/>
  <c r="K575"/>
  <c r="N575" s="1"/>
  <c r="G574"/>
  <c r="P573"/>
  <c r="N573"/>
  <c r="P572"/>
  <c r="N572"/>
  <c r="P571"/>
  <c r="N571"/>
  <c r="M570"/>
  <c r="K570"/>
  <c r="P570"/>
  <c r="L570"/>
  <c r="O570" s="1"/>
  <c r="N570"/>
  <c r="O568"/>
  <c r="N568"/>
  <c r="L568"/>
  <c r="K568"/>
  <c r="K567"/>
  <c r="N567" s="1"/>
  <c r="L567"/>
  <c r="M567"/>
  <c r="O566"/>
  <c r="N566"/>
  <c r="L566"/>
  <c r="K566"/>
  <c r="O565"/>
  <c r="K565"/>
  <c r="O564"/>
  <c r="L564"/>
  <c r="M564"/>
  <c r="N563"/>
  <c r="L561"/>
  <c r="O561" s="1"/>
  <c r="M561"/>
  <c r="O559"/>
  <c r="L559"/>
  <c r="M559"/>
  <c r="O557"/>
  <c r="M557"/>
  <c r="P557" s="1"/>
  <c r="L557"/>
  <c r="K557"/>
  <c r="N557" s="1"/>
  <c r="K556"/>
  <c r="H552"/>
  <c r="O555"/>
  <c r="M555"/>
  <c r="P555" s="1"/>
  <c r="L555"/>
  <c r="K554"/>
  <c r="N554" s="1"/>
  <c r="M554"/>
  <c r="K553"/>
  <c r="N553" s="1"/>
  <c r="G552"/>
  <c r="O549"/>
  <c r="N549"/>
  <c r="K549"/>
  <c r="K548"/>
  <c r="N548" s="1"/>
  <c r="L548"/>
  <c r="O548" s="1"/>
  <c r="M548"/>
  <c r="O546"/>
  <c r="N546"/>
  <c r="L546"/>
  <c r="K546"/>
  <c r="K545"/>
  <c r="O544"/>
  <c r="N544"/>
  <c r="L544"/>
  <c r="K544"/>
  <c r="M544"/>
  <c r="P544"/>
  <c r="P543"/>
  <c r="L543"/>
  <c r="N543"/>
  <c r="M542"/>
  <c r="K542"/>
  <c r="P542"/>
  <c r="L542"/>
  <c r="O542" s="1"/>
  <c r="N542"/>
  <c r="O539"/>
  <c r="L539"/>
  <c r="M539"/>
  <c r="P539"/>
  <c r="K539"/>
  <c r="O538"/>
  <c r="L538"/>
  <c r="P538"/>
  <c r="O537"/>
  <c r="M537"/>
  <c r="G536"/>
  <c r="P536" s="1"/>
  <c r="K537"/>
  <c r="O535"/>
  <c r="L535"/>
  <c r="K535"/>
  <c r="N535" s="1"/>
  <c r="G530"/>
  <c r="F530"/>
  <c r="E530"/>
  <c r="O533"/>
  <c r="L533"/>
  <c r="K533"/>
  <c r="O532"/>
  <c r="L532"/>
  <c r="P532"/>
  <c r="K532"/>
  <c r="O531"/>
  <c r="P531"/>
  <c r="K531"/>
  <c r="H530"/>
  <c r="O529"/>
  <c r="L529"/>
  <c r="K529"/>
  <c r="O528"/>
  <c r="L528"/>
  <c r="M528"/>
  <c r="P528"/>
  <c r="K528"/>
  <c r="O527"/>
  <c r="L527"/>
  <c r="P527"/>
  <c r="O526"/>
  <c r="L526"/>
  <c r="M526"/>
  <c r="K526"/>
  <c r="O525"/>
  <c r="I525"/>
  <c r="O524"/>
  <c r="N524"/>
  <c r="L524"/>
  <c r="K524"/>
  <c r="M524"/>
  <c r="M523"/>
  <c r="P523"/>
  <c r="L523"/>
  <c r="O523" s="1"/>
  <c r="N523"/>
  <c r="O522"/>
  <c r="N522"/>
  <c r="L522"/>
  <c r="K522"/>
  <c r="K521"/>
  <c r="N521" s="1"/>
  <c r="M521"/>
  <c r="L520"/>
  <c r="O520" s="1"/>
  <c r="M520"/>
  <c r="O517"/>
  <c r="M517"/>
  <c r="P517"/>
  <c r="L517"/>
  <c r="O516"/>
  <c r="M516"/>
  <c r="K516"/>
  <c r="P516"/>
  <c r="N516"/>
  <c r="O515"/>
  <c r="M515"/>
  <c r="J514"/>
  <c r="P515"/>
  <c r="L515"/>
  <c r="G514"/>
  <c r="P514" s="1"/>
  <c r="O513"/>
  <c r="L513"/>
  <c r="M513"/>
  <c r="P513"/>
  <c r="N513"/>
  <c r="K512"/>
  <c r="F508"/>
  <c r="E508"/>
  <c r="O511"/>
  <c r="M511"/>
  <c r="L511"/>
  <c r="P511"/>
  <c r="M510"/>
  <c r="K510"/>
  <c r="P510"/>
  <c r="N510"/>
  <c r="K509"/>
  <c r="P509"/>
  <c r="N509"/>
  <c r="H508"/>
  <c r="G508"/>
  <c r="K507"/>
  <c r="N507"/>
  <c r="M506"/>
  <c r="K506"/>
  <c r="P506"/>
  <c r="L506"/>
  <c r="N506"/>
  <c r="O505"/>
  <c r="M505"/>
  <c r="K505"/>
  <c r="N505"/>
  <c r="M504"/>
  <c r="K504"/>
  <c r="P504"/>
  <c r="L504"/>
  <c r="O504" s="1"/>
  <c r="N504"/>
  <c r="J503"/>
  <c r="H503"/>
  <c r="P503"/>
  <c r="N503"/>
  <c r="O502"/>
  <c r="N502"/>
  <c r="L502"/>
  <c r="K502"/>
  <c r="K501"/>
  <c r="N501" s="1"/>
  <c r="L501"/>
  <c r="M501"/>
  <c r="O500"/>
  <c r="N500"/>
  <c r="L500"/>
  <c r="K500"/>
  <c r="O499"/>
  <c r="L499"/>
  <c r="O498"/>
  <c r="L498"/>
  <c r="M498"/>
  <c r="K498"/>
  <c r="O495"/>
  <c r="N495"/>
  <c r="K495"/>
  <c r="L495"/>
  <c r="M495"/>
  <c r="O494"/>
  <c r="N494"/>
  <c r="L494"/>
  <c r="O493"/>
  <c r="N493"/>
  <c r="K493"/>
  <c r="L493"/>
  <c r="M493"/>
  <c r="O491"/>
  <c r="L491"/>
  <c r="K491"/>
  <c r="N491"/>
  <c r="K490"/>
  <c r="H486"/>
  <c r="O489"/>
  <c r="M489"/>
  <c r="P489" s="1"/>
  <c r="L489"/>
  <c r="K489"/>
  <c r="N489" s="1"/>
  <c r="K488"/>
  <c r="N488" s="1"/>
  <c r="L488"/>
  <c r="O488" s="1"/>
  <c r="K487"/>
  <c r="N487" s="1"/>
  <c r="M487"/>
  <c r="G486"/>
  <c r="K485"/>
  <c r="N485" s="1"/>
  <c r="K484"/>
  <c r="N484" s="1"/>
  <c r="L484"/>
  <c r="M484"/>
  <c r="O483"/>
  <c r="N483"/>
  <c r="K483"/>
  <c r="K482"/>
  <c r="N482" s="1"/>
  <c r="L482"/>
  <c r="O482" s="1"/>
  <c r="M482"/>
  <c r="J481"/>
  <c r="H481"/>
  <c r="O480"/>
  <c r="N480"/>
  <c r="L480"/>
  <c r="K480"/>
  <c r="O479"/>
  <c r="L479"/>
  <c r="M479"/>
  <c r="P479"/>
  <c r="K479"/>
  <c r="O478"/>
  <c r="N478"/>
  <c r="L478"/>
  <c r="K478"/>
  <c r="M478"/>
  <c r="P478"/>
  <c r="P477"/>
  <c r="N477"/>
  <c r="M476"/>
  <c r="K476"/>
  <c r="L476"/>
  <c r="O476" s="1"/>
  <c r="P476"/>
  <c r="N476"/>
  <c r="N475"/>
  <c r="O473"/>
  <c r="L473"/>
  <c r="M473"/>
  <c r="P473"/>
  <c r="K473"/>
  <c r="O472"/>
  <c r="L472"/>
  <c r="P472"/>
  <c r="O471"/>
  <c r="L471"/>
  <c r="M471"/>
  <c r="G470"/>
  <c r="P470" s="1"/>
  <c r="K471"/>
  <c r="O469"/>
  <c r="L469"/>
  <c r="K469"/>
  <c r="N469"/>
  <c r="G464"/>
  <c r="E464"/>
  <c r="O467"/>
  <c r="M467"/>
  <c r="P467" s="1"/>
  <c r="L467"/>
  <c r="K467"/>
  <c r="N467" s="1"/>
  <c r="O466"/>
  <c r="L466"/>
  <c r="P466"/>
  <c r="O465"/>
  <c r="L465"/>
  <c r="K465"/>
  <c r="H464"/>
  <c r="F464"/>
  <c r="O463"/>
  <c r="L463"/>
  <c r="P463"/>
  <c r="O462"/>
  <c r="L462"/>
  <c r="M462"/>
  <c r="P462"/>
  <c r="K462"/>
  <c r="O461"/>
  <c r="L461"/>
  <c r="P461"/>
  <c r="O460"/>
  <c r="L460"/>
  <c r="M460"/>
  <c r="P460"/>
  <c r="K460"/>
  <c r="O459"/>
  <c r="I459"/>
  <c r="O458"/>
  <c r="N458"/>
  <c r="L458"/>
  <c r="K458"/>
  <c r="M458"/>
  <c r="P458"/>
  <c r="M457"/>
  <c r="K457"/>
  <c r="L457"/>
  <c r="O457" s="1"/>
  <c r="P457"/>
  <c r="N457"/>
  <c r="O456"/>
  <c r="N456"/>
  <c r="L456"/>
  <c r="K456"/>
  <c r="K455"/>
  <c r="N455" s="1"/>
  <c r="M455"/>
  <c r="L454"/>
  <c r="O454" s="1"/>
  <c r="M454"/>
  <c r="O451"/>
  <c r="M451"/>
  <c r="L451"/>
  <c r="P451"/>
  <c r="O450"/>
  <c r="P450"/>
  <c r="N450"/>
  <c r="O449"/>
  <c r="L449"/>
  <c r="P449"/>
  <c r="G448"/>
  <c r="P448" s="1"/>
  <c r="O447"/>
  <c r="L447"/>
  <c r="M447"/>
  <c r="P447"/>
  <c r="N447"/>
  <c r="K446"/>
  <c r="F442"/>
  <c r="E442"/>
  <c r="O445"/>
  <c r="M445"/>
  <c r="P445" s="1"/>
  <c r="L445"/>
  <c r="M444"/>
  <c r="P444" s="1"/>
  <c r="K444"/>
  <c r="N444" s="1"/>
  <c r="K443"/>
  <c r="N443" s="1"/>
  <c r="H442"/>
  <c r="G442"/>
  <c r="N441"/>
  <c r="O439"/>
  <c r="K439"/>
  <c r="N439"/>
  <c r="M438"/>
  <c r="K438"/>
  <c r="L438"/>
  <c r="O438" s="1"/>
  <c r="P438"/>
  <c r="N438"/>
  <c r="O436"/>
  <c r="N436"/>
  <c r="L436"/>
  <c r="K436"/>
  <c r="K435"/>
  <c r="N435" s="1"/>
  <c r="L435"/>
  <c r="M435"/>
  <c r="O434"/>
  <c r="N434"/>
  <c r="L434"/>
  <c r="K434"/>
  <c r="M434"/>
  <c r="O433"/>
  <c r="L433"/>
  <c r="P433"/>
  <c r="O432"/>
  <c r="M432"/>
  <c r="P432"/>
  <c r="K432"/>
  <c r="O429"/>
  <c r="N429"/>
  <c r="K429"/>
  <c r="L429"/>
  <c r="M429"/>
  <c r="O428"/>
  <c r="N428"/>
  <c r="O427"/>
  <c r="N427"/>
  <c r="K427"/>
  <c r="L427"/>
  <c r="M427"/>
  <c r="O425"/>
  <c r="L425"/>
  <c r="K425"/>
  <c r="N425"/>
  <c r="K424"/>
  <c r="H420"/>
  <c r="O423"/>
  <c r="M423"/>
  <c r="P423" s="1"/>
  <c r="L423"/>
  <c r="K423"/>
  <c r="N423" s="1"/>
  <c r="L422"/>
  <c r="O422" s="1"/>
  <c r="K421"/>
  <c r="N421" s="1"/>
  <c r="G420"/>
  <c r="O417"/>
  <c r="N417"/>
  <c r="K416"/>
  <c r="N416" s="1"/>
  <c r="L416"/>
  <c r="O416" s="1"/>
  <c r="M416"/>
  <c r="O414"/>
  <c r="N414"/>
  <c r="L414"/>
  <c r="K414"/>
  <c r="O413"/>
  <c r="L413"/>
  <c r="M413"/>
  <c r="K413"/>
  <c r="O412"/>
  <c r="N412"/>
  <c r="L412"/>
  <c r="K412"/>
  <c r="M412"/>
  <c r="K411"/>
  <c r="N411"/>
  <c r="M410"/>
  <c r="K410"/>
  <c r="L410"/>
  <c r="O410" s="1"/>
  <c r="P410"/>
  <c r="N410"/>
  <c r="O407"/>
  <c r="L407"/>
  <c r="M407"/>
  <c r="P407"/>
  <c r="K407"/>
  <c r="O405"/>
  <c r="L405"/>
  <c r="M405"/>
  <c r="K405"/>
  <c r="P403"/>
  <c r="O403"/>
  <c r="M403"/>
  <c r="L403"/>
  <c r="N403"/>
  <c r="G398"/>
  <c r="E398"/>
  <c r="O401"/>
  <c r="M401"/>
  <c r="P401" s="1"/>
  <c r="L401"/>
  <c r="K401"/>
  <c r="K400"/>
  <c r="K399"/>
  <c r="H398"/>
  <c r="F398"/>
  <c r="O397"/>
  <c r="O395"/>
  <c r="L395"/>
  <c r="O394"/>
  <c r="L394"/>
  <c r="M394"/>
  <c r="K394"/>
  <c r="O392"/>
  <c r="N392"/>
  <c r="L392"/>
  <c r="K392"/>
  <c r="K391"/>
  <c r="L391"/>
  <c r="O391" s="1"/>
  <c r="P391"/>
  <c r="N391"/>
  <c r="O390"/>
  <c r="N390"/>
  <c r="M390"/>
  <c r="P390" s="1"/>
  <c r="L390"/>
  <c r="K390"/>
  <c r="K388"/>
  <c r="N388" s="1"/>
  <c r="L388"/>
  <c r="O388" s="1"/>
  <c r="M385"/>
  <c r="P385" s="1"/>
  <c r="K385"/>
  <c r="N385" s="1"/>
  <c r="L385"/>
  <c r="O385" s="1"/>
  <c r="O384"/>
  <c r="P384"/>
  <c r="N384"/>
  <c r="O383"/>
  <c r="K383"/>
  <c r="L383"/>
  <c r="P383"/>
  <c r="N383"/>
  <c r="G382"/>
  <c r="O381"/>
  <c r="L381"/>
  <c r="K381"/>
  <c r="N381"/>
  <c r="F376"/>
  <c r="E376"/>
  <c r="O379"/>
  <c r="M379"/>
  <c r="L379"/>
  <c r="K379"/>
  <c r="N379" s="1"/>
  <c r="M378"/>
  <c r="P378" s="1"/>
  <c r="K377"/>
  <c r="G376"/>
  <c r="O373"/>
  <c r="L373"/>
  <c r="M372"/>
  <c r="K372"/>
  <c r="L372"/>
  <c r="O372" s="1"/>
  <c r="P372"/>
  <c r="N372"/>
  <c r="O370"/>
  <c r="N370"/>
  <c r="L370"/>
  <c r="K370"/>
  <c r="L369"/>
  <c r="O368"/>
  <c r="N368"/>
  <c r="L368"/>
  <c r="K368"/>
  <c r="O367"/>
  <c r="M367"/>
  <c r="P367"/>
  <c r="O366"/>
  <c r="L366"/>
  <c r="M366"/>
  <c r="P366"/>
  <c r="O363"/>
  <c r="N363"/>
  <c r="K363"/>
  <c r="L363"/>
  <c r="O361"/>
  <c r="N361"/>
  <c r="K361"/>
  <c r="L361"/>
  <c r="O359"/>
  <c r="L359"/>
  <c r="K359"/>
  <c r="N359"/>
  <c r="P358"/>
  <c r="K358"/>
  <c r="L358"/>
  <c r="H354"/>
  <c r="O358"/>
  <c r="N358"/>
  <c r="O357"/>
  <c r="M357"/>
  <c r="P357" s="1"/>
  <c r="L357"/>
  <c r="K357"/>
  <c r="N357" s="1"/>
  <c r="L356"/>
  <c r="O356" s="1"/>
  <c r="K355"/>
  <c r="N355" s="1"/>
  <c r="N351"/>
  <c r="O350"/>
  <c r="K350"/>
  <c r="N350" s="1"/>
  <c r="L350"/>
  <c r="O348"/>
  <c r="N348"/>
  <c r="L348"/>
  <c r="K348"/>
  <c r="O347"/>
  <c r="L347"/>
  <c r="M347"/>
  <c r="K347"/>
  <c r="O346"/>
  <c r="N346"/>
  <c r="L346"/>
  <c r="K346"/>
  <c r="M346"/>
  <c r="M345"/>
  <c r="K345"/>
  <c r="P344"/>
  <c r="M344"/>
  <c r="L344"/>
  <c r="O344" s="1"/>
  <c r="N344"/>
  <c r="O341"/>
  <c r="L341"/>
  <c r="M341"/>
  <c r="K341"/>
  <c r="P341"/>
  <c r="N341"/>
  <c r="O340"/>
  <c r="N340"/>
  <c r="O339"/>
  <c r="L339"/>
  <c r="K339"/>
  <c r="M339"/>
  <c r="N339"/>
  <c r="P337"/>
  <c r="O337"/>
  <c r="M337"/>
  <c r="L337"/>
  <c r="N336"/>
  <c r="P336"/>
  <c r="O336"/>
  <c r="K336"/>
  <c r="O335"/>
  <c r="L335"/>
  <c r="M335"/>
  <c r="P335" s="1"/>
  <c r="O334"/>
  <c r="L334"/>
  <c r="M334"/>
  <c r="K334"/>
  <c r="H332"/>
  <c r="K333"/>
  <c r="G332"/>
  <c r="F332"/>
  <c r="E332"/>
  <c r="O330"/>
  <c r="O329"/>
  <c r="K329"/>
  <c r="N329"/>
  <c r="L328"/>
  <c r="O328" s="1"/>
  <c r="O326"/>
  <c r="N326"/>
  <c r="L326"/>
  <c r="K326"/>
  <c r="M326"/>
  <c r="P326" s="1"/>
  <c r="L325"/>
  <c r="O325" s="1"/>
  <c r="K325"/>
  <c r="M325"/>
  <c r="P325" s="1"/>
  <c r="O324"/>
  <c r="N324"/>
  <c r="L324"/>
  <c r="K324"/>
  <c r="L323"/>
  <c r="L322"/>
  <c r="O322" s="1"/>
  <c r="K322"/>
  <c r="N322" s="1"/>
  <c r="M322"/>
  <c r="P322" s="1"/>
  <c r="O319"/>
  <c r="M319"/>
  <c r="L319"/>
  <c r="K319"/>
  <c r="P319"/>
  <c r="N319"/>
  <c r="P318"/>
  <c r="O318"/>
  <c r="N318"/>
  <c r="M317"/>
  <c r="P317" s="1"/>
  <c r="K317"/>
  <c r="N317" s="1"/>
  <c r="L317"/>
  <c r="O317" s="1"/>
  <c r="O315"/>
  <c r="L315"/>
  <c r="K315"/>
  <c r="N315"/>
  <c r="O314"/>
  <c r="P314"/>
  <c r="F310"/>
  <c r="O313"/>
  <c r="L313"/>
  <c r="K313"/>
  <c r="N313" s="1"/>
  <c r="L312"/>
  <c r="O312" s="1"/>
  <c r="K312"/>
  <c r="K311"/>
  <c r="G310"/>
  <c r="P307"/>
  <c r="O307"/>
  <c r="L307"/>
  <c r="N307"/>
  <c r="O306"/>
  <c r="K306"/>
  <c r="L306"/>
  <c r="O304"/>
  <c r="N304"/>
  <c r="M304"/>
  <c r="P304" s="1"/>
  <c r="L304"/>
  <c r="K304"/>
  <c r="L303"/>
  <c r="O303" s="1"/>
  <c r="K303"/>
  <c r="N303" s="1"/>
  <c r="M303"/>
  <c r="O302"/>
  <c r="N302"/>
  <c r="L302"/>
  <c r="K302"/>
  <c r="K301"/>
  <c r="L300"/>
  <c r="O300" s="1"/>
  <c r="M300"/>
  <c r="P297"/>
  <c r="O297"/>
  <c r="L297"/>
  <c r="M297"/>
  <c r="O296"/>
  <c r="N296"/>
  <c r="O295"/>
  <c r="L295"/>
  <c r="O293"/>
  <c r="M293"/>
  <c r="L293"/>
  <c r="P293"/>
  <c r="N293"/>
  <c r="P292"/>
  <c r="M292"/>
  <c r="L292"/>
  <c r="O291"/>
  <c r="M291"/>
  <c r="P291" s="1"/>
  <c r="L291"/>
  <c r="L290"/>
  <c r="O290" s="1"/>
  <c r="K290"/>
  <c r="N290" s="1"/>
  <c r="M290"/>
  <c r="P290" s="1"/>
  <c r="H288"/>
  <c r="G288"/>
  <c r="P286"/>
  <c r="O286"/>
  <c r="O285"/>
  <c r="N285"/>
  <c r="K285"/>
  <c r="P285"/>
  <c r="L284"/>
  <c r="O284" s="1"/>
  <c r="M284"/>
  <c r="P284"/>
  <c r="O282"/>
  <c r="N282"/>
  <c r="L282"/>
  <c r="K282"/>
  <c r="L281"/>
  <c r="O281" s="1"/>
  <c r="O280"/>
  <c r="N280"/>
  <c r="L280"/>
  <c r="K280"/>
  <c r="L279"/>
  <c r="M279"/>
  <c r="N279"/>
  <c r="K278"/>
  <c r="M278"/>
  <c r="P275"/>
  <c r="N275"/>
  <c r="O274"/>
  <c r="P274"/>
  <c r="N274"/>
  <c r="K273"/>
  <c r="N273"/>
  <c r="P271"/>
  <c r="O271"/>
  <c r="L271"/>
  <c r="K271"/>
  <c r="N271"/>
  <c r="K270"/>
  <c r="N270" s="1"/>
  <c r="O269"/>
  <c r="L269"/>
  <c r="K269"/>
  <c r="N269" s="1"/>
  <c r="L268"/>
  <c r="O268" s="1"/>
  <c r="K267"/>
  <c r="H266"/>
  <c r="F266"/>
  <c r="E266"/>
  <c r="O263"/>
  <c r="L263"/>
  <c r="P263"/>
  <c r="N263"/>
  <c r="O262"/>
  <c r="L262"/>
  <c r="M262"/>
  <c r="K262"/>
  <c r="O260"/>
  <c r="N260"/>
  <c r="L260"/>
  <c r="K260"/>
  <c r="M260"/>
  <c r="L259"/>
  <c r="M259"/>
  <c r="P259" s="1"/>
  <c r="O258"/>
  <c r="N258"/>
  <c r="L258"/>
  <c r="K258"/>
  <c r="K257"/>
  <c r="N257" s="1"/>
  <c r="M257"/>
  <c r="P257"/>
  <c r="P256"/>
  <c r="O256"/>
  <c r="P253"/>
  <c r="O253"/>
  <c r="M253"/>
  <c r="L253"/>
  <c r="P252"/>
  <c r="O252"/>
  <c r="N252"/>
  <c r="O251"/>
  <c r="L251"/>
  <c r="P251"/>
  <c r="O249"/>
  <c r="L249"/>
  <c r="P249"/>
  <c r="N249"/>
  <c r="O248"/>
  <c r="M248"/>
  <c r="K248"/>
  <c r="P248"/>
  <c r="F244"/>
  <c r="O247"/>
  <c r="M247"/>
  <c r="L247"/>
  <c r="L246"/>
  <c r="O246" s="1"/>
  <c r="K246"/>
  <c r="G244"/>
  <c r="H244"/>
  <c r="P241"/>
  <c r="O241"/>
  <c r="K241"/>
  <c r="N241"/>
  <c r="O240"/>
  <c r="M240"/>
  <c r="L240"/>
  <c r="P240"/>
  <c r="O238"/>
  <c r="N238"/>
  <c r="M238"/>
  <c r="P238" s="1"/>
  <c r="L238"/>
  <c r="K238"/>
  <c r="L237"/>
  <c r="O237" s="1"/>
  <c r="K237"/>
  <c r="N237" s="1"/>
  <c r="M237"/>
  <c r="P236"/>
  <c r="O236"/>
  <c r="N236"/>
  <c r="L236"/>
  <c r="K236"/>
  <c r="L235"/>
  <c r="K235"/>
  <c r="M234"/>
  <c r="P231"/>
  <c r="N231"/>
  <c r="K231"/>
  <c r="M231"/>
  <c r="P230"/>
  <c r="O230"/>
  <c r="N230"/>
  <c r="P229"/>
  <c r="N229"/>
  <c r="K229"/>
  <c r="P227"/>
  <c r="O227"/>
  <c r="L227"/>
  <c r="N227"/>
  <c r="K226"/>
  <c r="N226" s="1"/>
  <c r="E222"/>
  <c r="O225"/>
  <c r="L225"/>
  <c r="K225"/>
  <c r="N225" s="1"/>
  <c r="K224"/>
  <c r="N224" s="1"/>
  <c r="L224"/>
  <c r="O224" s="1"/>
  <c r="M224"/>
  <c r="P224" s="1"/>
  <c r="K223"/>
  <c r="N223" s="1"/>
  <c r="H222"/>
  <c r="P219"/>
  <c r="O219"/>
  <c r="N219"/>
  <c r="L219"/>
  <c r="K219"/>
  <c r="O216"/>
  <c r="N216"/>
  <c r="L216"/>
  <c r="K216"/>
  <c r="L215"/>
  <c r="O215" s="1"/>
  <c r="M215"/>
  <c r="O214"/>
  <c r="N214"/>
  <c r="L214"/>
  <c r="K214"/>
  <c r="P213"/>
  <c r="M213"/>
  <c r="K213"/>
  <c r="N213"/>
  <c r="O212"/>
  <c r="L212"/>
  <c r="O209"/>
  <c r="L209"/>
  <c r="O208"/>
  <c r="P208"/>
  <c r="N208"/>
  <c r="O207"/>
  <c r="L207"/>
  <c r="P205"/>
  <c r="O205"/>
  <c r="L205"/>
  <c r="M205"/>
  <c r="K205"/>
  <c r="N205"/>
  <c r="K204"/>
  <c r="N204" s="1"/>
  <c r="O203"/>
  <c r="M203"/>
  <c r="L203"/>
  <c r="L202"/>
  <c r="O202" s="1"/>
  <c r="K202"/>
  <c r="H200"/>
  <c r="F200"/>
  <c r="O197"/>
  <c r="K197"/>
  <c r="P197"/>
  <c r="N197"/>
  <c r="O196"/>
  <c r="L196"/>
  <c r="M196"/>
  <c r="O194"/>
  <c r="N194"/>
  <c r="L194"/>
  <c r="K194"/>
  <c r="K193"/>
  <c r="M193"/>
  <c r="P193" s="1"/>
  <c r="O192"/>
  <c r="N192"/>
  <c r="L192"/>
  <c r="K192"/>
  <c r="P191"/>
  <c r="N191"/>
  <c r="L191"/>
  <c r="K190"/>
  <c r="N190" s="1"/>
  <c r="K187"/>
  <c r="P187"/>
  <c r="N187"/>
  <c r="P186"/>
  <c r="O186"/>
  <c r="N186"/>
  <c r="P185"/>
  <c r="K185"/>
  <c r="O183"/>
  <c r="L183"/>
  <c r="K183"/>
  <c r="P183"/>
  <c r="N183"/>
  <c r="K182"/>
  <c r="N182" s="1"/>
  <c r="F178"/>
  <c r="O181"/>
  <c r="L181"/>
  <c r="K181"/>
  <c r="L180"/>
  <c r="O180" s="1"/>
  <c r="K180"/>
  <c r="N180" s="1"/>
  <c r="K179"/>
  <c r="G178"/>
  <c r="H178"/>
  <c r="E178"/>
  <c r="O175"/>
  <c r="L175"/>
  <c r="P175"/>
  <c r="N175"/>
  <c r="O174"/>
  <c r="L174"/>
  <c r="K174"/>
  <c r="M174"/>
  <c r="N174"/>
  <c r="O172"/>
  <c r="N172"/>
  <c r="L172"/>
  <c r="K172"/>
  <c r="M172"/>
  <c r="P172" s="1"/>
  <c r="M171"/>
  <c r="O170"/>
  <c r="N170"/>
  <c r="L170"/>
  <c r="K170"/>
  <c r="O169"/>
  <c r="N169"/>
  <c r="K169"/>
  <c r="M169"/>
  <c r="O168"/>
  <c r="P165"/>
  <c r="O165"/>
  <c r="P164"/>
  <c r="O164"/>
  <c r="N164"/>
  <c r="P163"/>
  <c r="O163"/>
  <c r="O161"/>
  <c r="L161"/>
  <c r="M161"/>
  <c r="P161"/>
  <c r="N161"/>
  <c r="H156"/>
  <c r="F156"/>
  <c r="O159"/>
  <c r="L159"/>
  <c r="K158"/>
  <c r="N158" s="1"/>
  <c r="G156"/>
  <c r="K153"/>
  <c r="P153"/>
  <c r="O153"/>
  <c r="N153"/>
  <c r="O150"/>
  <c r="N150"/>
  <c r="M150"/>
  <c r="P150" s="1"/>
  <c r="L150"/>
  <c r="K150"/>
  <c r="L149"/>
  <c r="O149" s="1"/>
  <c r="K149"/>
  <c r="N149" s="1"/>
  <c r="M149"/>
  <c r="O148"/>
  <c r="N148"/>
  <c r="L148"/>
  <c r="K148"/>
  <c r="O147"/>
  <c r="L147"/>
  <c r="K147"/>
  <c r="N147"/>
  <c r="M146"/>
  <c r="N146"/>
  <c r="N143"/>
  <c r="K143"/>
  <c r="M143"/>
  <c r="O142"/>
  <c r="N142"/>
  <c r="N141"/>
  <c r="K141"/>
  <c r="M141"/>
  <c r="P139"/>
  <c r="O139"/>
  <c r="L139"/>
  <c r="N139"/>
  <c r="H134"/>
  <c r="K138"/>
  <c r="O137"/>
  <c r="L137"/>
  <c r="K137"/>
  <c r="N137" s="1"/>
  <c r="L136"/>
  <c r="O136" s="1"/>
  <c r="K136"/>
  <c r="N136" s="1"/>
  <c r="K135"/>
  <c r="N135" s="1"/>
  <c r="G134"/>
  <c r="F134"/>
  <c r="O131"/>
  <c r="N131"/>
  <c r="L131"/>
  <c r="O128"/>
  <c r="N128"/>
  <c r="L128"/>
  <c r="K128"/>
  <c r="M128"/>
  <c r="L127"/>
  <c r="O127" s="1"/>
  <c r="K127"/>
  <c r="N127" s="1"/>
  <c r="M127"/>
  <c r="O126"/>
  <c r="N126"/>
  <c r="L126"/>
  <c r="K126"/>
  <c r="K125"/>
  <c r="N125"/>
  <c r="O121"/>
  <c r="L121"/>
  <c r="M121"/>
  <c r="P121"/>
  <c r="O120"/>
  <c r="K120"/>
  <c r="M120"/>
  <c r="P120"/>
  <c r="O119"/>
  <c r="L119"/>
  <c r="M119"/>
  <c r="G118"/>
  <c r="P118" s="1"/>
  <c r="P117"/>
  <c r="O117"/>
  <c r="N117"/>
  <c r="L117"/>
  <c r="M117"/>
  <c r="M116"/>
  <c r="L116"/>
  <c r="F112"/>
  <c r="K116"/>
  <c r="O115"/>
  <c r="M115"/>
  <c r="P115" s="1"/>
  <c r="L115"/>
  <c r="O114"/>
  <c r="L114"/>
  <c r="K114"/>
  <c r="M114"/>
  <c r="N114"/>
  <c r="G112"/>
  <c r="H112"/>
  <c r="O111"/>
  <c r="K111"/>
  <c r="M111"/>
  <c r="N111"/>
  <c r="O110"/>
  <c r="L110"/>
  <c r="M110"/>
  <c r="O109"/>
  <c r="K109"/>
  <c r="M109"/>
  <c r="P109"/>
  <c r="O108"/>
  <c r="L108"/>
  <c r="M108"/>
  <c r="P108"/>
  <c r="O107"/>
  <c r="J107"/>
  <c r="I107"/>
  <c r="H107"/>
  <c r="N107"/>
  <c r="O106"/>
  <c r="N106"/>
  <c r="L106"/>
  <c r="K106"/>
  <c r="K105"/>
  <c r="M105"/>
  <c r="N105"/>
  <c r="P104"/>
  <c r="O104"/>
  <c r="N104"/>
  <c r="L104"/>
  <c r="K104"/>
  <c r="O103"/>
  <c r="N103"/>
  <c r="L103"/>
  <c r="N102"/>
  <c r="K102"/>
  <c r="M102"/>
  <c r="K99"/>
  <c r="N99" s="1"/>
  <c r="M99"/>
  <c r="K98"/>
  <c r="P98"/>
  <c r="O98"/>
  <c r="N98"/>
  <c r="K97"/>
  <c r="P97"/>
  <c r="N97"/>
  <c r="O95"/>
  <c r="L95"/>
  <c r="K95"/>
  <c r="N95"/>
  <c r="M94"/>
  <c r="H90"/>
  <c r="P94"/>
  <c r="E90"/>
  <c r="O93"/>
  <c r="L93"/>
  <c r="K92"/>
  <c r="N92"/>
  <c r="K91"/>
  <c r="N91" s="1"/>
  <c r="G90"/>
  <c r="K89"/>
  <c r="N89"/>
  <c r="K88"/>
  <c r="M88"/>
  <c r="N88"/>
  <c r="K87"/>
  <c r="P87"/>
  <c r="O87"/>
  <c r="N87"/>
  <c r="K86"/>
  <c r="N86"/>
  <c r="J85"/>
  <c r="I85"/>
  <c r="H85"/>
  <c r="N85"/>
  <c r="P84"/>
  <c r="O84"/>
  <c r="N84"/>
  <c r="M84"/>
  <c r="L84"/>
  <c r="K84"/>
  <c r="O83"/>
  <c r="L83"/>
  <c r="O82"/>
  <c r="N82"/>
  <c r="L82"/>
  <c r="K82"/>
  <c r="O81"/>
  <c r="L81"/>
  <c r="K81"/>
  <c r="N81"/>
  <c r="O80"/>
  <c r="L80"/>
  <c r="K80"/>
  <c r="N79"/>
  <c r="O77"/>
  <c r="L77"/>
  <c r="O76"/>
  <c r="N76"/>
  <c r="O75"/>
  <c r="N75"/>
  <c r="P73"/>
  <c r="O73"/>
  <c r="M73"/>
  <c r="L73"/>
  <c r="N73"/>
  <c r="P72"/>
  <c r="M72"/>
  <c r="L72"/>
  <c r="H68"/>
  <c r="O72"/>
  <c r="O71"/>
  <c r="M71"/>
  <c r="P71" s="1"/>
  <c r="L71"/>
  <c r="O70"/>
  <c r="N70"/>
  <c r="L70"/>
  <c r="K70"/>
  <c r="M70"/>
  <c r="F68"/>
  <c r="O65"/>
  <c r="N65"/>
  <c r="L65"/>
  <c r="K65"/>
  <c r="O64"/>
  <c r="N64"/>
  <c r="L64"/>
  <c r="O62"/>
  <c r="N62"/>
  <c r="L62"/>
  <c r="K62"/>
  <c r="M62"/>
  <c r="M61"/>
  <c r="P61" s="1"/>
  <c r="O60"/>
  <c r="N60"/>
  <c r="L60"/>
  <c r="K60"/>
  <c r="K59"/>
  <c r="L59"/>
  <c r="N59"/>
  <c r="N58"/>
  <c r="P55"/>
  <c r="O55"/>
  <c r="N55"/>
  <c r="M55"/>
  <c r="P54"/>
  <c r="O54"/>
  <c r="N54"/>
  <c r="P53"/>
  <c r="N53"/>
  <c r="M53"/>
  <c r="G52"/>
  <c r="P52" s="1"/>
  <c r="O51"/>
  <c r="L51"/>
  <c r="K51"/>
  <c r="M51"/>
  <c r="N51"/>
  <c r="P50"/>
  <c r="M50"/>
  <c r="K50"/>
  <c r="E46"/>
  <c r="O49"/>
  <c r="L49"/>
  <c r="K49"/>
  <c r="N49" s="1"/>
  <c r="P48"/>
  <c r="M48"/>
  <c r="L48"/>
  <c r="O48" s="1"/>
  <c r="K48"/>
  <c r="N48" s="1"/>
  <c r="G46"/>
  <c r="P44"/>
  <c r="P43"/>
  <c r="O43"/>
  <c r="N43"/>
  <c r="L43"/>
  <c r="K43"/>
  <c r="O40"/>
  <c r="N40"/>
  <c r="L40"/>
  <c r="K40"/>
  <c r="M40"/>
  <c r="P40" s="1"/>
  <c r="L39"/>
  <c r="O39" s="1"/>
  <c r="O38"/>
  <c r="N38"/>
  <c r="L38"/>
  <c r="K38"/>
  <c r="M38"/>
  <c r="M37"/>
  <c r="L37"/>
  <c r="K37"/>
  <c r="P37"/>
  <c r="O37"/>
  <c r="N37"/>
  <c r="I1153"/>
  <c r="H1153"/>
  <c r="F1153"/>
  <c r="E1153"/>
  <c r="I1152"/>
  <c r="F1152"/>
  <c r="O1152" s="1"/>
  <c r="I1150"/>
  <c r="F1150"/>
  <c r="O1150" s="1"/>
  <c r="I1141"/>
  <c r="H1141"/>
  <c r="F1141"/>
  <c r="O1141" s="1"/>
  <c r="E1141"/>
  <c r="N1141" s="1"/>
  <c r="I1139"/>
  <c r="H1139"/>
  <c r="F1139"/>
  <c r="O1139" s="1"/>
  <c r="E1139"/>
  <c r="N1139" s="1"/>
  <c r="K555" l="1"/>
  <c r="N555" s="1"/>
  <c r="L925"/>
  <c r="L921" s="1"/>
  <c r="I1215"/>
  <c r="H1218"/>
  <c r="M313"/>
  <c r="G452"/>
  <c r="L102"/>
  <c r="K108"/>
  <c r="K110"/>
  <c r="M465"/>
  <c r="P465" s="1"/>
  <c r="F706"/>
  <c r="F662"/>
  <c r="H937"/>
  <c r="J1215"/>
  <c r="G1222"/>
  <c r="P1222" s="1"/>
  <c r="M731"/>
  <c r="H1238"/>
  <c r="M414"/>
  <c r="K454"/>
  <c r="N454" s="1"/>
  <c r="M456"/>
  <c r="P456" s="1"/>
  <c r="G496"/>
  <c r="M104"/>
  <c r="M597"/>
  <c r="K729"/>
  <c r="G1226"/>
  <c r="P1226" s="1"/>
  <c r="G1229"/>
  <c r="P1229" s="1"/>
  <c r="F1232"/>
  <c r="O1232" s="1"/>
  <c r="K812"/>
  <c r="N812" s="1"/>
  <c r="E816"/>
  <c r="H1069"/>
  <c r="G914"/>
  <c r="G364"/>
  <c r="G694"/>
  <c r="G958"/>
  <c r="G936"/>
  <c r="G826"/>
  <c r="G738"/>
  <c r="G870"/>
  <c r="G848"/>
  <c r="G34"/>
  <c r="H827"/>
  <c r="M649"/>
  <c r="H563"/>
  <c r="G562"/>
  <c r="M1015"/>
  <c r="G760"/>
  <c r="J629"/>
  <c r="G518"/>
  <c r="G100"/>
  <c r="G430"/>
  <c r="G1002"/>
  <c r="G1024"/>
  <c r="G584"/>
  <c r="G804"/>
  <c r="K234"/>
  <c r="M256"/>
  <c r="K259"/>
  <c r="K872"/>
  <c r="N872" s="1"/>
  <c r="K586"/>
  <c r="N586" s="1"/>
  <c r="L75"/>
  <c r="M223"/>
  <c r="P223" s="1"/>
  <c r="I481"/>
  <c r="J833"/>
  <c r="F640"/>
  <c r="M843"/>
  <c r="K369"/>
  <c r="N369" s="1"/>
  <c r="M641"/>
  <c r="E1215"/>
  <c r="G1217"/>
  <c r="E1221"/>
  <c r="N1221" s="1"/>
  <c r="K779"/>
  <c r="L787"/>
  <c r="L783" s="1"/>
  <c r="O783" s="1"/>
  <c r="E200"/>
  <c r="K58"/>
  <c r="M280"/>
  <c r="M324"/>
  <c r="P324" s="1"/>
  <c r="M500"/>
  <c r="K523"/>
  <c r="L537"/>
  <c r="M545"/>
  <c r="M699"/>
  <c r="P699" s="1"/>
  <c r="M323"/>
  <c r="L432"/>
  <c r="M707"/>
  <c r="P707" s="1"/>
  <c r="M383"/>
  <c r="K603"/>
  <c r="K674"/>
  <c r="M894"/>
  <c r="K897"/>
  <c r="N897" s="1"/>
  <c r="L911"/>
  <c r="M919"/>
  <c r="P919" s="1"/>
  <c r="K1004"/>
  <c r="N1004" s="1"/>
  <c r="K1021"/>
  <c r="L1029"/>
  <c r="O1029" s="1"/>
  <c r="M370"/>
  <c r="P370" s="1"/>
  <c r="M577"/>
  <c r="P577" s="1"/>
  <c r="L737"/>
  <c r="F1234"/>
  <c r="O1234" s="1"/>
  <c r="H805"/>
  <c r="M810"/>
  <c r="P810" s="1"/>
  <c r="M852"/>
  <c r="P852" s="1"/>
  <c r="K561"/>
  <c r="N561" s="1"/>
  <c r="L611"/>
  <c r="H46"/>
  <c r="E288"/>
  <c r="H1237"/>
  <c r="I101"/>
  <c r="K909"/>
  <c r="M83"/>
  <c r="H101"/>
  <c r="M106"/>
  <c r="M194"/>
  <c r="P194" s="1"/>
  <c r="L691"/>
  <c r="I717"/>
  <c r="K36"/>
  <c r="K146"/>
  <c r="K344"/>
  <c r="M722"/>
  <c r="I739"/>
  <c r="M58"/>
  <c r="K61"/>
  <c r="K57" s="1"/>
  <c r="N57" s="1"/>
  <c r="M168"/>
  <c r="K171"/>
  <c r="N171" s="1"/>
  <c r="H453"/>
  <c r="H1216"/>
  <c r="G1220"/>
  <c r="P1220" s="1"/>
  <c r="M786"/>
  <c r="P786" s="1"/>
  <c r="L636"/>
  <c r="O636" s="1"/>
  <c r="K724"/>
  <c r="K284"/>
  <c r="N284" s="1"/>
  <c r="K378"/>
  <c r="N378" s="1"/>
  <c r="K825"/>
  <c r="M901"/>
  <c r="M903"/>
  <c r="P903" s="1"/>
  <c r="M912"/>
  <c r="J1075"/>
  <c r="I79"/>
  <c r="H607"/>
  <c r="G1215"/>
  <c r="E1218"/>
  <c r="N1218" s="1"/>
  <c r="G1221"/>
  <c r="P1221" s="1"/>
  <c r="H1009"/>
  <c r="I475"/>
  <c r="I629"/>
  <c r="H717"/>
  <c r="I1047"/>
  <c r="J1113"/>
  <c r="I959"/>
  <c r="H1047"/>
  <c r="M64"/>
  <c r="G68"/>
  <c r="M148"/>
  <c r="K157"/>
  <c r="N157" s="1"/>
  <c r="K159"/>
  <c r="N159" s="1"/>
  <c r="M236"/>
  <c r="K240"/>
  <c r="K245"/>
  <c r="L329"/>
  <c r="L411"/>
  <c r="K417"/>
  <c r="M422"/>
  <c r="M499"/>
  <c r="L505"/>
  <c r="I503"/>
  <c r="K511"/>
  <c r="K515"/>
  <c r="K517"/>
  <c r="L586"/>
  <c r="O586" s="1"/>
  <c r="M588"/>
  <c r="P588" s="1"/>
  <c r="K592"/>
  <c r="E596"/>
  <c r="M599"/>
  <c r="P599" s="1"/>
  <c r="L603"/>
  <c r="L605"/>
  <c r="L674"/>
  <c r="O674" s="1"/>
  <c r="M676"/>
  <c r="K685"/>
  <c r="N685" s="1"/>
  <c r="K687"/>
  <c r="N687" s="1"/>
  <c r="M691"/>
  <c r="M693"/>
  <c r="I1214"/>
  <c r="E1217"/>
  <c r="I1220"/>
  <c r="I1222"/>
  <c r="M769"/>
  <c r="J767"/>
  <c r="M775"/>
  <c r="P775" s="1"/>
  <c r="M851"/>
  <c r="L857"/>
  <c r="K863"/>
  <c r="N863" s="1"/>
  <c r="K865"/>
  <c r="L939"/>
  <c r="L937" s="1"/>
  <c r="O937" s="1"/>
  <c r="M941"/>
  <c r="K945"/>
  <c r="K947"/>
  <c r="N947" s="1"/>
  <c r="M950"/>
  <c r="K956"/>
  <c r="M1029"/>
  <c r="K1032"/>
  <c r="H1031"/>
  <c r="F1036"/>
  <c r="M1043"/>
  <c r="I255"/>
  <c r="H431"/>
  <c r="E1203"/>
  <c r="N1203" s="1"/>
  <c r="G1205"/>
  <c r="P1205" s="1"/>
  <c r="J1218"/>
  <c r="F90"/>
  <c r="M181"/>
  <c r="P181" s="1"/>
  <c r="M269"/>
  <c r="I343"/>
  <c r="J431"/>
  <c r="K445"/>
  <c r="N445" s="1"/>
  <c r="M533"/>
  <c r="P533" s="1"/>
  <c r="I585"/>
  <c r="I673"/>
  <c r="G1203"/>
  <c r="P1203" s="1"/>
  <c r="F1209"/>
  <c r="O1209" s="1"/>
  <c r="F1211"/>
  <c r="M709"/>
  <c r="P709" s="1"/>
  <c r="H761"/>
  <c r="M797"/>
  <c r="I871"/>
  <c r="M887"/>
  <c r="L963"/>
  <c r="O963" s="1"/>
  <c r="M968"/>
  <c r="P968" s="1"/>
  <c r="I1003"/>
  <c r="H343"/>
  <c r="I431"/>
  <c r="J519"/>
  <c r="H585"/>
  <c r="H673"/>
  <c r="E1216"/>
  <c r="E1220"/>
  <c r="N1220" s="1"/>
  <c r="E1222"/>
  <c r="N1222" s="1"/>
  <c r="H1003"/>
  <c r="I519"/>
  <c r="M461"/>
  <c r="M466"/>
  <c r="M472"/>
  <c r="M543"/>
  <c r="L549"/>
  <c r="M720"/>
  <c r="M808"/>
  <c r="K895"/>
  <c r="M898"/>
  <c r="P898" s="1"/>
  <c r="H79"/>
  <c r="M137"/>
  <c r="P137" s="1"/>
  <c r="M225"/>
  <c r="P225" s="1"/>
  <c r="M392"/>
  <c r="M742"/>
  <c r="H1014"/>
  <c r="J563"/>
  <c r="J827"/>
  <c r="J959"/>
  <c r="L168"/>
  <c r="M185"/>
  <c r="L256"/>
  <c r="L545"/>
  <c r="O545" s="1"/>
  <c r="I1113"/>
  <c r="H1036"/>
  <c r="I497"/>
  <c r="H739"/>
  <c r="I849"/>
  <c r="I981"/>
  <c r="H849"/>
  <c r="H981"/>
  <c r="L146"/>
  <c r="L234"/>
  <c r="L190"/>
  <c r="O190" s="1"/>
  <c r="I233"/>
  <c r="I189"/>
  <c r="H299"/>
  <c r="I651"/>
  <c r="H189"/>
  <c r="H651"/>
  <c r="I145"/>
  <c r="H277"/>
  <c r="L61"/>
  <c r="O61" s="1"/>
  <c r="M75"/>
  <c r="I57"/>
  <c r="H233"/>
  <c r="J123"/>
  <c r="M170"/>
  <c r="M167" s="1"/>
  <c r="M258"/>
  <c r="M255" s="1"/>
  <c r="I167"/>
  <c r="J299"/>
  <c r="I35"/>
  <c r="I277"/>
  <c r="L278"/>
  <c r="O278" s="1"/>
  <c r="K295"/>
  <c r="I541"/>
  <c r="K939"/>
  <c r="N939" s="1"/>
  <c r="L1049"/>
  <c r="I123"/>
  <c r="I299"/>
  <c r="J409"/>
  <c r="H475"/>
  <c r="I563"/>
  <c r="H629"/>
  <c r="J739"/>
  <c r="I827"/>
  <c r="M449"/>
  <c r="L631"/>
  <c r="K719"/>
  <c r="N719" s="1"/>
  <c r="H123"/>
  <c r="J211"/>
  <c r="J651"/>
  <c r="J981"/>
  <c r="I211"/>
  <c r="I321"/>
  <c r="H409"/>
  <c r="J761"/>
  <c r="J35"/>
  <c r="J145"/>
  <c r="H211"/>
  <c r="J233"/>
  <c r="H321"/>
  <c r="J343"/>
  <c r="H497"/>
  <c r="J585"/>
  <c r="J673"/>
  <c r="I761"/>
  <c r="J871"/>
  <c r="J1003"/>
  <c r="M1115"/>
  <c r="K961"/>
  <c r="J1091"/>
  <c r="H35"/>
  <c r="J57"/>
  <c r="H145"/>
  <c r="J167"/>
  <c r="J255"/>
  <c r="J365"/>
  <c r="J1242"/>
  <c r="H871"/>
  <c r="J893"/>
  <c r="I1091"/>
  <c r="K103"/>
  <c r="K279"/>
  <c r="I365"/>
  <c r="J607"/>
  <c r="J783"/>
  <c r="I893"/>
  <c r="J1025"/>
  <c r="H1091"/>
  <c r="K807"/>
  <c r="M961"/>
  <c r="H57"/>
  <c r="J79"/>
  <c r="H167"/>
  <c r="H255"/>
  <c r="H365"/>
  <c r="H519"/>
  <c r="K559"/>
  <c r="I607"/>
  <c r="M630"/>
  <c r="K633"/>
  <c r="N633" s="1"/>
  <c r="M647"/>
  <c r="J695"/>
  <c r="L718"/>
  <c r="O718" s="1"/>
  <c r="L735"/>
  <c r="I783"/>
  <c r="L806"/>
  <c r="K823"/>
  <c r="J915"/>
  <c r="I1025"/>
  <c r="K191"/>
  <c r="K189" s="1"/>
  <c r="N189" s="1"/>
  <c r="J387"/>
  <c r="J453"/>
  <c r="I695"/>
  <c r="H783"/>
  <c r="I915"/>
  <c r="H1025"/>
  <c r="M125"/>
  <c r="L477"/>
  <c r="J101"/>
  <c r="J189"/>
  <c r="J277"/>
  <c r="I387"/>
  <c r="I453"/>
  <c r="H541"/>
  <c r="M632"/>
  <c r="P632" s="1"/>
  <c r="H695"/>
  <c r="J717"/>
  <c r="J805"/>
  <c r="H915"/>
  <c r="J937"/>
  <c r="J1069"/>
  <c r="M126"/>
  <c r="P126" s="1"/>
  <c r="M302"/>
  <c r="P302" s="1"/>
  <c r="M566"/>
  <c r="M830"/>
  <c r="P830" s="1"/>
  <c r="M920"/>
  <c r="I937"/>
  <c r="J1047"/>
  <c r="I1069"/>
  <c r="L36"/>
  <c r="O36" s="1"/>
  <c r="M39"/>
  <c r="P39" s="1"/>
  <c r="K53"/>
  <c r="K55"/>
  <c r="L141"/>
  <c r="L143"/>
  <c r="K215"/>
  <c r="N215" s="1"/>
  <c r="L229"/>
  <c r="L231"/>
  <c r="K300"/>
  <c r="K389"/>
  <c r="N389" s="1"/>
  <c r="L400"/>
  <c r="O400" s="1"/>
  <c r="M477"/>
  <c r="L483"/>
  <c r="M488"/>
  <c r="M494"/>
  <c r="K564"/>
  <c r="L581"/>
  <c r="M652"/>
  <c r="K655"/>
  <c r="N655" s="1"/>
  <c r="L658"/>
  <c r="L660"/>
  <c r="F1215"/>
  <c r="L1215" s="1"/>
  <c r="O1215" s="1"/>
  <c r="H1217"/>
  <c r="F1221"/>
  <c r="O1221" s="1"/>
  <c r="L740"/>
  <c r="O740" s="1"/>
  <c r="K746"/>
  <c r="N746" s="1"/>
  <c r="K751"/>
  <c r="N751" s="1"/>
  <c r="K757"/>
  <c r="K759"/>
  <c r="N759" s="1"/>
  <c r="M846"/>
  <c r="K928"/>
  <c r="L1004"/>
  <c r="O1004" s="1"/>
  <c r="K1010"/>
  <c r="E1014"/>
  <c r="L1021"/>
  <c r="J541"/>
  <c r="F1204"/>
  <c r="J1206"/>
  <c r="E1210"/>
  <c r="N1210" s="1"/>
  <c r="E1212"/>
  <c r="N1212" s="1"/>
  <c r="M654"/>
  <c r="P654" s="1"/>
  <c r="F1217"/>
  <c r="J1220"/>
  <c r="J1222"/>
  <c r="H893"/>
  <c r="J1216"/>
  <c r="H1220"/>
  <c r="H1222"/>
  <c r="K83"/>
  <c r="K168"/>
  <c r="L185"/>
  <c r="L187"/>
  <c r="K256"/>
  <c r="N256" s="1"/>
  <c r="L273"/>
  <c r="L275"/>
  <c r="L345"/>
  <c r="O345" s="1"/>
  <c r="K351"/>
  <c r="M433"/>
  <c r="L439"/>
  <c r="K520"/>
  <c r="N520" s="1"/>
  <c r="M522"/>
  <c r="P522" s="1"/>
  <c r="M527"/>
  <c r="J525"/>
  <c r="M538"/>
  <c r="L608"/>
  <c r="O608" s="1"/>
  <c r="M610"/>
  <c r="K614"/>
  <c r="N614" s="1"/>
  <c r="K619"/>
  <c r="N619" s="1"/>
  <c r="M625"/>
  <c r="M627"/>
  <c r="K699"/>
  <c r="L713"/>
  <c r="L715"/>
  <c r="L784"/>
  <c r="O784" s="1"/>
  <c r="K790"/>
  <c r="L801"/>
  <c r="L803"/>
  <c r="K879"/>
  <c r="M884"/>
  <c r="L972"/>
  <c r="O972" s="1"/>
  <c r="K974"/>
  <c r="M977"/>
  <c r="M1048"/>
  <c r="K1051"/>
  <c r="N1051" s="1"/>
  <c r="L1054"/>
  <c r="I1053"/>
  <c r="J321"/>
  <c r="J497"/>
  <c r="J849"/>
  <c r="E1226"/>
  <c r="N1226" s="1"/>
  <c r="I1228"/>
  <c r="J1231"/>
  <c r="F1237"/>
  <c r="O1237" s="1"/>
  <c r="H1239"/>
  <c r="I409"/>
  <c r="H1113"/>
  <c r="J459"/>
  <c r="L906"/>
  <c r="O906" s="1"/>
  <c r="M982"/>
  <c r="K985"/>
  <c r="K981" s="1"/>
  <c r="N981" s="1"/>
  <c r="L988"/>
  <c r="I987"/>
  <c r="L993"/>
  <c r="E992"/>
  <c r="L999"/>
  <c r="L1001"/>
  <c r="J475"/>
  <c r="H1215"/>
  <c r="G1218"/>
  <c r="G1225"/>
  <c r="P1225" s="1"/>
  <c r="E1228"/>
  <c r="N1228" s="1"/>
  <c r="F1231"/>
  <c r="O1231" s="1"/>
  <c r="F1233"/>
  <c r="F1230" s="1"/>
  <c r="F1236"/>
  <c r="J1238"/>
  <c r="H387"/>
  <c r="J1214"/>
  <c r="L1216"/>
  <c r="L1174"/>
  <c r="K1207"/>
  <c r="L1238"/>
  <c r="K1229"/>
  <c r="L1196"/>
  <c r="G1242"/>
  <c r="P1242" s="1"/>
  <c r="G1244"/>
  <c r="G1058"/>
  <c r="I1225"/>
  <c r="G1228"/>
  <c r="P1228" s="1"/>
  <c r="H1231"/>
  <c r="H1236"/>
  <c r="F1239"/>
  <c r="J1226"/>
  <c r="I1232"/>
  <c r="E1238"/>
  <c r="K1238" s="1"/>
  <c r="N1238" s="1"/>
  <c r="H1240"/>
  <c r="G1240"/>
  <c r="P1240" s="1"/>
  <c r="I1242"/>
  <c r="I1236"/>
  <c r="H1225"/>
  <c r="F1228"/>
  <c r="O1228" s="1"/>
  <c r="G1231"/>
  <c r="P1231" s="1"/>
  <c r="G1233"/>
  <c r="G1236"/>
  <c r="E1239"/>
  <c r="L1240"/>
  <c r="I1226"/>
  <c r="H1232"/>
  <c r="J1237"/>
  <c r="J1225"/>
  <c r="H1228"/>
  <c r="I1231"/>
  <c r="E1237"/>
  <c r="N1237" s="1"/>
  <c r="F1243"/>
  <c r="H1226"/>
  <c r="J1229"/>
  <c r="G1232"/>
  <c r="P1232" s="1"/>
  <c r="G1234"/>
  <c r="P1234" s="1"/>
  <c r="I1237"/>
  <c r="J1240"/>
  <c r="E1240"/>
  <c r="N1240" s="1"/>
  <c r="G1243"/>
  <c r="F1226"/>
  <c r="O1226" s="1"/>
  <c r="J1228"/>
  <c r="E1232"/>
  <c r="N1232" s="1"/>
  <c r="E1234"/>
  <c r="N1234" s="1"/>
  <c r="G1237"/>
  <c r="E1243"/>
  <c r="G1239"/>
  <c r="H1242"/>
  <c r="H1244"/>
  <c r="L1065"/>
  <c r="F1242"/>
  <c r="O1242" s="1"/>
  <c r="F1244"/>
  <c r="E1225"/>
  <c r="N1225" s="1"/>
  <c r="G1227"/>
  <c r="G1238"/>
  <c r="M82"/>
  <c r="L1205"/>
  <c r="L1229"/>
  <c r="K1205"/>
  <c r="J1244"/>
  <c r="I1244"/>
  <c r="I1204"/>
  <c r="H1210"/>
  <c r="E1231"/>
  <c r="N1231" s="1"/>
  <c r="E1233"/>
  <c r="E1236"/>
  <c r="J1227"/>
  <c r="E1242"/>
  <c r="N1242" s="1"/>
  <c r="E1244"/>
  <c r="K1227"/>
  <c r="F1225"/>
  <c r="O1225" s="1"/>
  <c r="L1227"/>
  <c r="K753"/>
  <c r="N753" s="1"/>
  <c r="J1203"/>
  <c r="H1206"/>
  <c r="I1209"/>
  <c r="L1209" s="1"/>
  <c r="H1102"/>
  <c r="M36"/>
  <c r="P36" s="1"/>
  <c r="K39"/>
  <c r="N39" s="1"/>
  <c r="L55"/>
  <c r="L58"/>
  <c r="K64"/>
  <c r="K69"/>
  <c r="N69" s="1"/>
  <c r="K75"/>
  <c r="K77"/>
  <c r="K212"/>
  <c r="L351"/>
  <c r="L367"/>
  <c r="L378"/>
  <c r="O378" s="1"/>
  <c r="L389"/>
  <c r="K395"/>
  <c r="M400"/>
  <c r="P400" s="1"/>
  <c r="G404"/>
  <c r="G386" s="1"/>
  <c r="M411"/>
  <c r="M409" s="1"/>
  <c r="L417"/>
  <c r="M483"/>
  <c r="M485"/>
  <c r="H525"/>
  <c r="K627"/>
  <c r="K647"/>
  <c r="K652"/>
  <c r="N652" s="1"/>
  <c r="J96"/>
  <c r="K1218"/>
  <c r="G1204"/>
  <c r="P1204" s="1"/>
  <c r="G1207"/>
  <c r="P1207" s="1"/>
  <c r="F1210"/>
  <c r="O1210" s="1"/>
  <c r="F1212"/>
  <c r="O1212" s="1"/>
  <c r="E1204"/>
  <c r="N1204" s="1"/>
  <c r="I1206"/>
  <c r="J1209"/>
  <c r="H1203"/>
  <c r="F1206"/>
  <c r="O1206" s="1"/>
  <c r="G1209"/>
  <c r="P1209" s="1"/>
  <c r="G1211"/>
  <c r="G1214"/>
  <c r="G1213" s="1"/>
  <c r="M49"/>
  <c r="P49" s="1"/>
  <c r="K71"/>
  <c r="N71" s="1"/>
  <c r="M95"/>
  <c r="M103"/>
  <c r="M101" s="1"/>
  <c r="L109"/>
  <c r="L111"/>
  <c r="L107" s="1"/>
  <c r="K117"/>
  <c r="L120"/>
  <c r="K131"/>
  <c r="M136"/>
  <c r="P136" s="1"/>
  <c r="M139"/>
  <c r="M147"/>
  <c r="K161"/>
  <c r="L169"/>
  <c r="K175"/>
  <c r="M180"/>
  <c r="M183"/>
  <c r="M191"/>
  <c r="L197"/>
  <c r="M227"/>
  <c r="M235"/>
  <c r="L241"/>
  <c r="L257"/>
  <c r="O257" s="1"/>
  <c r="K263"/>
  <c r="M268"/>
  <c r="P268" s="1"/>
  <c r="M271"/>
  <c r="L285"/>
  <c r="L301"/>
  <c r="O301" s="1"/>
  <c r="K307"/>
  <c r="M312"/>
  <c r="K323"/>
  <c r="N323" s="1"/>
  <c r="K356"/>
  <c r="N356" s="1"/>
  <c r="M358"/>
  <c r="K380"/>
  <c r="K376" s="1"/>
  <c r="N376" s="1"/>
  <c r="M391"/>
  <c r="K422"/>
  <c r="N422" s="1"/>
  <c r="K433"/>
  <c r="K431" s="1"/>
  <c r="M436"/>
  <c r="P436" s="1"/>
  <c r="L444"/>
  <c r="O444" s="1"/>
  <c r="K447"/>
  <c r="L455"/>
  <c r="K461"/>
  <c r="K463"/>
  <c r="K466"/>
  <c r="K472"/>
  <c r="K477"/>
  <c r="K475" s="1"/>
  <c r="M480"/>
  <c r="M475" s="1"/>
  <c r="K494"/>
  <c r="K499"/>
  <c r="K497" s="1"/>
  <c r="M502"/>
  <c r="P502" s="1"/>
  <c r="L510"/>
  <c r="O510" s="1"/>
  <c r="K513"/>
  <c r="L516"/>
  <c r="L521"/>
  <c r="K527"/>
  <c r="M532"/>
  <c r="K538"/>
  <c r="K543"/>
  <c r="K541" s="1"/>
  <c r="N541" s="1"/>
  <c r="M546"/>
  <c r="L554"/>
  <c r="O554" s="1"/>
  <c r="L565"/>
  <c r="L563" s="1"/>
  <c r="O563" s="1"/>
  <c r="K571"/>
  <c r="M576"/>
  <c r="P576" s="1"/>
  <c r="M579"/>
  <c r="P579" s="1"/>
  <c r="M587"/>
  <c r="L593"/>
  <c r="M598"/>
  <c r="P598" s="1"/>
  <c r="M601"/>
  <c r="P601" s="1"/>
  <c r="M609"/>
  <c r="L615"/>
  <c r="M661"/>
  <c r="M664"/>
  <c r="M667"/>
  <c r="L53"/>
  <c r="O351"/>
  <c r="K373"/>
  <c r="P411"/>
  <c r="J1204"/>
  <c r="I1210"/>
  <c r="M348"/>
  <c r="H459"/>
  <c r="M507"/>
  <c r="M503" s="1"/>
  <c r="N77"/>
  <c r="K207"/>
  <c r="H1204"/>
  <c r="J1207"/>
  <c r="G1210"/>
  <c r="P1210" s="1"/>
  <c r="G1212"/>
  <c r="P1212" s="1"/>
  <c r="H376"/>
  <c r="J1181"/>
  <c r="H1184"/>
  <c r="I1187"/>
  <c r="E1193"/>
  <c r="G1195"/>
  <c r="E1199"/>
  <c r="K1217"/>
  <c r="N1217" s="1"/>
  <c r="K209"/>
  <c r="K1161"/>
  <c r="L1218"/>
  <c r="M214"/>
  <c r="I1203"/>
  <c r="G1206"/>
  <c r="M1206" s="1"/>
  <c r="H1209"/>
  <c r="H1214"/>
  <c r="H1213" s="1"/>
  <c r="K1220"/>
  <c r="K630"/>
  <c r="K1216"/>
  <c r="N1216" s="1"/>
  <c r="L1207"/>
  <c r="F46"/>
  <c r="K115"/>
  <c r="K203"/>
  <c r="N203" s="1"/>
  <c r="K247"/>
  <c r="K291"/>
  <c r="N291" s="1"/>
  <c r="K337"/>
  <c r="K403"/>
  <c r="M425"/>
  <c r="M469"/>
  <c r="M491"/>
  <c r="M535"/>
  <c r="P535" s="1"/>
  <c r="K621"/>
  <c r="N621" s="1"/>
  <c r="K643"/>
  <c r="I1182"/>
  <c r="H1188"/>
  <c r="J1193"/>
  <c r="J1196"/>
  <c r="F1203"/>
  <c r="O1203" s="1"/>
  <c r="J1205"/>
  <c r="M1205" s="1"/>
  <c r="E1209"/>
  <c r="N1209" s="1"/>
  <c r="E1211"/>
  <c r="E1214"/>
  <c r="E1213" s="1"/>
  <c r="K1215"/>
  <c r="N1215" s="1"/>
  <c r="O1204"/>
  <c r="M1220"/>
  <c r="M1218"/>
  <c r="G1216"/>
  <c r="M1216" s="1"/>
  <c r="P1216" s="1"/>
  <c r="F1214"/>
  <c r="E1206"/>
  <c r="N1206" s="1"/>
  <c r="F1220"/>
  <c r="O1220" s="1"/>
  <c r="F1222"/>
  <c r="O1222" s="1"/>
  <c r="K1185"/>
  <c r="L1185"/>
  <c r="L1183"/>
  <c r="K1183"/>
  <c r="P1218"/>
  <c r="M837"/>
  <c r="P837" s="1"/>
  <c r="P887"/>
  <c r="O925"/>
  <c r="K1012"/>
  <c r="K1009" s="1"/>
  <c r="J1042"/>
  <c r="M764"/>
  <c r="L781"/>
  <c r="J844"/>
  <c r="M844" s="1"/>
  <c r="K996"/>
  <c r="N996" s="1"/>
  <c r="K1103"/>
  <c r="N1103" s="1"/>
  <c r="K297"/>
  <c r="N699"/>
  <c r="E750"/>
  <c r="N757"/>
  <c r="M771"/>
  <c r="M767" s="1"/>
  <c r="L779"/>
  <c r="P912"/>
  <c r="N956"/>
  <c r="J965"/>
  <c r="L990"/>
  <c r="L987" s="1"/>
  <c r="K1060"/>
  <c r="M212"/>
  <c r="J492"/>
  <c r="G910"/>
  <c r="G892" s="1"/>
  <c r="K1015"/>
  <c r="K1018"/>
  <c r="N1018" s="1"/>
  <c r="L1056"/>
  <c r="L1053" s="1"/>
  <c r="M1078"/>
  <c r="K251"/>
  <c r="L663"/>
  <c r="O663" s="1"/>
  <c r="L669"/>
  <c r="K817"/>
  <c r="N817" s="1"/>
  <c r="K1037"/>
  <c r="N1037" s="1"/>
  <c r="N559"/>
  <c r="L671"/>
  <c r="O806"/>
  <c r="O713"/>
  <c r="N823"/>
  <c r="L1023"/>
  <c r="O187"/>
  <c r="O715"/>
  <c r="N825"/>
  <c r="P901"/>
  <c r="L1067"/>
  <c r="L507"/>
  <c r="O507" s="1"/>
  <c r="N592"/>
  <c r="O801"/>
  <c r="N945"/>
  <c r="L583"/>
  <c r="O735"/>
  <c r="O803"/>
  <c r="O923"/>
  <c r="H970"/>
  <c r="M979"/>
  <c r="O605"/>
  <c r="M1045"/>
  <c r="E1182"/>
  <c r="N1182" s="1"/>
  <c r="I1184"/>
  <c r="J1187"/>
  <c r="F1193"/>
  <c r="H1195"/>
  <c r="F1199"/>
  <c r="J1194"/>
  <c r="H1198"/>
  <c r="H1200"/>
  <c r="F1182"/>
  <c r="O1182" s="1"/>
  <c r="J1184"/>
  <c r="E1188"/>
  <c r="N1188" s="1"/>
  <c r="E1190"/>
  <c r="N1190" s="1"/>
  <c r="G1193"/>
  <c r="E1196"/>
  <c r="G1199"/>
  <c r="H1181"/>
  <c r="F1184"/>
  <c r="G1187"/>
  <c r="P1187" s="1"/>
  <c r="G1189"/>
  <c r="G1192"/>
  <c r="E1195"/>
  <c r="I1198"/>
  <c r="I1192"/>
  <c r="K124"/>
  <c r="K163"/>
  <c r="N168"/>
  <c r="P170"/>
  <c r="K253"/>
  <c r="K449"/>
  <c r="K451"/>
  <c r="N108"/>
  <c r="O146"/>
  <c r="E156"/>
  <c r="O229"/>
  <c r="O231"/>
  <c r="P375"/>
  <c r="N517"/>
  <c r="M529"/>
  <c r="M525" s="1"/>
  <c r="O102"/>
  <c r="K113"/>
  <c r="K112" s="1"/>
  <c r="M463"/>
  <c r="M459" s="1"/>
  <c r="N515"/>
  <c r="O581"/>
  <c r="K119"/>
  <c r="M359"/>
  <c r="L485"/>
  <c r="O485" s="1"/>
  <c r="K121"/>
  <c r="O141"/>
  <c r="K165"/>
  <c r="K289"/>
  <c r="N289" s="1"/>
  <c r="O660"/>
  <c r="M381"/>
  <c r="K597"/>
  <c r="N597" s="1"/>
  <c r="K47"/>
  <c r="O143"/>
  <c r="M209"/>
  <c r="P258"/>
  <c r="O273"/>
  <c r="N83"/>
  <c r="O234"/>
  <c r="N295"/>
  <c r="O603"/>
  <c r="G1181"/>
  <c r="P1181" s="1"/>
  <c r="E1184"/>
  <c r="F1187"/>
  <c r="O1187" s="1"/>
  <c r="F1189"/>
  <c r="F1192"/>
  <c r="O185"/>
  <c r="O275"/>
  <c r="H1194"/>
  <c r="G1198"/>
  <c r="P1198" s="1"/>
  <c r="G1200"/>
  <c r="I1181"/>
  <c r="G1184"/>
  <c r="H1187"/>
  <c r="H1192"/>
  <c r="H1191" s="1"/>
  <c r="F1195"/>
  <c r="J1198"/>
  <c r="F1181"/>
  <c r="O1181" s="1"/>
  <c r="J1183"/>
  <c r="E1187"/>
  <c r="N1187" s="1"/>
  <c r="E1189"/>
  <c r="E1192"/>
  <c r="E1181"/>
  <c r="N1181" s="1"/>
  <c r="G1183"/>
  <c r="P1183" s="1"/>
  <c r="G1194"/>
  <c r="F1198"/>
  <c r="O1198" s="1"/>
  <c r="F1200"/>
  <c r="J1182"/>
  <c r="I1188"/>
  <c r="E1194"/>
  <c r="E1198"/>
  <c r="N1198" s="1"/>
  <c r="E1200"/>
  <c r="H1182"/>
  <c r="J1185"/>
  <c r="G1188"/>
  <c r="P1188" s="1"/>
  <c r="G1190"/>
  <c r="I1193"/>
  <c r="H1196"/>
  <c r="L1163"/>
  <c r="G1182"/>
  <c r="P1182" s="1"/>
  <c r="G1185"/>
  <c r="P1185" s="1"/>
  <c r="F1188"/>
  <c r="O1188" s="1"/>
  <c r="F1190"/>
  <c r="O1190" s="1"/>
  <c r="H1193"/>
  <c r="G1196"/>
  <c r="K1163"/>
  <c r="J1200"/>
  <c r="I1200"/>
  <c r="L1194"/>
  <c r="K266"/>
  <c r="N266" s="1"/>
  <c r="I288"/>
  <c r="J354"/>
  <c r="L1161"/>
  <c r="L1172"/>
  <c r="I90"/>
  <c r="M568"/>
  <c r="P568" s="1"/>
  <c r="K145"/>
  <c r="N145" s="1"/>
  <c r="L421"/>
  <c r="O421" s="1"/>
  <c r="I112"/>
  <c r="L113"/>
  <c r="O113" s="1"/>
  <c r="M1009"/>
  <c r="J882"/>
  <c r="M883"/>
  <c r="M882" s="1"/>
  <c r="P882" s="1"/>
  <c r="J816"/>
  <c r="M817"/>
  <c r="M816" s="1"/>
  <c r="P816" s="1"/>
  <c r="L443"/>
  <c r="M943"/>
  <c r="K618"/>
  <c r="L399"/>
  <c r="O399" s="1"/>
  <c r="J948"/>
  <c r="M949"/>
  <c r="M948" s="1"/>
  <c r="P948" s="1"/>
  <c r="M69"/>
  <c r="M68" s="1"/>
  <c r="P68" s="1"/>
  <c r="J68"/>
  <c r="J904"/>
  <c r="M905"/>
  <c r="P905" s="1"/>
  <c r="K503"/>
  <c r="K943"/>
  <c r="N943" s="1"/>
  <c r="L576"/>
  <c r="O576" s="1"/>
  <c r="L833"/>
  <c r="O833" s="1"/>
  <c r="M899"/>
  <c r="P899" s="1"/>
  <c r="L311"/>
  <c r="O311" s="1"/>
  <c r="K899"/>
  <c r="N899" s="1"/>
  <c r="K519"/>
  <c r="N519" s="1"/>
  <c r="L245"/>
  <c r="O245" s="1"/>
  <c r="J90"/>
  <c r="L135"/>
  <c r="O135" s="1"/>
  <c r="K1058"/>
  <c r="J1108"/>
  <c r="M1108" s="1"/>
  <c r="K607"/>
  <c r="L839"/>
  <c r="O839" s="1"/>
  <c r="I838"/>
  <c r="L1059"/>
  <c r="I1058"/>
  <c r="J332"/>
  <c r="M333"/>
  <c r="P333" s="1"/>
  <c r="J244"/>
  <c r="M245"/>
  <c r="P245" s="1"/>
  <c r="L883"/>
  <c r="O883" s="1"/>
  <c r="I882"/>
  <c r="N377"/>
  <c r="L267"/>
  <c r="O267" s="1"/>
  <c r="K629"/>
  <c r="K178"/>
  <c r="N178" s="1"/>
  <c r="M1053"/>
  <c r="I816"/>
  <c r="L525"/>
  <c r="L657"/>
  <c r="L509"/>
  <c r="L277"/>
  <c r="O277" s="1"/>
  <c r="K107"/>
  <c r="L333"/>
  <c r="O333" s="1"/>
  <c r="L685"/>
  <c r="K35"/>
  <c r="N35" s="1"/>
  <c r="K1047"/>
  <c r="M861"/>
  <c r="P861" s="1"/>
  <c r="J860"/>
  <c r="M531"/>
  <c r="J530"/>
  <c r="L69"/>
  <c r="L68" s="1"/>
  <c r="O68" s="1"/>
  <c r="I68"/>
  <c r="J310"/>
  <c r="M311"/>
  <c r="P311" s="1"/>
  <c r="K959"/>
  <c r="K85"/>
  <c r="K657"/>
  <c r="M453"/>
  <c r="L459"/>
  <c r="M657"/>
  <c r="K893"/>
  <c r="M921"/>
  <c r="M987"/>
  <c r="K992"/>
  <c r="N992" s="1"/>
  <c r="L233"/>
  <c r="O233" s="1"/>
  <c r="K244"/>
  <c r="K255"/>
  <c r="N255" s="1"/>
  <c r="K508"/>
  <c r="N508" s="1"/>
  <c r="K811"/>
  <c r="N811" s="1"/>
  <c r="K965"/>
  <c r="N965" s="1"/>
  <c r="L571"/>
  <c r="M514"/>
  <c r="K827"/>
  <c r="K1025"/>
  <c r="K578"/>
  <c r="K574" s="1"/>
  <c r="N574" s="1"/>
  <c r="K332"/>
  <c r="N332" s="1"/>
  <c r="K673"/>
  <c r="L695"/>
  <c r="O695" s="1"/>
  <c r="K1075"/>
  <c r="L751"/>
  <c r="L750" s="1"/>
  <c r="K101"/>
  <c r="N101" s="1"/>
  <c r="K1031"/>
  <c r="M581"/>
  <c r="M583"/>
  <c r="L729"/>
  <c r="O729" s="1"/>
  <c r="L773"/>
  <c r="L795"/>
  <c r="O795" s="1"/>
  <c r="K79"/>
  <c r="K442"/>
  <c r="N442" s="1"/>
  <c r="K585"/>
  <c r="N585" s="1"/>
  <c r="K915"/>
  <c r="N915" s="1"/>
  <c r="M629"/>
  <c r="K525"/>
  <c r="K651"/>
  <c r="N651" s="1"/>
  <c r="K904"/>
  <c r="K937"/>
  <c r="N937" s="1"/>
  <c r="M1125"/>
  <c r="L1125"/>
  <c r="O1125" s="1"/>
  <c r="M1119"/>
  <c r="K1113"/>
  <c r="L1103"/>
  <c r="L1091"/>
  <c r="O1091" s="1"/>
  <c r="H1097"/>
  <c r="J1236"/>
  <c r="M1091"/>
  <c r="M1111"/>
  <c r="M1081"/>
  <c r="L1081"/>
  <c r="K1080"/>
  <c r="K1069"/>
  <c r="N1069" s="1"/>
  <c r="M1069"/>
  <c r="M1097"/>
  <c r="P1097" s="1"/>
  <c r="K1091"/>
  <c r="K1097"/>
  <c r="N1097" s="1"/>
  <c r="L1119"/>
  <c r="M1113"/>
  <c r="J1058"/>
  <c r="M1059"/>
  <c r="K1053"/>
  <c r="M1047"/>
  <c r="M1037"/>
  <c r="L1037"/>
  <c r="M1031"/>
  <c r="P1031" s="1"/>
  <c r="L1025"/>
  <c r="O1025" s="1"/>
  <c r="M1042"/>
  <c r="L1015"/>
  <c r="K1003"/>
  <c r="N1003" s="1"/>
  <c r="J970"/>
  <c r="M971"/>
  <c r="L971"/>
  <c r="I970"/>
  <c r="M976"/>
  <c r="K970"/>
  <c r="M959"/>
  <c r="I948"/>
  <c r="L949"/>
  <c r="L948" s="1"/>
  <c r="K948"/>
  <c r="M927"/>
  <c r="P927" s="1"/>
  <c r="J926"/>
  <c r="L927"/>
  <c r="I926"/>
  <c r="K921"/>
  <c r="L905"/>
  <c r="I904"/>
  <c r="L893"/>
  <c r="O893" s="1"/>
  <c r="M893"/>
  <c r="K871"/>
  <c r="N871" s="1"/>
  <c r="K882"/>
  <c r="L861"/>
  <c r="I860"/>
  <c r="M839"/>
  <c r="P839" s="1"/>
  <c r="J838"/>
  <c r="M805"/>
  <c r="M773"/>
  <c r="P773" s="1"/>
  <c r="K761"/>
  <c r="J750"/>
  <c r="M751"/>
  <c r="L739"/>
  <c r="O739" s="1"/>
  <c r="K695"/>
  <c r="M685"/>
  <c r="K684"/>
  <c r="L641"/>
  <c r="O641" s="1"/>
  <c r="K640"/>
  <c r="N640" s="1"/>
  <c r="M619"/>
  <c r="P619" s="1"/>
  <c r="L619"/>
  <c r="O619" s="1"/>
  <c r="L597"/>
  <c r="O597" s="1"/>
  <c r="P597"/>
  <c r="L575"/>
  <c r="O575" s="1"/>
  <c r="J1192"/>
  <c r="M565"/>
  <c r="K563"/>
  <c r="O571"/>
  <c r="H574"/>
  <c r="M553"/>
  <c r="P553" s="1"/>
  <c r="L553"/>
  <c r="O553" s="1"/>
  <c r="K552"/>
  <c r="N556"/>
  <c r="I530"/>
  <c r="L531"/>
  <c r="M509"/>
  <c r="L487"/>
  <c r="K481"/>
  <c r="N481" s="1"/>
  <c r="K486"/>
  <c r="N490"/>
  <c r="K453"/>
  <c r="N453" s="1"/>
  <c r="M443"/>
  <c r="P443" s="1"/>
  <c r="M421"/>
  <c r="P421" s="1"/>
  <c r="K409"/>
  <c r="K420"/>
  <c r="N424"/>
  <c r="M399"/>
  <c r="P399" s="1"/>
  <c r="K387"/>
  <c r="N387" s="1"/>
  <c r="L377"/>
  <c r="O377" s="1"/>
  <c r="L355"/>
  <c r="O355" s="1"/>
  <c r="I354"/>
  <c r="M343"/>
  <c r="K354"/>
  <c r="L321"/>
  <c r="O321" s="1"/>
  <c r="K299"/>
  <c r="N299" s="1"/>
  <c r="M289"/>
  <c r="J288"/>
  <c r="M267"/>
  <c r="P267" s="1"/>
  <c r="L255"/>
  <c r="O255" s="1"/>
  <c r="K233"/>
  <c r="N233" s="1"/>
  <c r="N245"/>
  <c r="L201"/>
  <c r="O201" s="1"/>
  <c r="M179"/>
  <c r="P179" s="1"/>
  <c r="L179"/>
  <c r="O179" s="1"/>
  <c r="N179"/>
  <c r="K167"/>
  <c r="N167" s="1"/>
  <c r="L145"/>
  <c r="O145" s="1"/>
  <c r="M135"/>
  <c r="P135" s="1"/>
  <c r="K123"/>
  <c r="N123" s="1"/>
  <c r="K134"/>
  <c r="J112"/>
  <c r="M113"/>
  <c r="M112" s="1"/>
  <c r="P112" s="1"/>
  <c r="M107"/>
  <c r="L79"/>
  <c r="O79" s="1"/>
  <c r="J46"/>
  <c r="M47"/>
  <c r="P47" s="1"/>
  <c r="I46"/>
  <c r="L47"/>
  <c r="L35"/>
  <c r="O35" s="1"/>
  <c r="P127"/>
  <c r="O58"/>
  <c r="P114"/>
  <c r="P180"/>
  <c r="K343"/>
  <c r="O191"/>
  <c r="P279"/>
  <c r="P106"/>
  <c r="P110"/>
  <c r="P146"/>
  <c r="M145"/>
  <c r="P306"/>
  <c r="N115"/>
  <c r="P174"/>
  <c r="P92"/>
  <c r="O59"/>
  <c r="O92"/>
  <c r="P107"/>
  <c r="P111"/>
  <c r="P147"/>
  <c r="P343"/>
  <c r="L223"/>
  <c r="O124"/>
  <c r="I332"/>
  <c r="L336"/>
  <c r="M350"/>
  <c r="P350" s="1"/>
  <c r="O501"/>
  <c r="L497"/>
  <c r="O497" s="1"/>
  <c r="O506"/>
  <c r="N773"/>
  <c r="N787"/>
  <c r="K783"/>
  <c r="N783" s="1"/>
  <c r="P99"/>
  <c r="K72"/>
  <c r="K68" s="1"/>
  <c r="M86"/>
  <c r="P86" s="1"/>
  <c r="M87"/>
  <c r="M89"/>
  <c r="P89" s="1"/>
  <c r="M91"/>
  <c r="M90" s="1"/>
  <c r="P90" s="1"/>
  <c r="M92"/>
  <c r="O94"/>
  <c r="G96"/>
  <c r="G78" s="1"/>
  <c r="M97"/>
  <c r="M98"/>
  <c r="E112"/>
  <c r="N112" s="1"/>
  <c r="M124"/>
  <c r="P124" s="1"/>
  <c r="M157"/>
  <c r="M158"/>
  <c r="P158" s="1"/>
  <c r="G162"/>
  <c r="P162" s="1"/>
  <c r="M163"/>
  <c r="M165"/>
  <c r="N181"/>
  <c r="P196"/>
  <c r="L86"/>
  <c r="O86" s="1"/>
  <c r="L87"/>
  <c r="L88"/>
  <c r="L89"/>
  <c r="L91"/>
  <c r="O91" s="1"/>
  <c r="L92"/>
  <c r="N94"/>
  <c r="P95"/>
  <c r="L97"/>
  <c r="L98"/>
  <c r="L99"/>
  <c r="O99" s="1"/>
  <c r="L105"/>
  <c r="O105" s="1"/>
  <c r="P119"/>
  <c r="L124"/>
  <c r="L125"/>
  <c r="L123" s="1"/>
  <c r="O123" s="1"/>
  <c r="L153"/>
  <c r="L157"/>
  <c r="L158"/>
  <c r="O158" s="1"/>
  <c r="L163"/>
  <c r="L165"/>
  <c r="L171"/>
  <c r="P215"/>
  <c r="K227"/>
  <c r="N235"/>
  <c r="G250"/>
  <c r="G232" s="1"/>
  <c r="P260"/>
  <c r="N300"/>
  <c r="M306"/>
  <c r="P313"/>
  <c r="M314"/>
  <c r="O323"/>
  <c r="P379"/>
  <c r="P392"/>
  <c r="P412"/>
  <c r="P498"/>
  <c r="P610"/>
  <c r="F222"/>
  <c r="K366"/>
  <c r="N366" s="1"/>
  <c r="M369"/>
  <c r="P369"/>
  <c r="O685"/>
  <c r="P778"/>
  <c r="M778"/>
  <c r="O785"/>
  <c r="N807"/>
  <c r="M246"/>
  <c r="P246" s="1"/>
  <c r="M251"/>
  <c r="M229"/>
  <c r="G228"/>
  <c r="I310"/>
  <c r="L314"/>
  <c r="M355"/>
  <c r="M354" s="1"/>
  <c r="O443"/>
  <c r="L481"/>
  <c r="O481" s="1"/>
  <c r="O484"/>
  <c r="L585"/>
  <c r="O585" s="1"/>
  <c r="O587"/>
  <c r="O638"/>
  <c r="M668"/>
  <c r="P668"/>
  <c r="M59"/>
  <c r="K139"/>
  <c r="M159"/>
  <c r="P159" s="1"/>
  <c r="N80"/>
  <c r="L94"/>
  <c r="N109"/>
  <c r="N110"/>
  <c r="P116"/>
  <c r="J118"/>
  <c r="M118" s="1"/>
  <c r="N120"/>
  <c r="N193"/>
  <c r="L213"/>
  <c r="L211" s="1"/>
  <c r="O211" s="1"/>
  <c r="O259"/>
  <c r="N267"/>
  <c r="M273"/>
  <c r="P303"/>
  <c r="H310"/>
  <c r="P312"/>
  <c r="N325"/>
  <c r="P347"/>
  <c r="P524"/>
  <c r="P660"/>
  <c r="M207"/>
  <c r="E244"/>
  <c r="N248"/>
  <c r="M388"/>
  <c r="P388"/>
  <c r="P58"/>
  <c r="M93"/>
  <c r="P93" s="1"/>
  <c r="M60"/>
  <c r="P60" s="1"/>
  <c r="E68"/>
  <c r="M80"/>
  <c r="P80" s="1"/>
  <c r="M81"/>
  <c r="K93"/>
  <c r="N93" s="1"/>
  <c r="K94"/>
  <c r="K90" s="1"/>
  <c r="N90" s="1"/>
  <c r="O116"/>
  <c r="E134"/>
  <c r="K160"/>
  <c r="K156" s="1"/>
  <c r="N156" s="1"/>
  <c r="M190"/>
  <c r="P190" s="1"/>
  <c r="M202"/>
  <c r="P202" s="1"/>
  <c r="G222"/>
  <c r="K249"/>
  <c r="N278"/>
  <c r="M282"/>
  <c r="P282" s="1"/>
  <c r="L289"/>
  <c r="K293"/>
  <c r="N301"/>
  <c r="K314"/>
  <c r="K310" s="1"/>
  <c r="G316"/>
  <c r="G298" s="1"/>
  <c r="N511"/>
  <c r="O292"/>
  <c r="F288"/>
  <c r="P351"/>
  <c r="M363"/>
  <c r="P363"/>
  <c r="O411"/>
  <c r="L409"/>
  <c r="O409" s="1"/>
  <c r="O567"/>
  <c r="O572"/>
  <c r="P59"/>
  <c r="N72"/>
  <c r="K73"/>
  <c r="M187"/>
  <c r="P62"/>
  <c r="P64"/>
  <c r="P65"/>
  <c r="P70"/>
  <c r="P75"/>
  <c r="P76"/>
  <c r="P77"/>
  <c r="P82"/>
  <c r="P83"/>
  <c r="P101"/>
  <c r="P102"/>
  <c r="P103"/>
  <c r="N116"/>
  <c r="P128"/>
  <c r="P131"/>
  <c r="P141"/>
  <c r="P142"/>
  <c r="P143"/>
  <c r="P148"/>
  <c r="P149"/>
  <c r="P168"/>
  <c r="P169"/>
  <c r="M189"/>
  <c r="N212"/>
  <c r="M216"/>
  <c r="M211" s="1"/>
  <c r="O235"/>
  <c r="N240"/>
  <c r="M249"/>
  <c r="N343"/>
  <c r="L343"/>
  <c r="O343" s="1"/>
  <c r="N347"/>
  <c r="P413"/>
  <c r="M481"/>
  <c r="P499"/>
  <c r="P564"/>
  <c r="M585"/>
  <c r="P592"/>
  <c r="P611"/>
  <c r="P631"/>
  <c r="P676"/>
  <c r="G272"/>
  <c r="P272" s="1"/>
  <c r="P273"/>
  <c r="M295"/>
  <c r="G294"/>
  <c r="G276" s="1"/>
  <c r="K367"/>
  <c r="K365" s="1"/>
  <c r="N365" s="1"/>
  <c r="N367"/>
  <c r="O477"/>
  <c r="L475"/>
  <c r="O475" s="1"/>
  <c r="K706"/>
  <c r="N707"/>
  <c r="P330"/>
  <c r="P459"/>
  <c r="M607"/>
  <c r="G206"/>
  <c r="P206" s="1"/>
  <c r="P207"/>
  <c r="E310"/>
  <c r="N314"/>
  <c r="L387"/>
  <c r="O387" s="1"/>
  <c r="O389"/>
  <c r="O509"/>
  <c r="O609"/>
  <c r="L607"/>
  <c r="O607" s="1"/>
  <c r="L651"/>
  <c r="O651" s="1"/>
  <c r="O653"/>
  <c r="N741"/>
  <c r="P278"/>
  <c r="M321"/>
  <c r="N333"/>
  <c r="M356"/>
  <c r="P356" s="1"/>
  <c r="L453"/>
  <c r="O453" s="1"/>
  <c r="O455"/>
  <c r="O719"/>
  <c r="L717"/>
  <c r="O717" s="1"/>
  <c r="P741"/>
  <c r="G74"/>
  <c r="M77"/>
  <c r="G140"/>
  <c r="G122" s="1"/>
  <c r="K196"/>
  <c r="N196" s="1"/>
  <c r="P234"/>
  <c r="P262"/>
  <c r="G266"/>
  <c r="P269"/>
  <c r="K275"/>
  <c r="P280"/>
  <c r="K281"/>
  <c r="N281" s="1"/>
  <c r="N306"/>
  <c r="M315"/>
  <c r="K328"/>
  <c r="N328" s="1"/>
  <c r="N330"/>
  <c r="P334"/>
  <c r="G354"/>
  <c r="N431"/>
  <c r="K459"/>
  <c r="N459" s="1"/>
  <c r="N577"/>
  <c r="P663"/>
  <c r="G338"/>
  <c r="P338" s="1"/>
  <c r="P339"/>
  <c r="M389"/>
  <c r="L519"/>
  <c r="O519" s="1"/>
  <c r="O521"/>
  <c r="P105"/>
  <c r="P125"/>
  <c r="N138"/>
  <c r="P171"/>
  <c r="N202"/>
  <c r="N246"/>
  <c r="M275"/>
  <c r="M281"/>
  <c r="M328"/>
  <c r="N345"/>
  <c r="P394"/>
  <c r="P397"/>
  <c r="N401"/>
  <c r="P409"/>
  <c r="N497"/>
  <c r="P545"/>
  <c r="P565"/>
  <c r="P658"/>
  <c r="P677"/>
  <c r="M368"/>
  <c r="P368"/>
  <c r="P387"/>
  <c r="O89"/>
  <c r="G184"/>
  <c r="P184" s="1"/>
  <c r="N234"/>
  <c r="P247"/>
  <c r="N262"/>
  <c r="O279"/>
  <c r="N292"/>
  <c r="P295"/>
  <c r="N311"/>
  <c r="N334"/>
  <c r="P475"/>
  <c r="M673"/>
  <c r="M361"/>
  <c r="G360"/>
  <c r="P361"/>
  <c r="O487"/>
  <c r="O675"/>
  <c r="L673"/>
  <c r="O673" s="1"/>
  <c r="P88"/>
  <c r="N185"/>
  <c r="L193"/>
  <c r="O193" s="1"/>
  <c r="P203"/>
  <c r="P235"/>
  <c r="N247"/>
  <c r="N259"/>
  <c r="P296"/>
  <c r="P300"/>
  <c r="M301"/>
  <c r="K321"/>
  <c r="N321" s="1"/>
  <c r="K335"/>
  <c r="N335" s="1"/>
  <c r="M336"/>
  <c r="M332" s="1"/>
  <c r="P332" s="1"/>
  <c r="P346"/>
  <c r="N409"/>
  <c r="M519"/>
  <c r="P526"/>
  <c r="P529"/>
  <c r="P664"/>
  <c r="I244"/>
  <c r="L248"/>
  <c r="L244" s="1"/>
  <c r="O244" s="1"/>
  <c r="O369"/>
  <c r="L365"/>
  <c r="O365" s="1"/>
  <c r="O435"/>
  <c r="L431"/>
  <c r="O431" s="1"/>
  <c r="O543"/>
  <c r="L541"/>
  <c r="O541" s="1"/>
  <c r="O633"/>
  <c r="L629"/>
  <c r="O629" s="1"/>
  <c r="O815"/>
  <c r="L811"/>
  <c r="O811" s="1"/>
  <c r="G200"/>
  <c r="K201"/>
  <c r="K200" s="1"/>
  <c r="K222"/>
  <c r="N222" s="1"/>
  <c r="P237"/>
  <c r="K268"/>
  <c r="N268" s="1"/>
  <c r="K292"/>
  <c r="K288" s="1"/>
  <c r="N288" s="1"/>
  <c r="N312"/>
  <c r="P323"/>
  <c r="P328"/>
  <c r="N533"/>
  <c r="N599"/>
  <c r="P635"/>
  <c r="M932"/>
  <c r="P932"/>
  <c r="O949"/>
  <c r="O971"/>
  <c r="P1020"/>
  <c r="P1069"/>
  <c r="N380"/>
  <c r="P405"/>
  <c r="P431"/>
  <c r="N446"/>
  <c r="P471"/>
  <c r="P497"/>
  <c r="N512"/>
  <c r="P537"/>
  <c r="P563"/>
  <c r="P603"/>
  <c r="P629"/>
  <c r="N644"/>
  <c r="P669"/>
  <c r="M717"/>
  <c r="K767"/>
  <c r="N767" s="1"/>
  <c r="L805"/>
  <c r="O805" s="1"/>
  <c r="M821"/>
  <c r="N828"/>
  <c r="O1034"/>
  <c r="L1031"/>
  <c r="O1031" s="1"/>
  <c r="O1071"/>
  <c r="L1069"/>
  <c r="O1069" s="1"/>
  <c r="M871"/>
  <c r="P874"/>
  <c r="O1015"/>
  <c r="O1117"/>
  <c r="L1113"/>
  <c r="O1113" s="1"/>
  <c r="F354"/>
  <c r="N394"/>
  <c r="N395"/>
  <c r="N397"/>
  <c r="N399"/>
  <c r="N400"/>
  <c r="N405"/>
  <c r="N407"/>
  <c r="N413"/>
  <c r="F420"/>
  <c r="N432"/>
  <c r="N433"/>
  <c r="N460"/>
  <c r="N461"/>
  <c r="N462"/>
  <c r="N463"/>
  <c r="N465"/>
  <c r="N466"/>
  <c r="J470"/>
  <c r="M470" s="1"/>
  <c r="N471"/>
  <c r="N472"/>
  <c r="N473"/>
  <c r="N479"/>
  <c r="F486"/>
  <c r="N498"/>
  <c r="N499"/>
  <c r="N526"/>
  <c r="N527"/>
  <c r="N528"/>
  <c r="N529"/>
  <c r="N531"/>
  <c r="N532"/>
  <c r="P534"/>
  <c r="J536"/>
  <c r="M536" s="1"/>
  <c r="N537"/>
  <c r="N538"/>
  <c r="N539"/>
  <c r="N545"/>
  <c r="F552"/>
  <c r="N564"/>
  <c r="N565"/>
  <c r="F618"/>
  <c r="F684"/>
  <c r="P697"/>
  <c r="L702"/>
  <c r="O702" s="1"/>
  <c r="M735"/>
  <c r="L817"/>
  <c r="M823"/>
  <c r="L827"/>
  <c r="O827" s="1"/>
  <c r="K842"/>
  <c r="K838" s="1"/>
  <c r="M850"/>
  <c r="P854"/>
  <c r="P942"/>
  <c r="O820"/>
  <c r="F816"/>
  <c r="P1086"/>
  <c r="E354"/>
  <c r="E420"/>
  <c r="E486"/>
  <c r="O534"/>
  <c r="E552"/>
  <c r="E618"/>
  <c r="E684"/>
  <c r="O699"/>
  <c r="L703"/>
  <c r="P714"/>
  <c r="N729"/>
  <c r="M744"/>
  <c r="K755"/>
  <c r="M757"/>
  <c r="L761"/>
  <c r="O761" s="1"/>
  <c r="K776"/>
  <c r="K772" s="1"/>
  <c r="M790"/>
  <c r="P793"/>
  <c r="M824"/>
  <c r="N829"/>
  <c r="K849"/>
  <c r="N849" s="1"/>
  <c r="P895"/>
  <c r="P920"/>
  <c r="M937"/>
  <c r="N988"/>
  <c r="N991"/>
  <c r="P1008"/>
  <c r="N1053"/>
  <c r="N1056"/>
  <c r="P1076"/>
  <c r="P1090"/>
  <c r="N1093"/>
  <c r="O754"/>
  <c r="F750"/>
  <c r="G800"/>
  <c r="P800" s="1"/>
  <c r="P801"/>
  <c r="O880"/>
  <c r="L1047"/>
  <c r="O1047" s="1"/>
  <c r="O1049"/>
  <c r="O1100"/>
  <c r="L1097"/>
  <c r="O1097" s="1"/>
  <c r="P414"/>
  <c r="P416"/>
  <c r="P417"/>
  <c r="P419"/>
  <c r="P422"/>
  <c r="P427"/>
  <c r="P428"/>
  <c r="P429"/>
  <c r="P434"/>
  <c r="P435"/>
  <c r="P453"/>
  <c r="P454"/>
  <c r="P455"/>
  <c r="P480"/>
  <c r="P481"/>
  <c r="P482"/>
  <c r="P483"/>
  <c r="P484"/>
  <c r="P485"/>
  <c r="P487"/>
  <c r="P488"/>
  <c r="P493"/>
  <c r="P494"/>
  <c r="P495"/>
  <c r="P500"/>
  <c r="P501"/>
  <c r="P519"/>
  <c r="P520"/>
  <c r="P521"/>
  <c r="N534"/>
  <c r="P546"/>
  <c r="P548"/>
  <c r="P549"/>
  <c r="P551"/>
  <c r="P554"/>
  <c r="P559"/>
  <c r="P561"/>
  <c r="P566"/>
  <c r="P567"/>
  <c r="P585"/>
  <c r="P586"/>
  <c r="P587"/>
  <c r="P612"/>
  <c r="P614"/>
  <c r="P615"/>
  <c r="P617"/>
  <c r="P620"/>
  <c r="P625"/>
  <c r="P626"/>
  <c r="P627"/>
  <c r="P633"/>
  <c r="P652"/>
  <c r="P653"/>
  <c r="P680"/>
  <c r="P681"/>
  <c r="P683"/>
  <c r="P685"/>
  <c r="P686"/>
  <c r="P691"/>
  <c r="P692"/>
  <c r="P693"/>
  <c r="N697"/>
  <c r="P730"/>
  <c r="I750"/>
  <c r="N763"/>
  <c r="N796"/>
  <c r="E860"/>
  <c r="N862"/>
  <c r="N904"/>
  <c r="P928"/>
  <c r="P961"/>
  <c r="N993"/>
  <c r="P1015"/>
  <c r="P1028"/>
  <c r="N1061"/>
  <c r="P1114"/>
  <c r="G734"/>
  <c r="P734" s="1"/>
  <c r="P735"/>
  <c r="E838"/>
  <c r="N842"/>
  <c r="L943"/>
  <c r="O943" s="1"/>
  <c r="O946"/>
  <c r="O1081"/>
  <c r="M534"/>
  <c r="M530" s="1"/>
  <c r="P530" s="1"/>
  <c r="P708"/>
  <c r="N793"/>
  <c r="P850"/>
  <c r="P877"/>
  <c r="P884"/>
  <c r="N895"/>
  <c r="N926"/>
  <c r="N970"/>
  <c r="N1091"/>
  <c r="E772"/>
  <c r="O1037"/>
  <c r="L534"/>
  <c r="M698"/>
  <c r="P698" s="1"/>
  <c r="N730"/>
  <c r="P740"/>
  <c r="M746"/>
  <c r="P746" s="1"/>
  <c r="P790"/>
  <c r="P797"/>
  <c r="K803"/>
  <c r="P808"/>
  <c r="K809"/>
  <c r="N809" s="1"/>
  <c r="K828"/>
  <c r="P943"/>
  <c r="N948"/>
  <c r="P1026"/>
  <c r="P1049"/>
  <c r="P1074"/>
  <c r="N1120"/>
  <c r="K1124"/>
  <c r="N1124" s="1"/>
  <c r="O968"/>
  <c r="L965"/>
  <c r="O965" s="1"/>
  <c r="L1009"/>
  <c r="O1009" s="1"/>
  <c r="O1012"/>
  <c r="K402"/>
  <c r="K398" s="1"/>
  <c r="N398" s="1"/>
  <c r="G426"/>
  <c r="G408" s="1"/>
  <c r="K468"/>
  <c r="K464" s="1"/>
  <c r="N464" s="1"/>
  <c r="G492"/>
  <c r="G474" s="1"/>
  <c r="K534"/>
  <c r="K530" s="1"/>
  <c r="N530" s="1"/>
  <c r="G558"/>
  <c r="G540" s="1"/>
  <c r="K600"/>
  <c r="G624"/>
  <c r="G606" s="1"/>
  <c r="K666"/>
  <c r="K662" s="1"/>
  <c r="N662" s="1"/>
  <c r="G690"/>
  <c r="G672" s="1"/>
  <c r="K696"/>
  <c r="N696" s="1"/>
  <c r="K711"/>
  <c r="K717"/>
  <c r="N717" s="1"/>
  <c r="K725"/>
  <c r="N727"/>
  <c r="K731"/>
  <c r="N731" s="1"/>
  <c r="K737"/>
  <c r="P742"/>
  <c r="K743"/>
  <c r="N743" s="1"/>
  <c r="K762"/>
  <c r="N762" s="1"/>
  <c r="L767"/>
  <c r="O767" s="1"/>
  <c r="K795"/>
  <c r="P807"/>
  <c r="M849"/>
  <c r="P863"/>
  <c r="P875"/>
  <c r="N893"/>
  <c r="P921"/>
  <c r="P924"/>
  <c r="P946"/>
  <c r="P950"/>
  <c r="L959"/>
  <c r="O959" s="1"/>
  <c r="P1009"/>
  <c r="N1054"/>
  <c r="N1057"/>
  <c r="P1081"/>
  <c r="P1094"/>
  <c r="N1123"/>
  <c r="N1127"/>
  <c r="E706"/>
  <c r="N710"/>
  <c r="P761"/>
  <c r="K843"/>
  <c r="N843"/>
  <c r="L849"/>
  <c r="O849" s="1"/>
  <c r="O851"/>
  <c r="P888"/>
  <c r="O939"/>
  <c r="P581"/>
  <c r="P583"/>
  <c r="P589"/>
  <c r="P607"/>
  <c r="P608"/>
  <c r="P609"/>
  <c r="N622"/>
  <c r="P623"/>
  <c r="P636"/>
  <c r="P637"/>
  <c r="P638"/>
  <c r="P639"/>
  <c r="P641"/>
  <c r="P642"/>
  <c r="P647"/>
  <c r="P648"/>
  <c r="P649"/>
  <c r="P655"/>
  <c r="P673"/>
  <c r="P674"/>
  <c r="P675"/>
  <c r="N688"/>
  <c r="P689"/>
  <c r="M696"/>
  <c r="P702"/>
  <c r="H706"/>
  <c r="P724"/>
  <c r="G728"/>
  <c r="P731"/>
  <c r="M737"/>
  <c r="M784"/>
  <c r="P784" s="1"/>
  <c r="N790"/>
  <c r="E794"/>
  <c r="M795"/>
  <c r="K798"/>
  <c r="O807"/>
  <c r="M814"/>
  <c r="N820"/>
  <c r="M915"/>
  <c r="P941"/>
  <c r="P982"/>
  <c r="K987"/>
  <c r="N987" s="1"/>
  <c r="N994"/>
  <c r="N1026"/>
  <c r="P1029"/>
  <c r="N1059"/>
  <c r="P1115"/>
  <c r="O902"/>
  <c r="L899"/>
  <c r="O899" s="1"/>
  <c r="L915"/>
  <c r="O915" s="1"/>
  <c r="O917"/>
  <c r="P954"/>
  <c r="O1103"/>
  <c r="O741"/>
  <c r="N754"/>
  <c r="P823"/>
  <c r="N827"/>
  <c r="K856"/>
  <c r="N856" s="1"/>
  <c r="K861"/>
  <c r="K860" s="1"/>
  <c r="N875"/>
  <c r="P896"/>
  <c r="N921"/>
  <c r="N924"/>
  <c r="P929"/>
  <c r="P987"/>
  <c r="P990"/>
  <c r="M1003"/>
  <c r="P1012"/>
  <c r="P1016"/>
  <c r="M1075"/>
  <c r="N1125"/>
  <c r="O873"/>
  <c r="L871"/>
  <c r="O871" s="1"/>
  <c r="O1005"/>
  <c r="L1003"/>
  <c r="O1003" s="1"/>
  <c r="L1075"/>
  <c r="O1075" s="1"/>
  <c r="O1078"/>
  <c r="L707"/>
  <c r="M718"/>
  <c r="P718" s="1"/>
  <c r="N724"/>
  <c r="E728"/>
  <c r="M729"/>
  <c r="K732"/>
  <c r="P757"/>
  <c r="N761"/>
  <c r="M785"/>
  <c r="M783" s="1"/>
  <c r="P809"/>
  <c r="M815"/>
  <c r="P815" s="1"/>
  <c r="K820"/>
  <c r="P828"/>
  <c r="M829"/>
  <c r="O842"/>
  <c r="P851"/>
  <c r="P856"/>
  <c r="P859"/>
  <c r="P878"/>
  <c r="N929"/>
  <c r="N941"/>
  <c r="P962"/>
  <c r="M981"/>
  <c r="M1025"/>
  <c r="P849"/>
  <c r="O905"/>
  <c r="L981"/>
  <c r="O981" s="1"/>
  <c r="O983"/>
  <c r="G646"/>
  <c r="P646" s="1"/>
  <c r="N695"/>
  <c r="P696"/>
  <c r="P743"/>
  <c r="K754"/>
  <c r="K750" s="1"/>
  <c r="P762"/>
  <c r="M763"/>
  <c r="M796"/>
  <c r="P796" s="1"/>
  <c r="K833"/>
  <c r="N833" s="1"/>
  <c r="M838"/>
  <c r="P838" s="1"/>
  <c r="P881"/>
  <c r="P894"/>
  <c r="N907"/>
  <c r="P917"/>
  <c r="P922"/>
  <c r="P925"/>
  <c r="K926"/>
  <c r="P944"/>
  <c r="N990"/>
  <c r="N1007"/>
  <c r="N1058"/>
  <c r="N1080"/>
  <c r="N1092"/>
  <c r="P1095"/>
  <c r="K1119"/>
  <c r="N1119" s="1"/>
  <c r="P867"/>
  <c r="P893"/>
  <c r="N908"/>
  <c r="P933"/>
  <c r="P959"/>
  <c r="N974"/>
  <c r="P994"/>
  <c r="P999"/>
  <c r="P1000"/>
  <c r="P1001"/>
  <c r="P1007"/>
  <c r="P1027"/>
  <c r="P1041"/>
  <c r="P1054"/>
  <c r="P1055"/>
  <c r="P1056"/>
  <c r="P1057"/>
  <c r="P1059"/>
  <c r="P1060"/>
  <c r="P1065"/>
  <c r="P1066"/>
  <c r="P1067"/>
  <c r="P1073"/>
  <c r="P1091"/>
  <c r="P1092"/>
  <c r="P1093"/>
  <c r="N1106"/>
  <c r="P1107"/>
  <c r="P1120"/>
  <c r="P1121"/>
  <c r="P1122"/>
  <c r="P1123"/>
  <c r="P1125"/>
  <c r="P1126"/>
  <c r="P1131"/>
  <c r="P1132"/>
  <c r="P1133"/>
  <c r="L842"/>
  <c r="P864"/>
  <c r="F882"/>
  <c r="L908"/>
  <c r="L904" s="1"/>
  <c r="O904" s="1"/>
  <c r="N909"/>
  <c r="P930"/>
  <c r="F948"/>
  <c r="O948" s="1"/>
  <c r="L974"/>
  <c r="L970" s="1"/>
  <c r="O970" s="1"/>
  <c r="N975"/>
  <c r="F1014"/>
  <c r="N1041"/>
  <c r="P1062"/>
  <c r="N1107"/>
  <c r="G998"/>
  <c r="G980" s="1"/>
  <c r="K1040"/>
  <c r="K1036" s="1"/>
  <c r="N1036" s="1"/>
  <c r="G1064"/>
  <c r="K1106"/>
  <c r="O1128"/>
  <c r="P889"/>
  <c r="P915"/>
  <c r="P955"/>
  <c r="P1021"/>
  <c r="P1047"/>
  <c r="P1087"/>
  <c r="P1113"/>
  <c r="N1128"/>
  <c r="M864"/>
  <c r="M930"/>
  <c r="M926" s="1"/>
  <c r="P926" s="1"/>
  <c r="M1062"/>
  <c r="M1058" s="1"/>
  <c r="J822"/>
  <c r="L864"/>
  <c r="L930"/>
  <c r="J954"/>
  <c r="M954" s="1"/>
  <c r="J1020"/>
  <c r="M1020" s="1"/>
  <c r="L1062"/>
  <c r="L1058" s="1"/>
  <c r="O1058" s="1"/>
  <c r="J1086"/>
  <c r="M1086" s="1"/>
  <c r="N36"/>
  <c r="P38"/>
  <c r="O44"/>
  <c r="M35"/>
  <c r="N44"/>
  <c r="O47"/>
  <c r="K46"/>
  <c r="N46" s="1"/>
  <c r="N47"/>
  <c r="O50"/>
  <c r="N50"/>
  <c r="P51"/>
  <c r="L50"/>
  <c r="L46" s="1"/>
  <c r="L1150"/>
  <c r="L1152"/>
  <c r="L1139"/>
  <c r="L1141"/>
  <c r="K1139"/>
  <c r="K1141"/>
  <c r="M1226" l="1"/>
  <c r="L860"/>
  <c r="O860" s="1"/>
  <c r="M965"/>
  <c r="P965" s="1"/>
  <c r="M299"/>
  <c r="K596"/>
  <c r="N596" s="1"/>
  <c r="N61"/>
  <c r="L1232"/>
  <c r="M1222"/>
  <c r="M827"/>
  <c r="M739"/>
  <c r="M79"/>
  <c r="N552"/>
  <c r="N578"/>
  <c r="M387"/>
  <c r="M1215"/>
  <c r="P1215" s="1"/>
  <c r="N420"/>
  <c r="M233"/>
  <c r="P233" s="1"/>
  <c r="N200"/>
  <c r="M1229"/>
  <c r="F1235"/>
  <c r="K816"/>
  <c r="N816" s="1"/>
  <c r="O751"/>
  <c r="M651"/>
  <c r="P651" s="1"/>
  <c r="L926"/>
  <c r="O926" s="1"/>
  <c r="P910"/>
  <c r="N684"/>
  <c r="L310"/>
  <c r="O310" s="1"/>
  <c r="L1204"/>
  <c r="G210"/>
  <c r="K1210"/>
  <c r="G716"/>
  <c r="G254"/>
  <c r="G188"/>
  <c r="G342"/>
  <c r="N244"/>
  <c r="M914"/>
  <c r="M936"/>
  <c r="P936" s="1"/>
  <c r="J100"/>
  <c r="J892"/>
  <c r="J826"/>
  <c r="G56"/>
  <c r="G320"/>
  <c r="G166"/>
  <c r="M518"/>
  <c r="P518" s="1"/>
  <c r="M100"/>
  <c r="P100" s="1"/>
  <c r="G1046"/>
  <c r="J1046"/>
  <c r="J936"/>
  <c r="J804"/>
  <c r="J914"/>
  <c r="J78"/>
  <c r="J958"/>
  <c r="J518"/>
  <c r="G782"/>
  <c r="G144"/>
  <c r="G628"/>
  <c r="P805"/>
  <c r="P145"/>
  <c r="P321"/>
  <c r="P167"/>
  <c r="P981"/>
  <c r="P299"/>
  <c r="L167"/>
  <c r="O167" s="1"/>
  <c r="K211"/>
  <c r="N211" s="1"/>
  <c r="M1203"/>
  <c r="M431"/>
  <c r="O46"/>
  <c r="F1213"/>
  <c r="K1203"/>
  <c r="M860"/>
  <c r="P860" s="1"/>
  <c r="K1102"/>
  <c r="N1102" s="1"/>
  <c r="M761"/>
  <c r="M541"/>
  <c r="P69"/>
  <c r="M910"/>
  <c r="M497"/>
  <c r="H1202"/>
  <c r="N354"/>
  <c r="M1238"/>
  <c r="P1238" s="1"/>
  <c r="L1237"/>
  <c r="I1224"/>
  <c r="M123"/>
  <c r="P123" s="1"/>
  <c r="L1231"/>
  <c r="K1239"/>
  <c r="N1239" s="1"/>
  <c r="L332"/>
  <c r="O332" s="1"/>
  <c r="K1222"/>
  <c r="L1236"/>
  <c r="O1236" s="1"/>
  <c r="I1202"/>
  <c r="L57"/>
  <c r="O57" s="1"/>
  <c r="L299"/>
  <c r="O299" s="1"/>
  <c r="H1180"/>
  <c r="M1225"/>
  <c r="E1224"/>
  <c r="N1224" s="1"/>
  <c r="K1228"/>
  <c r="J1224"/>
  <c r="J1202"/>
  <c r="H1224"/>
  <c r="I1180"/>
  <c r="J1180"/>
  <c r="H1235"/>
  <c r="E1191"/>
  <c r="L530"/>
  <c r="O530" s="1"/>
  <c r="M1207"/>
  <c r="K1193"/>
  <c r="N1193" s="1"/>
  <c r="N618"/>
  <c r="P817"/>
  <c r="L882"/>
  <c r="O882" s="1"/>
  <c r="G1191"/>
  <c r="E1235"/>
  <c r="F1208"/>
  <c r="F1191"/>
  <c r="G1235"/>
  <c r="M1244"/>
  <c r="P1244" s="1"/>
  <c r="M1242"/>
  <c r="F1202"/>
  <c r="O1202" s="1"/>
  <c r="M1228"/>
  <c r="G1224"/>
  <c r="K1236"/>
  <c r="M1237"/>
  <c r="M1240"/>
  <c r="L1182"/>
  <c r="L1226"/>
  <c r="L1228"/>
  <c r="G1208"/>
  <c r="K1237"/>
  <c r="M1231"/>
  <c r="G1186"/>
  <c r="M1194"/>
  <c r="P1194" s="1"/>
  <c r="P1237"/>
  <c r="E1230"/>
  <c r="L1210"/>
  <c r="G1230"/>
  <c r="K1244"/>
  <c r="N1244" s="1"/>
  <c r="M1214"/>
  <c r="P1214" s="1"/>
  <c r="K1226"/>
  <c r="M563"/>
  <c r="K1225"/>
  <c r="K1240"/>
  <c r="G1202"/>
  <c r="K1232"/>
  <c r="F1224"/>
  <c r="O1224" s="1"/>
  <c r="M1196"/>
  <c r="P1196" s="1"/>
  <c r="K1184"/>
  <c r="N1184" s="1"/>
  <c r="M1204"/>
  <c r="K1231"/>
  <c r="K1242"/>
  <c r="L1242"/>
  <c r="L1244"/>
  <c r="O1244" s="1"/>
  <c r="M1193"/>
  <c r="P1193" s="1"/>
  <c r="M1236"/>
  <c r="P1236" s="1"/>
  <c r="L1225"/>
  <c r="G1241"/>
  <c r="L1193"/>
  <c r="O1193" s="1"/>
  <c r="L1206"/>
  <c r="M1227"/>
  <c r="P1227" s="1"/>
  <c r="M1209"/>
  <c r="P1206"/>
  <c r="M244"/>
  <c r="P244" s="1"/>
  <c r="E1186"/>
  <c r="K1204"/>
  <c r="N706"/>
  <c r="M310"/>
  <c r="P310" s="1"/>
  <c r="E1208"/>
  <c r="K1195"/>
  <c r="N1195" s="1"/>
  <c r="L1214"/>
  <c r="O1214" s="1"/>
  <c r="K1200"/>
  <c r="N1200" s="1"/>
  <c r="K1014"/>
  <c r="N1014" s="1"/>
  <c r="L1184"/>
  <c r="O1184" s="1"/>
  <c r="K1214"/>
  <c r="K1213" s="1"/>
  <c r="N1213" s="1"/>
  <c r="P1190"/>
  <c r="L1203"/>
  <c r="K1194"/>
  <c r="N1194" s="1"/>
  <c r="K1209"/>
  <c r="M1181"/>
  <c r="L1198"/>
  <c r="K1206"/>
  <c r="E1180"/>
  <c r="L1220"/>
  <c r="M1187"/>
  <c r="L1222"/>
  <c r="E1202"/>
  <c r="N1202" s="1"/>
  <c r="L1187"/>
  <c r="G1219"/>
  <c r="L503"/>
  <c r="O503" s="1"/>
  <c r="L112"/>
  <c r="O112" s="1"/>
  <c r="M1200"/>
  <c r="P1200" s="1"/>
  <c r="L838"/>
  <c r="O838" s="1"/>
  <c r="N750"/>
  <c r="K1198"/>
  <c r="L1188"/>
  <c r="M833"/>
  <c r="P833" s="1"/>
  <c r="L1192"/>
  <c r="O1192" s="1"/>
  <c r="K1182"/>
  <c r="K1181"/>
  <c r="K1196"/>
  <c r="N1196" s="1"/>
  <c r="F1180"/>
  <c r="L1181"/>
  <c r="M1184"/>
  <c r="P1184" s="1"/>
  <c r="L1200"/>
  <c r="O1200" s="1"/>
  <c r="K1188"/>
  <c r="M904"/>
  <c r="P904" s="1"/>
  <c r="M1185"/>
  <c r="K1187"/>
  <c r="M1198"/>
  <c r="M1182"/>
  <c r="F1186"/>
  <c r="K1192"/>
  <c r="M1183"/>
  <c r="G1180"/>
  <c r="O69"/>
  <c r="M1192"/>
  <c r="P1192" s="1"/>
  <c r="G1197"/>
  <c r="N486"/>
  <c r="P354"/>
  <c r="P949"/>
  <c r="O750"/>
  <c r="M277"/>
  <c r="P883"/>
  <c r="P281"/>
  <c r="P113"/>
  <c r="M85"/>
  <c r="P85" s="1"/>
  <c r="N1040"/>
  <c r="N600"/>
  <c r="N160"/>
  <c r="K794"/>
  <c r="N794" s="1"/>
  <c r="N776"/>
  <c r="M1103"/>
  <c r="P1037"/>
  <c r="P971"/>
  <c r="M970"/>
  <c r="P970" s="1"/>
  <c r="M750"/>
  <c r="P750" s="1"/>
  <c r="P751"/>
  <c r="K728"/>
  <c r="N728" s="1"/>
  <c r="N732"/>
  <c r="N666"/>
  <c r="M575"/>
  <c r="P575" s="1"/>
  <c r="N468"/>
  <c r="N402"/>
  <c r="M365"/>
  <c r="L354"/>
  <c r="O354" s="1"/>
  <c r="P355"/>
  <c r="M288"/>
  <c r="P288" s="1"/>
  <c r="P289"/>
  <c r="N134"/>
  <c r="M96"/>
  <c r="P96" s="1"/>
  <c r="L85"/>
  <c r="O85" s="1"/>
  <c r="M46"/>
  <c r="P46" s="1"/>
  <c r="P35"/>
  <c r="P1058"/>
  <c r="P739"/>
  <c r="P365"/>
  <c r="P1124"/>
  <c r="P211"/>
  <c r="M201"/>
  <c r="N795"/>
  <c r="P749"/>
  <c r="N201"/>
  <c r="P690"/>
  <c r="P140"/>
  <c r="P294"/>
  <c r="O289"/>
  <c r="L288"/>
  <c r="O288" s="1"/>
  <c r="P1075"/>
  <c r="P829"/>
  <c r="M695"/>
  <c r="K805"/>
  <c r="N805" s="1"/>
  <c r="L189"/>
  <c r="O189" s="1"/>
  <c r="M1130"/>
  <c r="P1130"/>
  <c r="P81"/>
  <c r="L101"/>
  <c r="O101" s="1"/>
  <c r="P1003"/>
  <c r="M811"/>
  <c r="P814"/>
  <c r="P250"/>
  <c r="P763"/>
  <c r="K739"/>
  <c r="N739" s="1"/>
  <c r="P216"/>
  <c r="K277"/>
  <c r="N277" s="1"/>
  <c r="P157"/>
  <c r="P426"/>
  <c r="P871"/>
  <c r="O707"/>
  <c r="N310"/>
  <c r="P785"/>
  <c r="N68"/>
  <c r="P744"/>
  <c r="P79"/>
  <c r="M822"/>
  <c r="P937"/>
  <c r="O1080"/>
  <c r="N860"/>
  <c r="P189"/>
  <c r="M57"/>
  <c r="M492"/>
  <c r="P492"/>
  <c r="O817"/>
  <c r="L816"/>
  <c r="O816" s="1"/>
  <c r="P1112"/>
  <c r="P91"/>
  <c r="P795"/>
  <c r="N838"/>
  <c r="M998"/>
  <c r="P998"/>
  <c r="P717"/>
  <c r="P1025"/>
  <c r="P914"/>
  <c r="P1068"/>
  <c r="P729"/>
  <c r="P783"/>
  <c r="P301"/>
  <c r="O88"/>
  <c r="O213"/>
  <c r="O157"/>
  <c r="P255"/>
  <c r="P228"/>
  <c r="N861"/>
  <c r="L90"/>
  <c r="O90" s="1"/>
  <c r="O125"/>
  <c r="M1064"/>
  <c r="M1046" s="1"/>
  <c r="P1064"/>
  <c r="P624"/>
  <c r="P74"/>
  <c r="O223"/>
  <c r="P827"/>
  <c r="N772"/>
  <c r="P389"/>
  <c r="O171"/>
  <c r="L1202" l="1"/>
  <c r="M804"/>
  <c r="P804" s="1"/>
  <c r="P1202"/>
  <c r="G1201"/>
  <c r="G1223"/>
  <c r="G1179"/>
  <c r="M826"/>
  <c r="P826" s="1"/>
  <c r="M892"/>
  <c r="P892" s="1"/>
  <c r="M78"/>
  <c r="P78" s="1"/>
  <c r="P1046"/>
  <c r="M958"/>
  <c r="P958" s="1"/>
  <c r="P541"/>
  <c r="P277"/>
  <c r="K1224"/>
  <c r="M1202"/>
  <c r="N1236"/>
  <c r="K1235"/>
  <c r="N1235" s="1"/>
  <c r="K1191"/>
  <c r="N1191" s="1"/>
  <c r="L1224"/>
  <c r="K1180"/>
  <c r="N1180" s="1"/>
  <c r="N1214"/>
  <c r="M1224"/>
  <c r="K1202"/>
  <c r="L1180"/>
  <c r="O1180" s="1"/>
  <c r="M1180"/>
  <c r="N1192"/>
  <c r="P1103"/>
  <c r="P811"/>
  <c r="P695"/>
  <c r="P201"/>
  <c r="P57"/>
  <c r="P1224" l="1"/>
  <c r="P1180"/>
  <c r="L1128" l="1"/>
  <c r="L1124" s="1"/>
  <c r="O1124" s="1"/>
  <c r="I1124"/>
  <c r="I1102" l="1"/>
  <c r="L1106"/>
  <c r="L1102" s="1"/>
  <c r="O1102" s="1"/>
  <c r="L1084"/>
  <c r="L1080" s="1"/>
  <c r="I1080"/>
  <c r="M1128" l="1"/>
  <c r="M1124" s="1"/>
  <c r="M1112" s="1"/>
  <c r="J1124"/>
  <c r="J1112" s="1"/>
  <c r="M1106"/>
  <c r="M1102" s="1"/>
  <c r="M1090" s="1"/>
  <c r="J1102"/>
  <c r="J1090" s="1"/>
  <c r="M1084"/>
  <c r="M1080" s="1"/>
  <c r="M1068" s="1"/>
  <c r="J1080"/>
  <c r="J1068" s="1"/>
  <c r="I794"/>
  <c r="L798"/>
  <c r="L794" s="1"/>
  <c r="O794" s="1"/>
  <c r="P1102" l="1"/>
  <c r="J794"/>
  <c r="M798"/>
  <c r="M794" s="1"/>
  <c r="P794" l="1"/>
  <c r="I508" l="1"/>
  <c r="L512"/>
  <c r="M512"/>
  <c r="J508"/>
  <c r="J496" s="1"/>
  <c r="L1040" l="1"/>
  <c r="I1036"/>
  <c r="I1239"/>
  <c r="I1235" s="1"/>
  <c r="I992"/>
  <c r="L996"/>
  <c r="L776"/>
  <c r="I772"/>
  <c r="I662"/>
  <c r="L666"/>
  <c r="L644"/>
  <c r="I640"/>
  <c r="L622"/>
  <c r="I618"/>
  <c r="L508"/>
  <c r="O508" s="1"/>
  <c r="O512"/>
  <c r="M508"/>
  <c r="M496" s="1"/>
  <c r="P512"/>
  <c r="I486"/>
  <c r="L490"/>
  <c r="I442"/>
  <c r="L446"/>
  <c r="I376"/>
  <c r="L380"/>
  <c r="L226"/>
  <c r="I222"/>
  <c r="I134"/>
  <c r="L138"/>
  <c r="I1195" l="1"/>
  <c r="L1239"/>
  <c r="J1217"/>
  <c r="I1217"/>
  <c r="J1195"/>
  <c r="J1191" s="1"/>
  <c r="L1036"/>
  <c r="O1036" s="1"/>
  <c r="O1040"/>
  <c r="J1239"/>
  <c r="L1018"/>
  <c r="I1014"/>
  <c r="M1018"/>
  <c r="J1014"/>
  <c r="J1002" s="1"/>
  <c r="L992"/>
  <c r="O992" s="1"/>
  <c r="O996"/>
  <c r="J992"/>
  <c r="J980" s="1"/>
  <c r="M996"/>
  <c r="L772"/>
  <c r="O772" s="1"/>
  <c r="O776"/>
  <c r="J772"/>
  <c r="J760" s="1"/>
  <c r="M776"/>
  <c r="L732"/>
  <c r="I728"/>
  <c r="J728"/>
  <c r="M732"/>
  <c r="L710"/>
  <c r="I706"/>
  <c r="J706"/>
  <c r="M710"/>
  <c r="I684"/>
  <c r="L688"/>
  <c r="M688"/>
  <c r="J684"/>
  <c r="L662"/>
  <c r="O662" s="1"/>
  <c r="O666"/>
  <c r="J662"/>
  <c r="J650" s="1"/>
  <c r="M666"/>
  <c r="L640"/>
  <c r="O640" s="1"/>
  <c r="O644"/>
  <c r="J640"/>
  <c r="M644"/>
  <c r="L618"/>
  <c r="O618" s="1"/>
  <c r="O622"/>
  <c r="M622"/>
  <c r="J618"/>
  <c r="L600"/>
  <c r="I596"/>
  <c r="J596"/>
  <c r="M600"/>
  <c r="L578"/>
  <c r="I574"/>
  <c r="M578"/>
  <c r="J574"/>
  <c r="L556"/>
  <c r="I552"/>
  <c r="M556"/>
  <c r="J552"/>
  <c r="P508"/>
  <c r="P496"/>
  <c r="L486"/>
  <c r="O486" s="1"/>
  <c r="O490"/>
  <c r="J486"/>
  <c r="J474" s="1"/>
  <c r="M490"/>
  <c r="I464"/>
  <c r="L468"/>
  <c r="J464"/>
  <c r="J452" s="1"/>
  <c r="M468"/>
  <c r="M446"/>
  <c r="J442"/>
  <c r="L442"/>
  <c r="O442" s="1"/>
  <c r="O446"/>
  <c r="I420"/>
  <c r="L424"/>
  <c r="M424"/>
  <c r="J420"/>
  <c r="M402"/>
  <c r="J398"/>
  <c r="I398"/>
  <c r="L402"/>
  <c r="L376"/>
  <c r="O376" s="1"/>
  <c r="O380"/>
  <c r="J376"/>
  <c r="M380"/>
  <c r="L270"/>
  <c r="I266"/>
  <c r="M270"/>
  <c r="J266"/>
  <c r="O226"/>
  <c r="L222"/>
  <c r="O222" s="1"/>
  <c r="J222"/>
  <c r="M226"/>
  <c r="L204"/>
  <c r="I200"/>
  <c r="M204"/>
  <c r="J200"/>
  <c r="I178"/>
  <c r="L182"/>
  <c r="M182"/>
  <c r="J178"/>
  <c r="I156"/>
  <c r="L160"/>
  <c r="J156"/>
  <c r="M160"/>
  <c r="L134"/>
  <c r="O134" s="1"/>
  <c r="O138"/>
  <c r="M1239" l="1"/>
  <c r="M1235" s="1"/>
  <c r="P1235" s="1"/>
  <c r="J1235"/>
  <c r="O1239"/>
  <c r="L1235"/>
  <c r="O1235" s="1"/>
  <c r="M1217"/>
  <c r="M1213" s="1"/>
  <c r="P1213" s="1"/>
  <c r="J1213"/>
  <c r="L1217"/>
  <c r="L1213" s="1"/>
  <c r="O1213" s="1"/>
  <c r="I1213"/>
  <c r="L1195"/>
  <c r="L1191" s="1"/>
  <c r="O1191" s="1"/>
  <c r="I1191"/>
  <c r="M1195"/>
  <c r="M1191" s="1"/>
  <c r="P1191" s="1"/>
  <c r="M1040"/>
  <c r="J1036"/>
  <c r="J1024" s="1"/>
  <c r="O1018"/>
  <c r="L1014"/>
  <c r="O1014" s="1"/>
  <c r="P1018"/>
  <c r="M1014"/>
  <c r="M1002" s="1"/>
  <c r="M992"/>
  <c r="M980" s="1"/>
  <c r="P996"/>
  <c r="M772"/>
  <c r="M760" s="1"/>
  <c r="P776"/>
  <c r="L728"/>
  <c r="O728" s="1"/>
  <c r="O732"/>
  <c r="P732"/>
  <c r="M728"/>
  <c r="O710"/>
  <c r="L706"/>
  <c r="O706" s="1"/>
  <c r="P710"/>
  <c r="M706"/>
  <c r="L684"/>
  <c r="O684" s="1"/>
  <c r="O688"/>
  <c r="P688"/>
  <c r="M684"/>
  <c r="P666"/>
  <c r="M662"/>
  <c r="M650" s="1"/>
  <c r="P644"/>
  <c r="M640"/>
  <c r="P622"/>
  <c r="M618"/>
  <c r="L596"/>
  <c r="O596" s="1"/>
  <c r="O600"/>
  <c r="P600"/>
  <c r="M596"/>
  <c r="M574"/>
  <c r="P578"/>
  <c r="L574"/>
  <c r="O574" s="1"/>
  <c r="O578"/>
  <c r="L552"/>
  <c r="O552" s="1"/>
  <c r="O556"/>
  <c r="P556"/>
  <c r="M552"/>
  <c r="P490"/>
  <c r="M486"/>
  <c r="M474" s="1"/>
  <c r="L464"/>
  <c r="O464" s="1"/>
  <c r="O468"/>
  <c r="M464"/>
  <c r="M452" s="1"/>
  <c r="P468"/>
  <c r="M442"/>
  <c r="P446"/>
  <c r="L420"/>
  <c r="O420" s="1"/>
  <c r="O424"/>
  <c r="P424"/>
  <c r="M420"/>
  <c r="M398"/>
  <c r="P402"/>
  <c r="L398"/>
  <c r="O398" s="1"/>
  <c r="O402"/>
  <c r="M376"/>
  <c r="P380"/>
  <c r="L266"/>
  <c r="O266" s="1"/>
  <c r="O270"/>
  <c r="P270"/>
  <c r="M266"/>
  <c r="P226"/>
  <c r="M222"/>
  <c r="L200"/>
  <c r="O200" s="1"/>
  <c r="O204"/>
  <c r="P204"/>
  <c r="M200"/>
  <c r="L178"/>
  <c r="O178" s="1"/>
  <c r="O182"/>
  <c r="P182"/>
  <c r="M178"/>
  <c r="O160"/>
  <c r="L156"/>
  <c r="O156" s="1"/>
  <c r="P160"/>
  <c r="M156"/>
  <c r="M138"/>
  <c r="J134"/>
  <c r="P1239" l="1"/>
  <c r="O1217"/>
  <c r="P1217"/>
  <c r="O1195"/>
  <c r="P1195"/>
  <c r="P1040"/>
  <c r="M1036"/>
  <c r="M1024" s="1"/>
  <c r="P1014"/>
  <c r="P1002"/>
  <c r="P992"/>
  <c r="P980"/>
  <c r="P772"/>
  <c r="P760"/>
  <c r="P728"/>
  <c r="P706"/>
  <c r="P684"/>
  <c r="P662"/>
  <c r="P650"/>
  <c r="P640"/>
  <c r="P618"/>
  <c r="P596"/>
  <c r="P574"/>
  <c r="P552"/>
  <c r="P486"/>
  <c r="P474"/>
  <c r="P464"/>
  <c r="P452"/>
  <c r="P442"/>
  <c r="P420"/>
  <c r="P398"/>
  <c r="P376"/>
  <c r="P266"/>
  <c r="P222"/>
  <c r="P200"/>
  <c r="P178"/>
  <c r="P156"/>
  <c r="P138"/>
  <c r="M134"/>
  <c r="P1036" l="1"/>
  <c r="P1024"/>
  <c r="P134"/>
  <c r="J1178" l="1"/>
  <c r="I1178"/>
  <c r="H1156" l="1"/>
  <c r="H1178"/>
  <c r="H1148"/>
  <c r="H1170"/>
  <c r="J1149"/>
  <c r="J1171"/>
  <c r="I1149"/>
  <c r="I1171"/>
  <c r="H1149"/>
  <c r="H1171"/>
  <c r="I1156"/>
  <c r="J1156"/>
  <c r="I1148" l="1"/>
  <c r="I1170"/>
  <c r="J1148"/>
  <c r="J1170"/>
  <c r="H1150" l="1"/>
  <c r="H1172"/>
  <c r="J1152" l="1"/>
  <c r="J1174"/>
  <c r="H1152"/>
  <c r="H1174"/>
  <c r="I1151" l="1"/>
  <c r="I1173"/>
  <c r="I1169" s="1"/>
  <c r="J1151"/>
  <c r="J1173"/>
  <c r="J1169" s="1"/>
  <c r="H1151"/>
  <c r="H1173"/>
  <c r="H1169" s="1"/>
  <c r="O29"/>
  <c r="L29"/>
  <c r="H1147" l="1"/>
  <c r="I1147"/>
  <c r="J1147"/>
  <c r="I1144"/>
  <c r="I1166"/>
  <c r="H1144"/>
  <c r="H1166"/>
  <c r="J1139" l="1"/>
  <c r="I1154" l="1"/>
  <c r="I1176"/>
  <c r="J1161"/>
  <c r="J1154"/>
  <c r="J1176"/>
  <c r="H1154"/>
  <c r="H1176"/>
  <c r="I1137" l="1"/>
  <c r="I1159"/>
  <c r="J1137"/>
  <c r="J1159"/>
  <c r="J1138"/>
  <c r="J1160"/>
  <c r="I1138"/>
  <c r="I1160"/>
  <c r="H1137"/>
  <c r="H1159"/>
  <c r="H1138"/>
  <c r="H1160"/>
  <c r="I13"/>
  <c r="H13"/>
  <c r="J13" l="1"/>
  <c r="J1141"/>
  <c r="J1163"/>
  <c r="J1140"/>
  <c r="J1162"/>
  <c r="I1140"/>
  <c r="I1162"/>
  <c r="I1158" s="1"/>
  <c r="H1140"/>
  <c r="H1162"/>
  <c r="H1158" s="1"/>
  <c r="J1136" l="1"/>
  <c r="J1158"/>
  <c r="H1136"/>
  <c r="I1136"/>
  <c r="G1146"/>
  <c r="G1168"/>
  <c r="F1148"/>
  <c r="F1170"/>
  <c r="G1137"/>
  <c r="G1159"/>
  <c r="E1137"/>
  <c r="E1159"/>
  <c r="F1146"/>
  <c r="F1168"/>
  <c r="E1148"/>
  <c r="E1170"/>
  <c r="E1146"/>
  <c r="E1168"/>
  <c r="G1152"/>
  <c r="G1174"/>
  <c r="M1174" s="1"/>
  <c r="P1174" s="1"/>
  <c r="G1156"/>
  <c r="G1178"/>
  <c r="F1137"/>
  <c r="F1159"/>
  <c r="G1145"/>
  <c r="G1167"/>
  <c r="F1140"/>
  <c r="F1162"/>
  <c r="L1162" s="1"/>
  <c r="O1162" s="1"/>
  <c r="G1144"/>
  <c r="G1166"/>
  <c r="E1152"/>
  <c r="E1174"/>
  <c r="K1174" s="1"/>
  <c r="N1174" s="1"/>
  <c r="E1145"/>
  <c r="E1167"/>
  <c r="E1140"/>
  <c r="E1162"/>
  <c r="K1162" s="1"/>
  <c r="N1162" s="1"/>
  <c r="E1151"/>
  <c r="E1173"/>
  <c r="F1155"/>
  <c r="F1177"/>
  <c r="G1139"/>
  <c r="G1161"/>
  <c r="F1144"/>
  <c r="F1166"/>
  <c r="G1150"/>
  <c r="G1172"/>
  <c r="E1155"/>
  <c r="E1177"/>
  <c r="E1143"/>
  <c r="E1165"/>
  <c r="F1156"/>
  <c r="F1178"/>
  <c r="G1151"/>
  <c r="G1173"/>
  <c r="G1155"/>
  <c r="G1177"/>
  <c r="G1138"/>
  <c r="G1160"/>
  <c r="E1150"/>
  <c r="E1172"/>
  <c r="K1172" s="1"/>
  <c r="N1172" s="1"/>
  <c r="G1148"/>
  <c r="G1170"/>
  <c r="F1145"/>
  <c r="F1167"/>
  <c r="F1151"/>
  <c r="F1173"/>
  <c r="E1144"/>
  <c r="E1166"/>
  <c r="G1154"/>
  <c r="G1176"/>
  <c r="F1138"/>
  <c r="F1160"/>
  <c r="L1160" s="1"/>
  <c r="G1143"/>
  <c r="G1165"/>
  <c r="G1149"/>
  <c r="G1171"/>
  <c r="F1154"/>
  <c r="F1176"/>
  <c r="E1149"/>
  <c r="E1171"/>
  <c r="G1141"/>
  <c r="G1163"/>
  <c r="M1163" s="1"/>
  <c r="G1140"/>
  <c r="G1162"/>
  <c r="M1162" s="1"/>
  <c r="P1162" s="1"/>
  <c r="E1156"/>
  <c r="E1178"/>
  <c r="E1138"/>
  <c r="E1160"/>
  <c r="K1160" s="1"/>
  <c r="F1143"/>
  <c r="F1165"/>
  <c r="F1149"/>
  <c r="F1171"/>
  <c r="E1154"/>
  <c r="E1176"/>
  <c r="G24"/>
  <c r="F24"/>
  <c r="E24"/>
  <c r="M29"/>
  <c r="P29"/>
  <c r="N33"/>
  <c r="K33"/>
  <c r="P33"/>
  <c r="M33"/>
  <c r="P32"/>
  <c r="P31"/>
  <c r="G30"/>
  <c r="M31"/>
  <c r="N31"/>
  <c r="K31"/>
  <c r="L33"/>
  <c r="O33"/>
  <c r="O32"/>
  <c r="K29"/>
  <c r="N29"/>
  <c r="N32"/>
  <c r="O31"/>
  <c r="L31"/>
  <c r="M1160" l="1"/>
  <c r="P1160" s="1"/>
  <c r="G1158"/>
  <c r="G12"/>
  <c r="L1151"/>
  <c r="O1151" s="1"/>
  <c r="M1151"/>
  <c r="P1151" s="1"/>
  <c r="M1139"/>
  <c r="P1139" s="1"/>
  <c r="P1144"/>
  <c r="N1144"/>
  <c r="O1144"/>
  <c r="K1152"/>
  <c r="N1152" s="1"/>
  <c r="M1152"/>
  <c r="P1152" s="1"/>
  <c r="L1148"/>
  <c r="O1148" s="1"/>
  <c r="F1147"/>
  <c r="L1149"/>
  <c r="O1149" s="1"/>
  <c r="K1149"/>
  <c r="N1149" s="1"/>
  <c r="L1170"/>
  <c r="O1170" s="1"/>
  <c r="F1169"/>
  <c r="M1154"/>
  <c r="P1154" s="1"/>
  <c r="M1138"/>
  <c r="P1138" s="1"/>
  <c r="M1156"/>
  <c r="P1156" s="1"/>
  <c r="M1137"/>
  <c r="P1137" s="1"/>
  <c r="L1154"/>
  <c r="O1154" s="1"/>
  <c r="K1154"/>
  <c r="N1154" s="1"/>
  <c r="M1141"/>
  <c r="P1141" s="1"/>
  <c r="L1138"/>
  <c r="K1150"/>
  <c r="N1150" s="1"/>
  <c r="K1140"/>
  <c r="N1140" s="1"/>
  <c r="L1137"/>
  <c r="O1137" s="1"/>
  <c r="K1137"/>
  <c r="N1137" s="1"/>
  <c r="M1140"/>
  <c r="M1148"/>
  <c r="P1148" s="1"/>
  <c r="G1147"/>
  <c r="K1151"/>
  <c r="N1151" s="1"/>
  <c r="K1156"/>
  <c r="N1156" s="1"/>
  <c r="M1170"/>
  <c r="P1170" s="1"/>
  <c r="G1169"/>
  <c r="L1156"/>
  <c r="O1156" s="1"/>
  <c r="L1140"/>
  <c r="O1140" s="1"/>
  <c r="K1148"/>
  <c r="E1147"/>
  <c r="M1149"/>
  <c r="P1149" s="1"/>
  <c r="K1170"/>
  <c r="N1170" s="1"/>
  <c r="E1169"/>
  <c r="L1144"/>
  <c r="K1144"/>
  <c r="K1173"/>
  <c r="M1171"/>
  <c r="P1171" s="1"/>
  <c r="L1178"/>
  <c r="O1178" s="1"/>
  <c r="P1166"/>
  <c r="G1153"/>
  <c r="G1175"/>
  <c r="N1160"/>
  <c r="K1158"/>
  <c r="L1176"/>
  <c r="O1176" s="1"/>
  <c r="L1173"/>
  <c r="M1173"/>
  <c r="M1161"/>
  <c r="P1161" s="1"/>
  <c r="N1166"/>
  <c r="K1166"/>
  <c r="O1166"/>
  <c r="L1166"/>
  <c r="M1178"/>
  <c r="P1178" s="1"/>
  <c r="M1159"/>
  <c r="P1159" s="1"/>
  <c r="L1171"/>
  <c r="O1171" s="1"/>
  <c r="K1171"/>
  <c r="N1171" s="1"/>
  <c r="M1176"/>
  <c r="P1176" s="1"/>
  <c r="K1159"/>
  <c r="N1159" s="1"/>
  <c r="K1138"/>
  <c r="K1176"/>
  <c r="N1176" s="1"/>
  <c r="L1159"/>
  <c r="O1159" s="1"/>
  <c r="O1160"/>
  <c r="L1158"/>
  <c r="P1163"/>
  <c r="K1178"/>
  <c r="N1178" s="1"/>
  <c r="P30"/>
  <c r="M1136" l="1"/>
  <c r="L1169"/>
  <c r="O1169" s="1"/>
  <c r="P1140"/>
  <c r="K1136"/>
  <c r="M1169"/>
  <c r="P1169" s="1"/>
  <c r="L1147"/>
  <c r="O1147" s="1"/>
  <c r="L1136"/>
  <c r="M1147"/>
  <c r="P1147" s="1"/>
  <c r="K1147"/>
  <c r="N1147" s="1"/>
  <c r="N1148"/>
  <c r="O1138"/>
  <c r="K1169"/>
  <c r="N1169" s="1"/>
  <c r="O1173"/>
  <c r="P1173"/>
  <c r="N1138"/>
  <c r="M1158"/>
  <c r="N1173"/>
  <c r="E116" i="2" l="1"/>
  <c r="E115"/>
  <c r="P105"/>
  <c r="O105"/>
  <c r="G113"/>
  <c r="F113"/>
  <c r="K109"/>
  <c r="N109"/>
  <c r="N108"/>
  <c r="L108"/>
  <c r="K108"/>
  <c r="P108"/>
  <c r="L107"/>
  <c r="K107"/>
  <c r="L106"/>
  <c r="K106"/>
  <c r="M106"/>
  <c r="O106"/>
  <c r="N106"/>
  <c r="N105"/>
  <c r="L104"/>
  <c r="G96" l="1"/>
  <c r="M108"/>
  <c r="L109"/>
  <c r="J113"/>
  <c r="K104"/>
  <c r="N104" s="1"/>
  <c r="H113"/>
  <c r="G112"/>
  <c r="F112"/>
  <c r="J40"/>
  <c r="G19"/>
  <c r="G61"/>
  <c r="E113"/>
  <c r="G103"/>
  <c r="I113"/>
  <c r="G116"/>
  <c r="E112"/>
  <c r="M107"/>
  <c r="P107" s="1"/>
  <c r="J114"/>
  <c r="M109"/>
  <c r="I114"/>
  <c r="J116"/>
  <c r="I115"/>
  <c r="H115"/>
  <c r="J112"/>
  <c r="I112"/>
  <c r="H112"/>
  <c r="H114"/>
  <c r="J115"/>
  <c r="G111"/>
  <c r="F116"/>
  <c r="J111"/>
  <c r="J54"/>
  <c r="F111"/>
  <c r="G115"/>
  <c r="I111"/>
  <c r="E111"/>
  <c r="F115"/>
  <c r="G26"/>
  <c r="G47"/>
  <c r="G68"/>
  <c r="G89"/>
  <c r="H111"/>
  <c r="G114"/>
  <c r="F114"/>
  <c r="H116"/>
  <c r="E114"/>
  <c r="G40"/>
  <c r="G82"/>
  <c r="G33"/>
  <c r="G54"/>
  <c r="G75"/>
  <c r="I116"/>
  <c r="J103"/>
  <c r="J89"/>
  <c r="O108"/>
  <c r="O109"/>
  <c r="J33"/>
  <c r="O107"/>
  <c r="N107"/>
  <c r="O104"/>
  <c r="P106"/>
  <c r="P109"/>
  <c r="J68"/>
  <c r="J47"/>
  <c r="M104"/>
  <c r="P104" s="1"/>
  <c r="J82"/>
  <c r="J19"/>
  <c r="J26"/>
  <c r="J96"/>
  <c r="J75"/>
  <c r="J61"/>
  <c r="G110" l="1"/>
  <c r="H24" i="1" l="1"/>
  <c r="J1150" l="1"/>
  <c r="J1172"/>
  <c r="M1172" s="1"/>
  <c r="P1172" s="1"/>
  <c r="M1150" l="1"/>
  <c r="P1150" s="1"/>
  <c r="K32" i="2" l="1"/>
  <c r="G798" i="4"/>
  <c r="G819"/>
  <c r="G861"/>
  <c r="G945"/>
  <c r="G987"/>
  <c r="G1029"/>
  <c r="G1050"/>
  <c r="G1071"/>
  <c r="G793"/>
  <c r="G856"/>
  <c r="G877"/>
  <c r="G919"/>
  <c r="G961"/>
  <c r="G1003"/>
  <c r="G1251"/>
  <c r="G1250"/>
  <c r="F1250"/>
  <c r="F1247"/>
  <c r="E1249"/>
  <c r="F1248"/>
  <c r="E1248"/>
  <c r="E1244"/>
  <c r="F1241"/>
  <c r="E1241"/>
  <c r="E1240"/>
  <c r="G1236"/>
  <c r="G1235"/>
  <c r="F1235"/>
  <c r="G1234"/>
  <c r="E1232"/>
  <c r="I1185"/>
  <c r="I1183"/>
  <c r="F1183"/>
  <c r="E1170"/>
  <c r="G1120"/>
  <c r="L1120"/>
  <c r="E1120"/>
  <c r="N1117"/>
  <c r="K1109"/>
  <c r="F1113"/>
  <c r="G1112"/>
  <c r="E1112"/>
  <c r="F1111"/>
  <c r="P1110"/>
  <c r="P1109"/>
  <c r="G1107"/>
  <c r="E1107"/>
  <c r="G1105"/>
  <c r="F1105"/>
  <c r="E1105"/>
  <c r="F1104"/>
  <c r="E1104"/>
  <c r="G1103"/>
  <c r="E1103"/>
  <c r="F1102"/>
  <c r="G1100"/>
  <c r="E1100"/>
  <c r="G1099"/>
  <c r="F1097"/>
  <c r="G1096"/>
  <c r="G1093"/>
  <c r="O1093"/>
  <c r="F1092"/>
  <c r="E1092"/>
  <c r="G1091"/>
  <c r="E1091"/>
  <c r="F1090"/>
  <c r="G1089"/>
  <c r="F1089"/>
  <c r="E1089"/>
  <c r="F1088"/>
  <c r="E1088"/>
  <c r="G1086"/>
  <c r="E1086"/>
  <c r="G1084"/>
  <c r="E1084"/>
  <c r="G1083"/>
  <c r="F1083"/>
  <c r="G1082"/>
  <c r="F1082"/>
  <c r="E1082"/>
  <c r="F1081"/>
  <c r="G1079"/>
  <c r="G1078"/>
  <c r="F1078"/>
  <c r="E1078"/>
  <c r="F1072"/>
  <c r="E1072"/>
  <c r="O1071"/>
  <c r="L1070"/>
  <c r="G1067"/>
  <c r="F1067"/>
  <c r="G1065"/>
  <c r="L1065"/>
  <c r="E1065"/>
  <c r="G1063"/>
  <c r="E1063"/>
  <c r="E1062"/>
  <c r="G1060"/>
  <c r="G1057"/>
  <c r="E1057"/>
  <c r="K1055"/>
  <c r="F1051"/>
  <c r="F1050"/>
  <c r="N1050"/>
  <c r="G1049"/>
  <c r="E1049"/>
  <c r="G1048"/>
  <c r="F1048"/>
  <c r="G1047"/>
  <c r="E1047"/>
  <c r="F1046"/>
  <c r="E1046"/>
  <c r="G1044"/>
  <c r="E1044"/>
  <c r="G1043"/>
  <c r="G1042"/>
  <c r="E1042"/>
  <c r="F1041"/>
  <c r="G1040"/>
  <c r="F1040"/>
  <c r="E1040"/>
  <c r="F1039"/>
  <c r="E1039"/>
  <c r="G1037"/>
  <c r="E1035"/>
  <c r="G1034"/>
  <c r="F1034"/>
  <c r="G1033"/>
  <c r="F1032"/>
  <c r="F1030"/>
  <c r="F1029"/>
  <c r="G1028"/>
  <c r="F1028"/>
  <c r="E1028"/>
  <c r="F1027"/>
  <c r="K1027"/>
  <c r="G1026"/>
  <c r="E1026"/>
  <c r="F1025"/>
  <c r="G1023"/>
  <c r="N1023"/>
  <c r="L1021"/>
  <c r="G1018"/>
  <c r="F1018"/>
  <c r="N1016"/>
  <c r="G1015"/>
  <c r="E1015"/>
  <c r="G1009"/>
  <c r="F1009"/>
  <c r="F1008"/>
  <c r="G1006"/>
  <c r="F1006"/>
  <c r="G1005"/>
  <c r="F1005"/>
  <c r="E1005"/>
  <c r="F1004"/>
  <c r="G1002"/>
  <c r="E1002"/>
  <c r="G1001"/>
  <c r="P1000"/>
  <c r="E1000"/>
  <c r="F999"/>
  <c r="G998"/>
  <c r="E998"/>
  <c r="F997"/>
  <c r="E997"/>
  <c r="G994"/>
  <c r="F994"/>
  <c r="E994"/>
  <c r="E993"/>
  <c r="F992"/>
  <c r="G991"/>
  <c r="F988"/>
  <c r="N988"/>
  <c r="F987"/>
  <c r="G986"/>
  <c r="E986"/>
  <c r="F985"/>
  <c r="E985"/>
  <c r="G984"/>
  <c r="E984"/>
  <c r="G983"/>
  <c r="F983"/>
  <c r="G981"/>
  <c r="E981"/>
  <c r="G979"/>
  <c r="O979"/>
  <c r="E979"/>
  <c r="F978"/>
  <c r="K978"/>
  <c r="G977"/>
  <c r="E977"/>
  <c r="F976"/>
  <c r="G974"/>
  <c r="G972"/>
  <c r="E972"/>
  <c r="F971"/>
  <c r="G967"/>
  <c r="F967"/>
  <c r="F966"/>
  <c r="E966"/>
  <c r="G965"/>
  <c r="E965"/>
  <c r="F964"/>
  <c r="G963"/>
  <c r="O963"/>
  <c r="E963"/>
  <c r="F962"/>
  <c r="E962"/>
  <c r="F956"/>
  <c r="G952"/>
  <c r="F952"/>
  <c r="E952"/>
  <c r="E951"/>
  <c r="G950"/>
  <c r="F950"/>
  <c r="G949"/>
  <c r="E949"/>
  <c r="F946"/>
  <c r="E946"/>
  <c r="O945"/>
  <c r="G944"/>
  <c r="O944"/>
  <c r="E944"/>
  <c r="F943"/>
  <c r="G942"/>
  <c r="E942"/>
  <c r="G941"/>
  <c r="O941"/>
  <c r="G939"/>
  <c r="F939"/>
  <c r="E939"/>
  <c r="G937"/>
  <c r="E937"/>
  <c r="F936"/>
  <c r="G935"/>
  <c r="E935"/>
  <c r="G934"/>
  <c r="F934"/>
  <c r="G932"/>
  <c r="G930"/>
  <c r="E930"/>
  <c r="F929"/>
  <c r="E929"/>
  <c r="E928"/>
  <c r="F925"/>
  <c r="F924"/>
  <c r="E924"/>
  <c r="G923"/>
  <c r="E923"/>
  <c r="F922"/>
  <c r="G921"/>
  <c r="E921"/>
  <c r="F920"/>
  <c r="E920"/>
  <c r="P918"/>
  <c r="E918"/>
  <c r="G917"/>
  <c r="G916"/>
  <c r="E916"/>
  <c r="F915"/>
  <c r="G914"/>
  <c r="E914"/>
  <c r="F913"/>
  <c r="E913"/>
  <c r="G911"/>
  <c r="E909"/>
  <c r="G908"/>
  <c r="O908"/>
  <c r="G907"/>
  <c r="O907"/>
  <c r="E907"/>
  <c r="F903"/>
  <c r="G902"/>
  <c r="F902"/>
  <c r="N902"/>
  <c r="F901"/>
  <c r="E901"/>
  <c r="G900"/>
  <c r="E900"/>
  <c r="F899"/>
  <c r="N897"/>
  <c r="L895"/>
  <c r="G892"/>
  <c r="O892"/>
  <c r="N890"/>
  <c r="G889"/>
  <c r="E889"/>
  <c r="E887"/>
  <c r="G886"/>
  <c r="F883"/>
  <c r="G880"/>
  <c r="F880"/>
  <c r="F879"/>
  <c r="G874"/>
  <c r="E874"/>
  <c r="F873"/>
  <c r="G872"/>
  <c r="E872"/>
  <c r="F871"/>
  <c r="P869"/>
  <c r="G868"/>
  <c r="F868"/>
  <c r="E868"/>
  <c r="E865"/>
  <c r="F862"/>
  <c r="N862"/>
  <c r="E859"/>
  <c r="P858"/>
  <c r="P857"/>
  <c r="E853"/>
  <c r="E852"/>
  <c r="N848"/>
  <c r="G847"/>
  <c r="E847"/>
  <c r="F840"/>
  <c r="E840"/>
  <c r="G839"/>
  <c r="E839"/>
  <c r="F838"/>
  <c r="G837"/>
  <c r="F837"/>
  <c r="N836"/>
  <c r="G834"/>
  <c r="E834"/>
  <c r="G832"/>
  <c r="E832"/>
  <c r="G831"/>
  <c r="F830"/>
  <c r="G826"/>
  <c r="F826"/>
  <c r="E825"/>
  <c r="G824"/>
  <c r="F824"/>
  <c r="G823"/>
  <c r="E823"/>
  <c r="O819"/>
  <c r="G818"/>
  <c r="O818"/>
  <c r="E818"/>
  <c r="F817"/>
  <c r="G816"/>
  <c r="E816"/>
  <c r="G815"/>
  <c r="O815"/>
  <c r="E810"/>
  <c r="G808"/>
  <c r="G805"/>
  <c r="E805"/>
  <c r="G804"/>
  <c r="N804"/>
  <c r="E803"/>
  <c r="F799"/>
  <c r="E798"/>
  <c r="G796"/>
  <c r="E794"/>
  <c r="E792"/>
  <c r="G790"/>
  <c r="E790"/>
  <c r="F789"/>
  <c r="G788"/>
  <c r="F788"/>
  <c r="F787"/>
  <c r="E787"/>
  <c r="G785"/>
  <c r="E783"/>
  <c r="G782"/>
  <c r="O781"/>
  <c r="E781"/>
  <c r="F777"/>
  <c r="G776"/>
  <c r="E776"/>
  <c r="E775"/>
  <c r="G771"/>
  <c r="E771"/>
  <c r="G769"/>
  <c r="L769"/>
  <c r="E769"/>
  <c r="F768"/>
  <c r="G767"/>
  <c r="E767"/>
  <c r="G766"/>
  <c r="F766"/>
  <c r="N743"/>
  <c r="G742"/>
  <c r="E742"/>
  <c r="E739"/>
  <c r="P736"/>
  <c r="L727"/>
  <c r="G724"/>
  <c r="O724"/>
  <c r="E722"/>
  <c r="G721"/>
  <c r="E721"/>
  <c r="E1203"/>
  <c r="K718"/>
  <c r="F715"/>
  <c r="G714"/>
  <c r="E714"/>
  <c r="F713"/>
  <c r="F712"/>
  <c r="E712"/>
  <c r="P711"/>
  <c r="F711"/>
  <c r="G710"/>
  <c r="E710"/>
  <c r="G708"/>
  <c r="G707"/>
  <c r="G706"/>
  <c r="E706"/>
  <c r="F705"/>
  <c r="G704"/>
  <c r="E704"/>
  <c r="G703"/>
  <c r="O703"/>
  <c r="N703"/>
  <c r="G701"/>
  <c r="K701"/>
  <c r="E699"/>
  <c r="F698"/>
  <c r="E698"/>
  <c r="F697"/>
  <c r="G694"/>
  <c r="F691"/>
  <c r="P690"/>
  <c r="F687"/>
  <c r="N687"/>
  <c r="F685"/>
  <c r="G682"/>
  <c r="F682"/>
  <c r="E682"/>
  <c r="E680"/>
  <c r="G679"/>
  <c r="E679"/>
  <c r="E677"/>
  <c r="F676"/>
  <c r="E676"/>
  <c r="G673"/>
  <c r="E671"/>
  <c r="F670"/>
  <c r="E670"/>
  <c r="G669"/>
  <c r="F669"/>
  <c r="G668"/>
  <c r="E668"/>
  <c r="G666"/>
  <c r="F666"/>
  <c r="E666"/>
  <c r="G664"/>
  <c r="F664"/>
  <c r="E664"/>
  <c r="F663"/>
  <c r="G662"/>
  <c r="E662"/>
  <c r="G661"/>
  <c r="F661"/>
  <c r="E661"/>
  <c r="G659"/>
  <c r="K659"/>
  <c r="E657"/>
  <c r="F656"/>
  <c r="G655"/>
  <c r="E655"/>
  <c r="G652"/>
  <c r="G649"/>
  <c r="F649"/>
  <c r="E649"/>
  <c r="F648"/>
  <c r="G647"/>
  <c r="E647"/>
  <c r="G645"/>
  <c r="E645"/>
  <c r="P644"/>
  <c r="G643"/>
  <c r="L643"/>
  <c r="E643"/>
  <c r="F642"/>
  <c r="G641"/>
  <c r="E641"/>
  <c r="G640"/>
  <c r="F640"/>
  <c r="N640"/>
  <c r="G638"/>
  <c r="N638"/>
  <c r="E636"/>
  <c r="F635"/>
  <c r="E635"/>
  <c r="G634"/>
  <c r="F634"/>
  <c r="E634"/>
  <c r="G628"/>
  <c r="F628"/>
  <c r="G627"/>
  <c r="F624"/>
  <c r="N624"/>
  <c r="G623"/>
  <c r="O622"/>
  <c r="G619"/>
  <c r="F619"/>
  <c r="E619"/>
  <c r="G596"/>
  <c r="E596"/>
  <c r="E594"/>
  <c r="F593"/>
  <c r="E593"/>
  <c r="E592"/>
  <c r="P589"/>
  <c r="E587"/>
  <c r="F582"/>
  <c r="E582"/>
  <c r="G581"/>
  <c r="O580"/>
  <c r="G577"/>
  <c r="F577"/>
  <c r="E577"/>
  <c r="K575"/>
  <c r="G574"/>
  <c r="E574"/>
  <c r="F571"/>
  <c r="E571"/>
  <c r="N566"/>
  <c r="P565"/>
  <c r="G564"/>
  <c r="N561"/>
  <c r="G560"/>
  <c r="L559"/>
  <c r="G556"/>
  <c r="F556"/>
  <c r="E556"/>
  <c r="E1185"/>
  <c r="E1183"/>
  <c r="F1182"/>
  <c r="E1182"/>
  <c r="G550"/>
  <c r="E550"/>
  <c r="G542"/>
  <c r="E542"/>
  <c r="E1171"/>
  <c r="F1168"/>
  <c r="G535"/>
  <c r="F535"/>
  <c r="E535"/>
  <c r="E533"/>
  <c r="F532"/>
  <c r="G531"/>
  <c r="G529"/>
  <c r="L529"/>
  <c r="G526"/>
  <c r="E526"/>
  <c r="F525"/>
  <c r="G524"/>
  <c r="E524"/>
  <c r="P523"/>
  <c r="F523"/>
  <c r="G522"/>
  <c r="E522"/>
  <c r="F521"/>
  <c r="G520"/>
  <c r="F519"/>
  <c r="G518"/>
  <c r="F517"/>
  <c r="G516"/>
  <c r="E516"/>
  <c r="F515"/>
  <c r="G514"/>
  <c r="F514"/>
  <c r="E514"/>
  <c r="G470"/>
  <c r="G469"/>
  <c r="E469"/>
  <c r="E468"/>
  <c r="F467"/>
  <c r="E466"/>
  <c r="O461"/>
  <c r="E461"/>
  <c r="G460"/>
  <c r="E460"/>
  <c r="G456"/>
  <c r="N456"/>
  <c r="G454"/>
  <c r="G451"/>
  <c r="F451"/>
  <c r="N449"/>
  <c r="G448"/>
  <c r="E448"/>
  <c r="G445"/>
  <c r="F445"/>
  <c r="N445"/>
  <c r="F442"/>
  <c r="G441"/>
  <c r="E441"/>
  <c r="F440"/>
  <c r="G439"/>
  <c r="O439"/>
  <c r="E439"/>
  <c r="G438"/>
  <c r="L438"/>
  <c r="P434"/>
  <c r="G433"/>
  <c r="F433"/>
  <c r="E433"/>
  <c r="F432"/>
  <c r="G431"/>
  <c r="E431"/>
  <c r="F430"/>
  <c r="N430"/>
  <c r="N428"/>
  <c r="G427"/>
  <c r="E427"/>
  <c r="E424"/>
  <c r="P421"/>
  <c r="F421"/>
  <c r="G420"/>
  <c r="E420"/>
  <c r="F419"/>
  <c r="E418"/>
  <c r="G417"/>
  <c r="F417"/>
  <c r="G416"/>
  <c r="E416"/>
  <c r="G414"/>
  <c r="E414"/>
  <c r="P412"/>
  <c r="L412"/>
  <c r="E412"/>
  <c r="F409"/>
  <c r="E409"/>
  <c r="G407"/>
  <c r="E407"/>
  <c r="G406"/>
  <c r="E406"/>
  <c r="F402"/>
  <c r="E403"/>
  <c r="G400"/>
  <c r="O400"/>
  <c r="G397"/>
  <c r="E397"/>
  <c r="G396"/>
  <c r="F396"/>
  <c r="G395"/>
  <c r="E395"/>
  <c r="G393"/>
  <c r="G392"/>
  <c r="G391"/>
  <c r="F391"/>
  <c r="E391"/>
  <c r="F390"/>
  <c r="G389"/>
  <c r="E389"/>
  <c r="F388"/>
  <c r="E388"/>
  <c r="G386"/>
  <c r="K386"/>
  <c r="G385"/>
  <c r="E384"/>
  <c r="F383"/>
  <c r="G382"/>
  <c r="F382"/>
  <c r="E382"/>
  <c r="P379"/>
  <c r="F379"/>
  <c r="E377"/>
  <c r="F376"/>
  <c r="E376"/>
  <c r="G375"/>
  <c r="F375"/>
  <c r="G374"/>
  <c r="E374"/>
  <c r="G372"/>
  <c r="F372"/>
  <c r="N372"/>
  <c r="G371"/>
  <c r="L370"/>
  <c r="E370"/>
  <c r="G367"/>
  <c r="F367"/>
  <c r="E367"/>
  <c r="G365"/>
  <c r="E365"/>
  <c r="G364"/>
  <c r="E363"/>
  <c r="F362"/>
  <c r="E362"/>
  <c r="G361"/>
  <c r="F360"/>
  <c r="E361"/>
  <c r="F358"/>
  <c r="G357"/>
  <c r="E357"/>
  <c r="F356"/>
  <c r="E356"/>
  <c r="E355"/>
  <c r="G354"/>
  <c r="F354"/>
  <c r="G353"/>
  <c r="E353"/>
  <c r="G351"/>
  <c r="F351"/>
  <c r="N351"/>
  <c r="G349"/>
  <c r="L349"/>
  <c r="E349"/>
  <c r="F348"/>
  <c r="G347"/>
  <c r="E347"/>
  <c r="G346"/>
  <c r="F346"/>
  <c r="E346"/>
  <c r="K344"/>
  <c r="G343"/>
  <c r="E343"/>
  <c r="E341"/>
  <c r="F339"/>
  <c r="E340"/>
  <c r="L337"/>
  <c r="G333"/>
  <c r="O333"/>
  <c r="G329"/>
  <c r="G328"/>
  <c r="L328"/>
  <c r="E328"/>
  <c r="F327"/>
  <c r="G326"/>
  <c r="E326"/>
  <c r="G325"/>
  <c r="F325"/>
  <c r="E325"/>
  <c r="P323"/>
  <c r="E323"/>
  <c r="F322"/>
  <c r="E322"/>
  <c r="G321"/>
  <c r="E321"/>
  <c r="F320"/>
  <c r="E320"/>
  <c r="G319"/>
  <c r="E319"/>
  <c r="G316"/>
  <c r="F316"/>
  <c r="E316"/>
  <c r="F315"/>
  <c r="E315"/>
  <c r="G314"/>
  <c r="E314"/>
  <c r="G313"/>
  <c r="F313"/>
  <c r="G312"/>
  <c r="F312"/>
  <c r="E312"/>
  <c r="F311"/>
  <c r="E311"/>
  <c r="G310"/>
  <c r="F309"/>
  <c r="E309"/>
  <c r="G308"/>
  <c r="G307"/>
  <c r="F307"/>
  <c r="E307"/>
  <c r="G306"/>
  <c r="F306"/>
  <c r="E306"/>
  <c r="F305"/>
  <c r="E305"/>
  <c r="G304"/>
  <c r="E304"/>
  <c r="G302"/>
  <c r="E302"/>
  <c r="P301"/>
  <c r="E300"/>
  <c r="G299"/>
  <c r="E299"/>
  <c r="G298"/>
  <c r="E298"/>
  <c r="G295"/>
  <c r="F295"/>
  <c r="G294"/>
  <c r="E294"/>
  <c r="F293"/>
  <c r="G292"/>
  <c r="E292"/>
  <c r="P291"/>
  <c r="F291"/>
  <c r="G290"/>
  <c r="E290"/>
  <c r="G288"/>
  <c r="F288"/>
  <c r="E288"/>
  <c r="G287"/>
  <c r="G286"/>
  <c r="F286"/>
  <c r="E286"/>
  <c r="F285"/>
  <c r="G284"/>
  <c r="E284"/>
  <c r="G283"/>
  <c r="F283"/>
  <c r="E283"/>
  <c r="G281"/>
  <c r="K281"/>
  <c r="E279"/>
  <c r="F278"/>
  <c r="E278"/>
  <c r="F276"/>
  <c r="K277"/>
  <c r="F274"/>
  <c r="G273"/>
  <c r="E273"/>
  <c r="F272"/>
  <c r="G271"/>
  <c r="F271"/>
  <c r="O270"/>
  <c r="F265"/>
  <c r="K265"/>
  <c r="G262"/>
  <c r="F262"/>
  <c r="G260"/>
  <c r="E260"/>
  <c r="G259"/>
  <c r="E259"/>
  <c r="E257"/>
  <c r="G256"/>
  <c r="F255"/>
  <c r="E256"/>
  <c r="F253"/>
  <c r="G252"/>
  <c r="E252"/>
  <c r="F251"/>
  <c r="E251"/>
  <c r="G250"/>
  <c r="F250"/>
  <c r="E250"/>
  <c r="P249"/>
  <c r="F249"/>
  <c r="G248"/>
  <c r="E248"/>
  <c r="G246"/>
  <c r="F246"/>
  <c r="E246"/>
  <c r="G244"/>
  <c r="O244"/>
  <c r="E244"/>
  <c r="F243"/>
  <c r="G242"/>
  <c r="E242"/>
  <c r="G241"/>
  <c r="F241"/>
  <c r="E241"/>
  <c r="G239"/>
  <c r="N239"/>
  <c r="G238"/>
  <c r="E238"/>
  <c r="E237"/>
  <c r="F236"/>
  <c r="E236"/>
  <c r="F234"/>
  <c r="F232"/>
  <c r="G229"/>
  <c r="G228"/>
  <c r="F228"/>
  <c r="F225"/>
  <c r="G224"/>
  <c r="G223"/>
  <c r="L223"/>
  <c r="E223"/>
  <c r="F222"/>
  <c r="G221"/>
  <c r="E221"/>
  <c r="G220"/>
  <c r="F220"/>
  <c r="G218"/>
  <c r="E218"/>
  <c r="G217"/>
  <c r="E217"/>
  <c r="E216"/>
  <c r="F215"/>
  <c r="E215"/>
  <c r="F213"/>
  <c r="E214"/>
  <c r="G211"/>
  <c r="F211"/>
  <c r="G210"/>
  <c r="E210"/>
  <c r="F209"/>
  <c r="E209"/>
  <c r="G208"/>
  <c r="E208"/>
  <c r="G207"/>
  <c r="F207"/>
  <c r="G206"/>
  <c r="E206"/>
  <c r="G204"/>
  <c r="E204"/>
  <c r="G203"/>
  <c r="G202"/>
  <c r="L202"/>
  <c r="E202"/>
  <c r="F201"/>
  <c r="G200"/>
  <c r="E200"/>
  <c r="G199"/>
  <c r="F199"/>
  <c r="E199"/>
  <c r="G197"/>
  <c r="E197"/>
  <c r="G196"/>
  <c r="E196"/>
  <c r="E195"/>
  <c r="F194"/>
  <c r="E194"/>
  <c r="F192"/>
  <c r="K193"/>
  <c r="O190"/>
  <c r="G187"/>
  <c r="F187"/>
  <c r="E187"/>
  <c r="P186"/>
  <c r="F186"/>
  <c r="G185"/>
  <c r="E185"/>
  <c r="G183"/>
  <c r="E183"/>
  <c r="G181"/>
  <c r="O181"/>
  <c r="E181"/>
  <c r="F180"/>
  <c r="G179"/>
  <c r="E179"/>
  <c r="G178"/>
  <c r="F178"/>
  <c r="G176"/>
  <c r="E176"/>
  <c r="G175"/>
  <c r="E175"/>
  <c r="E174"/>
  <c r="F173"/>
  <c r="E173"/>
  <c r="F171"/>
  <c r="E172"/>
  <c r="F169"/>
  <c r="G168"/>
  <c r="E168"/>
  <c r="F167"/>
  <c r="E167"/>
  <c r="G166"/>
  <c r="F166"/>
  <c r="E166"/>
  <c r="F165"/>
  <c r="G164"/>
  <c r="E164"/>
  <c r="G162"/>
  <c r="F162"/>
  <c r="E162"/>
  <c r="G160"/>
  <c r="O160"/>
  <c r="E160"/>
  <c r="F159"/>
  <c r="G158"/>
  <c r="E158"/>
  <c r="G157"/>
  <c r="F157"/>
  <c r="E157"/>
  <c r="G155"/>
  <c r="K155"/>
  <c r="G154"/>
  <c r="E153"/>
  <c r="F152"/>
  <c r="E152"/>
  <c r="F150"/>
  <c r="K151"/>
  <c r="G148"/>
  <c r="F148"/>
  <c r="G147"/>
  <c r="E147"/>
  <c r="F146"/>
  <c r="E145"/>
  <c r="F144"/>
  <c r="G143"/>
  <c r="E143"/>
  <c r="G141"/>
  <c r="F141"/>
  <c r="E141"/>
  <c r="G140"/>
  <c r="F139"/>
  <c r="N139"/>
  <c r="G136"/>
  <c r="F136"/>
  <c r="E134"/>
  <c r="F133"/>
  <c r="E132"/>
  <c r="G131"/>
  <c r="F131"/>
  <c r="E131"/>
  <c r="G130"/>
  <c r="F130"/>
  <c r="K130"/>
  <c r="F127"/>
  <c r="E127"/>
  <c r="E126"/>
  <c r="E125"/>
  <c r="G124"/>
  <c r="E124"/>
  <c r="P123"/>
  <c r="F123"/>
  <c r="G122"/>
  <c r="F122"/>
  <c r="E122"/>
  <c r="F120"/>
  <c r="E120"/>
  <c r="G119"/>
  <c r="G118"/>
  <c r="O118"/>
  <c r="G117"/>
  <c r="L116"/>
  <c r="G115"/>
  <c r="F115"/>
  <c r="E115"/>
  <c r="K113"/>
  <c r="F110"/>
  <c r="N110"/>
  <c r="F109"/>
  <c r="N109"/>
  <c r="G106"/>
  <c r="O106"/>
  <c r="K106"/>
  <c r="P105"/>
  <c r="L105"/>
  <c r="E104"/>
  <c r="O103"/>
  <c r="E103"/>
  <c r="G102"/>
  <c r="F101"/>
  <c r="P99"/>
  <c r="F99"/>
  <c r="E99"/>
  <c r="L96"/>
  <c r="K95"/>
  <c r="G94"/>
  <c r="N94"/>
  <c r="K92"/>
  <c r="G91"/>
  <c r="E91"/>
  <c r="E89"/>
  <c r="F87"/>
  <c r="K88"/>
  <c r="F85"/>
  <c r="G84"/>
  <c r="E84"/>
  <c r="F83"/>
  <c r="G82"/>
  <c r="E82"/>
  <c r="F81"/>
  <c r="G80"/>
  <c r="E80"/>
  <c r="G78"/>
  <c r="E78"/>
  <c r="G77"/>
  <c r="G76"/>
  <c r="F76"/>
  <c r="E76"/>
  <c r="F75"/>
  <c r="G74"/>
  <c r="E74"/>
  <c r="G73"/>
  <c r="F73"/>
  <c r="E73"/>
  <c r="G71"/>
  <c r="K71"/>
  <c r="P70"/>
  <c r="E69"/>
  <c r="F68"/>
  <c r="E68"/>
  <c r="F66"/>
  <c r="E67"/>
  <c r="G64"/>
  <c r="F64"/>
  <c r="F61"/>
  <c r="E61"/>
  <c r="F60"/>
  <c r="G59"/>
  <c r="E59"/>
  <c r="E57"/>
  <c r="G56"/>
  <c r="O55"/>
  <c r="N55"/>
  <c r="N53"/>
  <c r="G52"/>
  <c r="E52"/>
  <c r="N50"/>
  <c r="G49"/>
  <c r="E49"/>
  <c r="E48"/>
  <c r="F47"/>
  <c r="E46"/>
  <c r="M43"/>
  <c r="F43"/>
  <c r="G42"/>
  <c r="E42"/>
  <c r="F41"/>
  <c r="E41"/>
  <c r="G40"/>
  <c r="E40"/>
  <c r="G39"/>
  <c r="F39"/>
  <c r="G38"/>
  <c r="E38"/>
  <c r="G36"/>
  <c r="E36"/>
  <c r="G35"/>
  <c r="G34"/>
  <c r="F34"/>
  <c r="E34"/>
  <c r="G32"/>
  <c r="E32"/>
  <c r="G31"/>
  <c r="F31"/>
  <c r="F1095"/>
  <c r="F801"/>
  <c r="F486"/>
  <c r="E29"/>
  <c r="G26"/>
  <c r="F26"/>
  <c r="E26"/>
  <c r="G25"/>
  <c r="M28" i="1"/>
  <c r="G22" i="4"/>
  <c r="G21"/>
  <c r="P21" i="1"/>
  <c r="P20" i="4" s="1"/>
  <c r="G19"/>
  <c r="F20"/>
  <c r="F18"/>
  <c r="E20"/>
  <c r="G17"/>
  <c r="E17"/>
  <c r="G16"/>
  <c r="G15"/>
  <c r="F15"/>
  <c r="E15"/>
  <c r="G13"/>
  <c r="F13"/>
  <c r="P11"/>
  <c r="F11"/>
  <c r="K14" i="1"/>
  <c r="E11" i="4"/>
  <c r="G10"/>
  <c r="F10"/>
  <c r="M102" i="2"/>
  <c r="P102" s="1"/>
  <c r="L102"/>
  <c r="P94"/>
  <c r="N93"/>
  <c r="O92"/>
  <c r="N92"/>
  <c r="M88"/>
  <c r="O86"/>
  <c r="N86"/>
  <c r="O85"/>
  <c r="M81"/>
  <c r="L81"/>
  <c r="P80"/>
  <c r="P74"/>
  <c r="O71"/>
  <c r="P67"/>
  <c r="O64"/>
  <c r="O60"/>
  <c r="M59"/>
  <c r="P59" s="1"/>
  <c r="O57"/>
  <c r="M52"/>
  <c r="N50"/>
  <c r="M46"/>
  <c r="P46" s="1"/>
  <c r="M45"/>
  <c r="P45" s="1"/>
  <c r="O43"/>
  <c r="M39"/>
  <c r="O39"/>
  <c r="P38"/>
  <c r="M24"/>
  <c r="K23"/>
  <c r="N23" s="1"/>
  <c r="L22"/>
  <c r="O22" s="1"/>
  <c r="P18"/>
  <c r="P32"/>
  <c r="O32"/>
  <c r="M31"/>
  <c r="L30"/>
  <c r="O30" s="1"/>
  <c r="O29"/>
  <c r="L28"/>
  <c r="O28" s="1"/>
  <c r="I131" i="4"/>
  <c r="H120"/>
  <c r="J118"/>
  <c r="J117"/>
  <c r="I117"/>
  <c r="H116"/>
  <c r="G1183"/>
  <c r="F927"/>
  <c r="F885"/>
  <c r="E738"/>
  <c r="F948"/>
  <c r="J298"/>
  <c r="H1249"/>
  <c r="H1035"/>
  <c r="H909"/>
  <c r="H783"/>
  <c r="H636"/>
  <c r="H447"/>
  <c r="H321"/>
  <c r="H195"/>
  <c r="H1117"/>
  <c r="H361"/>
  <c r="H235"/>
  <c r="P1274"/>
  <c r="O1274"/>
  <c r="N1274"/>
  <c r="M1274"/>
  <c r="L1274"/>
  <c r="K1274"/>
  <c r="J1274"/>
  <c r="I1274"/>
  <c r="H1274"/>
  <c r="G1274"/>
  <c r="F1274"/>
  <c r="E1274"/>
  <c r="P1273"/>
  <c r="O1273"/>
  <c r="N1273"/>
  <c r="M1273"/>
  <c r="L1273"/>
  <c r="K1273"/>
  <c r="P1272"/>
  <c r="O1272"/>
  <c r="N1272"/>
  <c r="M1272"/>
  <c r="L1272"/>
  <c r="K1272"/>
  <c r="P1271"/>
  <c r="O1271"/>
  <c r="N1271"/>
  <c r="M1271"/>
  <c r="L1271"/>
  <c r="K1271"/>
  <c r="P1270"/>
  <c r="O1270"/>
  <c r="N1270"/>
  <c r="M1270"/>
  <c r="L1270"/>
  <c r="K1270"/>
  <c r="P1269"/>
  <c r="O1269"/>
  <c r="N1269"/>
  <c r="M1269"/>
  <c r="L1269"/>
  <c r="K1269"/>
  <c r="P1268"/>
  <c r="O1268"/>
  <c r="N1268"/>
  <c r="M1268"/>
  <c r="L1268"/>
  <c r="K1268"/>
  <c r="P1267"/>
  <c r="O1267"/>
  <c r="N1267"/>
  <c r="M1267"/>
  <c r="L1267"/>
  <c r="K1267"/>
  <c r="P1266"/>
  <c r="O1266"/>
  <c r="N1266"/>
  <c r="M1266"/>
  <c r="L1266"/>
  <c r="K1266"/>
  <c r="P1265"/>
  <c r="O1265"/>
  <c r="N1265"/>
  <c r="M1265"/>
  <c r="L1265"/>
  <c r="K1265"/>
  <c r="P1264"/>
  <c r="O1264"/>
  <c r="N1264"/>
  <c r="M1264"/>
  <c r="L1264"/>
  <c r="K1264"/>
  <c r="P1263"/>
  <c r="O1263"/>
  <c r="N1263"/>
  <c r="M1263"/>
  <c r="L1263"/>
  <c r="K1263"/>
  <c r="P1262"/>
  <c r="O1262"/>
  <c r="N1262"/>
  <c r="M1262"/>
  <c r="L1262"/>
  <c r="K1262"/>
  <c r="P1261"/>
  <c r="O1261"/>
  <c r="N1261"/>
  <c r="M1261"/>
  <c r="L1261"/>
  <c r="K1261"/>
  <c r="P1260"/>
  <c r="O1260"/>
  <c r="N1260"/>
  <c r="M1260"/>
  <c r="L1260"/>
  <c r="K1260"/>
  <c r="P1259"/>
  <c r="O1259"/>
  <c r="N1259"/>
  <c r="M1259"/>
  <c r="L1259"/>
  <c r="K1259"/>
  <c r="P1258"/>
  <c r="O1258"/>
  <c r="N1258"/>
  <c r="M1258"/>
  <c r="L1258"/>
  <c r="K1258"/>
  <c r="P1257"/>
  <c r="O1257"/>
  <c r="N1257"/>
  <c r="M1257"/>
  <c r="L1257"/>
  <c r="K1257"/>
  <c r="P1256"/>
  <c r="O1256"/>
  <c r="N1256"/>
  <c r="M1256"/>
  <c r="L1256"/>
  <c r="K1256"/>
  <c r="P1255"/>
  <c r="O1255"/>
  <c r="N1255"/>
  <c r="M1255"/>
  <c r="L1255"/>
  <c r="K1255"/>
  <c r="P1254"/>
  <c r="O1254"/>
  <c r="N1254"/>
  <c r="M1254"/>
  <c r="L1254"/>
  <c r="K1254"/>
  <c r="P1253"/>
  <c r="O1253"/>
  <c r="N1253"/>
  <c r="M1253"/>
  <c r="L1253"/>
  <c r="K1253"/>
  <c r="I1253"/>
  <c r="H1253"/>
  <c r="F1253"/>
  <c r="E1253"/>
  <c r="P1252"/>
  <c r="O1252"/>
  <c r="N1252"/>
  <c r="M1252"/>
  <c r="L1252"/>
  <c r="K1252"/>
  <c r="J1252"/>
  <c r="I1252"/>
  <c r="H1252"/>
  <c r="G1252"/>
  <c r="F1252"/>
  <c r="E1252"/>
  <c r="P1251"/>
  <c r="O1251"/>
  <c r="N1251"/>
  <c r="M1251"/>
  <c r="L1251"/>
  <c r="K1251"/>
  <c r="I1251"/>
  <c r="P1250"/>
  <c r="O1250"/>
  <c r="N1250"/>
  <c r="M1250"/>
  <c r="L1250"/>
  <c r="K1250"/>
  <c r="P1249"/>
  <c r="O1249"/>
  <c r="N1249"/>
  <c r="M1249"/>
  <c r="L1249"/>
  <c r="K1249"/>
  <c r="I1249"/>
  <c r="P1248"/>
  <c r="O1248"/>
  <c r="N1248"/>
  <c r="M1248"/>
  <c r="L1248"/>
  <c r="K1248"/>
  <c r="P1247"/>
  <c r="O1247"/>
  <c r="N1247"/>
  <c r="M1247"/>
  <c r="L1247"/>
  <c r="K1247"/>
  <c r="P1246"/>
  <c r="O1246"/>
  <c r="N1246"/>
  <c r="M1246"/>
  <c r="L1246"/>
  <c r="K1246"/>
  <c r="P1245"/>
  <c r="O1245"/>
  <c r="N1245"/>
  <c r="M1245"/>
  <c r="L1245"/>
  <c r="K1245"/>
  <c r="J1245"/>
  <c r="I1245"/>
  <c r="H1245"/>
  <c r="F1245"/>
  <c r="E1245"/>
  <c r="P1244"/>
  <c r="O1244"/>
  <c r="N1244"/>
  <c r="M1244"/>
  <c r="L1244"/>
  <c r="K1244"/>
  <c r="P1243"/>
  <c r="O1243"/>
  <c r="N1243"/>
  <c r="M1243"/>
  <c r="L1243"/>
  <c r="K1243"/>
  <c r="P1242"/>
  <c r="O1242"/>
  <c r="N1242"/>
  <c r="M1242"/>
  <c r="L1242"/>
  <c r="K1242"/>
  <c r="P1241"/>
  <c r="O1241"/>
  <c r="N1241"/>
  <c r="M1241"/>
  <c r="L1241"/>
  <c r="K1241"/>
  <c r="P1240"/>
  <c r="O1240"/>
  <c r="N1240"/>
  <c r="M1240"/>
  <c r="L1240"/>
  <c r="K1240"/>
  <c r="P1239"/>
  <c r="O1239"/>
  <c r="N1239"/>
  <c r="M1239"/>
  <c r="L1239"/>
  <c r="K1239"/>
  <c r="P1238"/>
  <c r="O1238"/>
  <c r="N1238"/>
  <c r="M1238"/>
  <c r="L1238"/>
  <c r="K1238"/>
  <c r="I1238"/>
  <c r="H1238"/>
  <c r="F1238"/>
  <c r="E1238"/>
  <c r="P1237"/>
  <c r="O1237"/>
  <c r="N1237"/>
  <c r="M1237"/>
  <c r="L1237"/>
  <c r="K1237"/>
  <c r="P1236"/>
  <c r="O1236"/>
  <c r="N1236"/>
  <c r="M1236"/>
  <c r="L1236"/>
  <c r="K1236"/>
  <c r="I1236"/>
  <c r="H1236"/>
  <c r="F1236"/>
  <c r="E1236"/>
  <c r="P1235"/>
  <c r="O1235"/>
  <c r="N1235"/>
  <c r="M1235"/>
  <c r="L1235"/>
  <c r="K1235"/>
  <c r="P1234"/>
  <c r="O1234"/>
  <c r="N1234"/>
  <c r="M1234"/>
  <c r="L1234"/>
  <c r="K1234"/>
  <c r="P1233"/>
  <c r="O1233"/>
  <c r="N1233"/>
  <c r="M1233"/>
  <c r="L1233"/>
  <c r="K1233"/>
  <c r="P1232"/>
  <c r="O1232"/>
  <c r="N1232"/>
  <c r="M1232"/>
  <c r="L1232"/>
  <c r="K1232"/>
  <c r="P1231"/>
  <c r="O1231"/>
  <c r="N1231"/>
  <c r="M1231"/>
  <c r="L1231"/>
  <c r="K1231"/>
  <c r="I1231"/>
  <c r="H1231"/>
  <c r="F1231"/>
  <c r="E1231"/>
  <c r="P1230"/>
  <c r="O1230"/>
  <c r="N1230"/>
  <c r="M1230"/>
  <c r="L1230"/>
  <c r="K1230"/>
  <c r="I1230"/>
  <c r="H1230"/>
  <c r="F1230"/>
  <c r="E1230"/>
  <c r="P1229"/>
  <c r="O1229"/>
  <c r="N1229"/>
  <c r="M1229"/>
  <c r="L1229"/>
  <c r="K1229"/>
  <c r="I1229"/>
  <c r="H1229"/>
  <c r="G1229"/>
  <c r="F1229"/>
  <c r="E1229"/>
  <c r="P1228"/>
  <c r="O1228"/>
  <c r="N1228"/>
  <c r="M1228"/>
  <c r="L1228"/>
  <c r="K1228"/>
  <c r="I1228"/>
  <c r="H1228"/>
  <c r="F1228"/>
  <c r="E1228"/>
  <c r="J1221"/>
  <c r="I1221"/>
  <c r="H1221"/>
  <c r="I1214"/>
  <c r="H1214"/>
  <c r="I1212"/>
  <c r="H1212"/>
  <c r="O1207"/>
  <c r="N1207"/>
  <c r="L1207"/>
  <c r="K1207"/>
  <c r="I1207"/>
  <c r="H1207"/>
  <c r="F1207"/>
  <c r="E1207"/>
  <c r="O1186"/>
  <c r="N1186"/>
  <c r="L1186"/>
  <c r="K1186"/>
  <c r="I1186"/>
  <c r="H1186"/>
  <c r="F1186"/>
  <c r="E1186"/>
  <c r="O1165"/>
  <c r="N1165"/>
  <c r="L1165"/>
  <c r="K1165"/>
  <c r="I1165"/>
  <c r="H1165"/>
  <c r="F1165"/>
  <c r="E1165"/>
  <c r="O1144"/>
  <c r="N1144"/>
  <c r="L1144"/>
  <c r="K1144"/>
  <c r="I1144"/>
  <c r="H1144"/>
  <c r="F1144"/>
  <c r="E1144"/>
  <c r="J1137"/>
  <c r="I1137"/>
  <c r="H1137"/>
  <c r="I1130"/>
  <c r="H1130"/>
  <c r="I1128"/>
  <c r="H1128"/>
  <c r="O1123"/>
  <c r="N1123"/>
  <c r="L1123"/>
  <c r="K1123"/>
  <c r="I1123"/>
  <c r="H1123"/>
  <c r="F1123"/>
  <c r="E1123"/>
  <c r="P1122"/>
  <c r="O1122"/>
  <c r="N1122"/>
  <c r="M1122"/>
  <c r="L1122"/>
  <c r="K1122"/>
  <c r="J1122"/>
  <c r="I1122"/>
  <c r="H1122"/>
  <c r="G1122"/>
  <c r="F1122"/>
  <c r="E1122"/>
  <c r="I1121"/>
  <c r="I1119"/>
  <c r="J1115"/>
  <c r="I1115"/>
  <c r="H1115"/>
  <c r="F1115"/>
  <c r="E1115"/>
  <c r="I1108"/>
  <c r="H1108"/>
  <c r="F1108"/>
  <c r="E1108"/>
  <c r="I1106"/>
  <c r="H1106"/>
  <c r="F1106"/>
  <c r="E1106"/>
  <c r="O1101"/>
  <c r="N1101"/>
  <c r="L1101"/>
  <c r="K1101"/>
  <c r="I1101"/>
  <c r="H1101"/>
  <c r="F1101"/>
  <c r="E1101"/>
  <c r="I1100"/>
  <c r="I1098"/>
  <c r="J1094"/>
  <c r="I1094"/>
  <c r="H1094"/>
  <c r="F1094"/>
  <c r="E1094"/>
  <c r="I1087"/>
  <c r="H1087"/>
  <c r="F1087"/>
  <c r="E1087"/>
  <c r="I1085"/>
  <c r="H1085"/>
  <c r="F1085"/>
  <c r="E1085"/>
  <c r="O1080"/>
  <c r="N1080"/>
  <c r="L1080"/>
  <c r="K1080"/>
  <c r="I1080"/>
  <c r="H1080"/>
  <c r="F1080"/>
  <c r="E1080"/>
  <c r="I1079"/>
  <c r="I1077"/>
  <c r="J1073"/>
  <c r="I1073"/>
  <c r="H1073"/>
  <c r="F1073"/>
  <c r="E1073"/>
  <c r="I1066"/>
  <c r="H1066"/>
  <c r="F1066"/>
  <c r="E1066"/>
  <c r="I1064"/>
  <c r="H1064"/>
  <c r="F1064"/>
  <c r="E1064"/>
  <c r="O1059"/>
  <c r="N1059"/>
  <c r="L1059"/>
  <c r="K1059"/>
  <c r="I1059"/>
  <c r="H1059"/>
  <c r="F1059"/>
  <c r="E1059"/>
  <c r="I1058"/>
  <c r="I1056"/>
  <c r="J1052"/>
  <c r="I1052"/>
  <c r="H1052"/>
  <c r="F1052"/>
  <c r="E1052"/>
  <c r="I1045"/>
  <c r="H1045"/>
  <c r="F1045"/>
  <c r="E1045"/>
  <c r="I1043"/>
  <c r="H1043"/>
  <c r="F1043"/>
  <c r="E1043"/>
  <c r="O1038"/>
  <c r="N1038"/>
  <c r="L1038"/>
  <c r="K1038"/>
  <c r="I1038"/>
  <c r="H1038"/>
  <c r="F1038"/>
  <c r="E1038"/>
  <c r="I1037"/>
  <c r="I1035"/>
  <c r="J1031"/>
  <c r="I1031"/>
  <c r="H1031"/>
  <c r="F1031"/>
  <c r="E1031"/>
  <c r="I1024"/>
  <c r="H1024"/>
  <c r="F1024"/>
  <c r="E1024"/>
  <c r="I1022"/>
  <c r="H1022"/>
  <c r="F1022"/>
  <c r="E1022"/>
  <c r="O1017"/>
  <c r="N1017"/>
  <c r="L1017"/>
  <c r="K1017"/>
  <c r="I1017"/>
  <c r="H1017"/>
  <c r="F1017"/>
  <c r="E1017"/>
  <c r="I1016"/>
  <c r="I1014"/>
  <c r="J1010"/>
  <c r="I1010"/>
  <c r="H1010"/>
  <c r="F1010"/>
  <c r="E1010"/>
  <c r="I1003"/>
  <c r="H1003"/>
  <c r="F1003"/>
  <c r="E1003"/>
  <c r="I1001"/>
  <c r="H1001"/>
  <c r="F1001"/>
  <c r="E1001"/>
  <c r="O996"/>
  <c r="N996"/>
  <c r="L996"/>
  <c r="K996"/>
  <c r="I996"/>
  <c r="H996"/>
  <c r="F996"/>
  <c r="E996"/>
  <c r="I995"/>
  <c r="I993"/>
  <c r="J989"/>
  <c r="I989"/>
  <c r="H989"/>
  <c r="F989"/>
  <c r="E989"/>
  <c r="I982"/>
  <c r="H982"/>
  <c r="F982"/>
  <c r="E982"/>
  <c r="I980"/>
  <c r="H980"/>
  <c r="F980"/>
  <c r="E980"/>
  <c r="O975"/>
  <c r="N975"/>
  <c r="L975"/>
  <c r="K975"/>
  <c r="I975"/>
  <c r="H975"/>
  <c r="F975"/>
  <c r="E975"/>
  <c r="I974"/>
  <c r="I972"/>
  <c r="J968"/>
  <c r="I968"/>
  <c r="H968"/>
  <c r="F968"/>
  <c r="E968"/>
  <c r="I961"/>
  <c r="H961"/>
  <c r="F961"/>
  <c r="E961"/>
  <c r="I959"/>
  <c r="H959"/>
  <c r="F959"/>
  <c r="E959"/>
  <c r="O954"/>
  <c r="N954"/>
  <c r="L954"/>
  <c r="K954"/>
  <c r="I954"/>
  <c r="H954"/>
  <c r="F954"/>
  <c r="E954"/>
  <c r="I953"/>
  <c r="I951"/>
  <c r="J947"/>
  <c r="I947"/>
  <c r="H947"/>
  <c r="F947"/>
  <c r="E947"/>
  <c r="I940"/>
  <c r="H940"/>
  <c r="F940"/>
  <c r="E940"/>
  <c r="I938"/>
  <c r="H938"/>
  <c r="F938"/>
  <c r="E938"/>
  <c r="O933"/>
  <c r="N933"/>
  <c r="L933"/>
  <c r="K933"/>
  <c r="I933"/>
  <c r="H933"/>
  <c r="F933"/>
  <c r="E933"/>
  <c r="I932"/>
  <c r="I930"/>
  <c r="J926"/>
  <c r="I926"/>
  <c r="H926"/>
  <c r="F926"/>
  <c r="E926"/>
  <c r="I919"/>
  <c r="H919"/>
  <c r="F919"/>
  <c r="E919"/>
  <c r="I917"/>
  <c r="H917"/>
  <c r="F917"/>
  <c r="E917"/>
  <c r="O912"/>
  <c r="N912"/>
  <c r="L912"/>
  <c r="K912"/>
  <c r="I912"/>
  <c r="H912"/>
  <c r="F912"/>
  <c r="E912"/>
  <c r="I911"/>
  <c r="I909"/>
  <c r="J905"/>
  <c r="I905"/>
  <c r="H905"/>
  <c r="F905"/>
  <c r="E905"/>
  <c r="I898"/>
  <c r="H898"/>
  <c r="F898"/>
  <c r="E898"/>
  <c r="I896"/>
  <c r="H896"/>
  <c r="F896"/>
  <c r="E896"/>
  <c r="O891"/>
  <c r="N891"/>
  <c r="L891"/>
  <c r="K891"/>
  <c r="I891"/>
  <c r="H891"/>
  <c r="F891"/>
  <c r="E891"/>
  <c r="I890"/>
  <c r="I888"/>
  <c r="J884"/>
  <c r="I884"/>
  <c r="H884"/>
  <c r="F884"/>
  <c r="E884"/>
  <c r="F877"/>
  <c r="E877"/>
  <c r="I875"/>
  <c r="H875"/>
  <c r="F875"/>
  <c r="E875"/>
  <c r="O870"/>
  <c r="N870"/>
  <c r="L870"/>
  <c r="K870"/>
  <c r="I870"/>
  <c r="H870"/>
  <c r="F870"/>
  <c r="E870"/>
  <c r="I869"/>
  <c r="I867"/>
  <c r="J863"/>
  <c r="I863"/>
  <c r="H863"/>
  <c r="F863"/>
  <c r="E863"/>
  <c r="F856"/>
  <c r="E856"/>
  <c r="I854"/>
  <c r="H854"/>
  <c r="F854"/>
  <c r="E854"/>
  <c r="O849"/>
  <c r="N849"/>
  <c r="L849"/>
  <c r="K849"/>
  <c r="I849"/>
  <c r="H849"/>
  <c r="F849"/>
  <c r="E849"/>
  <c r="I848"/>
  <c r="I846"/>
  <c r="J842"/>
  <c r="I842"/>
  <c r="H842"/>
  <c r="F842"/>
  <c r="E842"/>
  <c r="I835"/>
  <c r="H835"/>
  <c r="F835"/>
  <c r="E835"/>
  <c r="I833"/>
  <c r="H833"/>
  <c r="F833"/>
  <c r="E833"/>
  <c r="O828"/>
  <c r="N828"/>
  <c r="L828"/>
  <c r="K828"/>
  <c r="I828"/>
  <c r="H828"/>
  <c r="F828"/>
  <c r="E828"/>
  <c r="I827"/>
  <c r="I825"/>
  <c r="J821"/>
  <c r="I821"/>
  <c r="H821"/>
  <c r="F821"/>
  <c r="E821"/>
  <c r="F814"/>
  <c r="E814"/>
  <c r="I812"/>
  <c r="H812"/>
  <c r="F812"/>
  <c r="E812"/>
  <c r="O807"/>
  <c r="N807"/>
  <c r="L807"/>
  <c r="K807"/>
  <c r="I807"/>
  <c r="H807"/>
  <c r="F807"/>
  <c r="E807"/>
  <c r="I806"/>
  <c r="I804"/>
  <c r="J800"/>
  <c r="I800"/>
  <c r="H800"/>
  <c r="F800"/>
  <c r="E800"/>
  <c r="I793"/>
  <c r="H793"/>
  <c r="F793"/>
  <c r="E793"/>
  <c r="I791"/>
  <c r="H791"/>
  <c r="F791"/>
  <c r="E791"/>
  <c r="O786"/>
  <c r="N786"/>
  <c r="L786"/>
  <c r="K786"/>
  <c r="I786"/>
  <c r="H786"/>
  <c r="F786"/>
  <c r="E786"/>
  <c r="I785"/>
  <c r="I783"/>
  <c r="J779"/>
  <c r="I779"/>
  <c r="H779"/>
  <c r="F779"/>
  <c r="E779"/>
  <c r="F772"/>
  <c r="E772"/>
  <c r="I770"/>
  <c r="H770"/>
  <c r="F770"/>
  <c r="E770"/>
  <c r="O765"/>
  <c r="N765"/>
  <c r="L765"/>
  <c r="K765"/>
  <c r="I765"/>
  <c r="H765"/>
  <c r="F765"/>
  <c r="E765"/>
  <c r="I764"/>
  <c r="I762"/>
  <c r="J758"/>
  <c r="I758"/>
  <c r="H758"/>
  <c r="F758"/>
  <c r="E758"/>
  <c r="I751"/>
  <c r="H751"/>
  <c r="F751"/>
  <c r="E751"/>
  <c r="I749"/>
  <c r="H749"/>
  <c r="F749"/>
  <c r="E749"/>
  <c r="O744"/>
  <c r="N744"/>
  <c r="L744"/>
  <c r="K744"/>
  <c r="I744"/>
  <c r="H744"/>
  <c r="F744"/>
  <c r="E744"/>
  <c r="I743"/>
  <c r="I741"/>
  <c r="J737"/>
  <c r="I737"/>
  <c r="H737"/>
  <c r="F737"/>
  <c r="E737"/>
  <c r="F730"/>
  <c r="E730"/>
  <c r="I728"/>
  <c r="H728"/>
  <c r="F728"/>
  <c r="E728"/>
  <c r="O723"/>
  <c r="N723"/>
  <c r="L723"/>
  <c r="K723"/>
  <c r="I723"/>
  <c r="H723"/>
  <c r="F723"/>
  <c r="E723"/>
  <c r="I722"/>
  <c r="I720"/>
  <c r="J716"/>
  <c r="I716"/>
  <c r="H716"/>
  <c r="F716"/>
  <c r="E716"/>
  <c r="F709"/>
  <c r="E709"/>
  <c r="I707"/>
  <c r="H707"/>
  <c r="F707"/>
  <c r="E707"/>
  <c r="O702"/>
  <c r="N702"/>
  <c r="L702"/>
  <c r="K702"/>
  <c r="I702"/>
  <c r="H702"/>
  <c r="F702"/>
  <c r="E702"/>
  <c r="I701"/>
  <c r="I699"/>
  <c r="J695"/>
  <c r="I695"/>
  <c r="H695"/>
  <c r="F695"/>
  <c r="E695"/>
  <c r="F688"/>
  <c r="E688"/>
  <c r="I686"/>
  <c r="H686"/>
  <c r="F686"/>
  <c r="E686"/>
  <c r="O681"/>
  <c r="N681"/>
  <c r="L681"/>
  <c r="K681"/>
  <c r="I681"/>
  <c r="H681"/>
  <c r="F681"/>
  <c r="E681"/>
  <c r="I680"/>
  <c r="I678"/>
  <c r="J674"/>
  <c r="I674"/>
  <c r="H674"/>
  <c r="F674"/>
  <c r="E674"/>
  <c r="I667"/>
  <c r="H667"/>
  <c r="F667"/>
  <c r="E667"/>
  <c r="I665"/>
  <c r="H665"/>
  <c r="F665"/>
  <c r="E665"/>
  <c r="O660"/>
  <c r="N660"/>
  <c r="L660"/>
  <c r="K660"/>
  <c r="I660"/>
  <c r="H660"/>
  <c r="F660"/>
  <c r="E660"/>
  <c r="I659"/>
  <c r="I657"/>
  <c r="J653"/>
  <c r="I653"/>
  <c r="H653"/>
  <c r="F653"/>
  <c r="E653"/>
  <c r="F646"/>
  <c r="E646"/>
  <c r="I644"/>
  <c r="H644"/>
  <c r="F644"/>
  <c r="E644"/>
  <c r="O639"/>
  <c r="N639"/>
  <c r="L639"/>
  <c r="K639"/>
  <c r="I639"/>
  <c r="H639"/>
  <c r="F639"/>
  <c r="E639"/>
  <c r="I638"/>
  <c r="I636"/>
  <c r="J632"/>
  <c r="I632"/>
  <c r="H632"/>
  <c r="F632"/>
  <c r="E632"/>
  <c r="F625"/>
  <c r="E625"/>
  <c r="I623"/>
  <c r="H623"/>
  <c r="F623"/>
  <c r="E623"/>
  <c r="O618"/>
  <c r="N618"/>
  <c r="L618"/>
  <c r="K618"/>
  <c r="I618"/>
  <c r="H618"/>
  <c r="F618"/>
  <c r="E618"/>
  <c r="I617"/>
  <c r="I615"/>
  <c r="J611"/>
  <c r="I611"/>
  <c r="H611"/>
  <c r="F611"/>
  <c r="E611"/>
  <c r="I604"/>
  <c r="H604"/>
  <c r="F604"/>
  <c r="E604"/>
  <c r="I602"/>
  <c r="H602"/>
  <c r="F602"/>
  <c r="E602"/>
  <c r="O597"/>
  <c r="N597"/>
  <c r="L597"/>
  <c r="K597"/>
  <c r="I597"/>
  <c r="H597"/>
  <c r="F597"/>
  <c r="E597"/>
  <c r="I596"/>
  <c r="I594"/>
  <c r="J590"/>
  <c r="I590"/>
  <c r="H590"/>
  <c r="F590"/>
  <c r="E590"/>
  <c r="F583"/>
  <c r="E583"/>
  <c r="I581"/>
  <c r="H581"/>
  <c r="F581"/>
  <c r="E581"/>
  <c r="O576"/>
  <c r="N576"/>
  <c r="L576"/>
  <c r="K576"/>
  <c r="I576"/>
  <c r="H576"/>
  <c r="F576"/>
  <c r="E576"/>
  <c r="I575"/>
  <c r="I573"/>
  <c r="J569"/>
  <c r="I569"/>
  <c r="H569"/>
  <c r="F569"/>
  <c r="E569"/>
  <c r="F562"/>
  <c r="E562"/>
  <c r="I560"/>
  <c r="H560"/>
  <c r="F560"/>
  <c r="E560"/>
  <c r="O555"/>
  <c r="N555"/>
  <c r="L555"/>
  <c r="K555"/>
  <c r="I555"/>
  <c r="H555"/>
  <c r="F555"/>
  <c r="E555"/>
  <c r="I554"/>
  <c r="I552"/>
  <c r="J548"/>
  <c r="I548"/>
  <c r="H548"/>
  <c r="F548"/>
  <c r="E548"/>
  <c r="F541"/>
  <c r="E541"/>
  <c r="I539"/>
  <c r="H539"/>
  <c r="F539"/>
  <c r="E539"/>
  <c r="O534"/>
  <c r="N534"/>
  <c r="L534"/>
  <c r="K534"/>
  <c r="I534"/>
  <c r="H534"/>
  <c r="F534"/>
  <c r="E534"/>
  <c r="I533"/>
  <c r="I531"/>
  <c r="J527"/>
  <c r="I527"/>
  <c r="H527"/>
  <c r="F527"/>
  <c r="E527"/>
  <c r="I520"/>
  <c r="H520"/>
  <c r="F520"/>
  <c r="E520"/>
  <c r="I518"/>
  <c r="H518"/>
  <c r="F518"/>
  <c r="E518"/>
  <c r="O513"/>
  <c r="N513"/>
  <c r="L513"/>
  <c r="K513"/>
  <c r="I513"/>
  <c r="H513"/>
  <c r="F513"/>
  <c r="E513"/>
  <c r="I512"/>
  <c r="I510"/>
  <c r="J506"/>
  <c r="I506"/>
  <c r="H506"/>
  <c r="F506"/>
  <c r="E506"/>
  <c r="I499"/>
  <c r="H499"/>
  <c r="F499"/>
  <c r="E499"/>
  <c r="I497"/>
  <c r="H497"/>
  <c r="F497"/>
  <c r="E497"/>
  <c r="O492"/>
  <c r="N492"/>
  <c r="L492"/>
  <c r="K492"/>
  <c r="I492"/>
  <c r="H492"/>
  <c r="F492"/>
  <c r="E492"/>
  <c r="I491"/>
  <c r="I489"/>
  <c r="J485"/>
  <c r="I485"/>
  <c r="H485"/>
  <c r="F485"/>
  <c r="E485"/>
  <c r="I478"/>
  <c r="H478"/>
  <c r="F478"/>
  <c r="E478"/>
  <c r="I476"/>
  <c r="H476"/>
  <c r="F476"/>
  <c r="E476"/>
  <c r="O471"/>
  <c r="N471"/>
  <c r="L471"/>
  <c r="K471"/>
  <c r="I471"/>
  <c r="H471"/>
  <c r="F471"/>
  <c r="E471"/>
  <c r="I470"/>
  <c r="I468"/>
  <c r="J464"/>
  <c r="I464"/>
  <c r="H464"/>
  <c r="F464"/>
  <c r="E464"/>
  <c r="I457"/>
  <c r="H457"/>
  <c r="F457"/>
  <c r="E457"/>
  <c r="I455"/>
  <c r="H455"/>
  <c r="F455"/>
  <c r="E455"/>
  <c r="O450"/>
  <c r="N450"/>
  <c r="L450"/>
  <c r="K450"/>
  <c r="I450"/>
  <c r="H450"/>
  <c r="F450"/>
  <c r="E450"/>
  <c r="I449"/>
  <c r="I447"/>
  <c r="J443"/>
  <c r="I443"/>
  <c r="H443"/>
  <c r="F443"/>
  <c r="E443"/>
  <c r="I436"/>
  <c r="H436"/>
  <c r="F436"/>
  <c r="E436"/>
  <c r="I434"/>
  <c r="H434"/>
  <c r="F434"/>
  <c r="E434"/>
  <c r="O429"/>
  <c r="N429"/>
  <c r="L429"/>
  <c r="K429"/>
  <c r="I429"/>
  <c r="H429"/>
  <c r="F429"/>
  <c r="E429"/>
  <c r="I428"/>
  <c r="I426"/>
  <c r="J422"/>
  <c r="I422"/>
  <c r="H422"/>
  <c r="F422"/>
  <c r="E422"/>
  <c r="F415"/>
  <c r="E415"/>
  <c r="I413"/>
  <c r="H413"/>
  <c r="F413"/>
  <c r="E413"/>
  <c r="O408"/>
  <c r="N408"/>
  <c r="L408"/>
  <c r="K408"/>
  <c r="I408"/>
  <c r="H408"/>
  <c r="F408"/>
  <c r="E408"/>
  <c r="I407"/>
  <c r="I405"/>
  <c r="J401"/>
  <c r="I401"/>
  <c r="H401"/>
  <c r="F401"/>
  <c r="E401"/>
  <c r="F394"/>
  <c r="E394"/>
  <c r="I392"/>
  <c r="H392"/>
  <c r="F392"/>
  <c r="E392"/>
  <c r="O387"/>
  <c r="N387"/>
  <c r="L387"/>
  <c r="K387"/>
  <c r="I387"/>
  <c r="H387"/>
  <c r="F387"/>
  <c r="E387"/>
  <c r="I386"/>
  <c r="I384"/>
  <c r="J380"/>
  <c r="I380"/>
  <c r="H380"/>
  <c r="F380"/>
  <c r="E380"/>
  <c r="F373"/>
  <c r="E373"/>
  <c r="I371"/>
  <c r="H371"/>
  <c r="F371"/>
  <c r="E371"/>
  <c r="O366"/>
  <c r="N366"/>
  <c r="L366"/>
  <c r="K366"/>
  <c r="I366"/>
  <c r="H366"/>
  <c r="F366"/>
  <c r="E366"/>
  <c r="I365"/>
  <c r="I363"/>
  <c r="J359"/>
  <c r="I359"/>
  <c r="H359"/>
  <c r="F359"/>
  <c r="E359"/>
  <c r="F352"/>
  <c r="E352"/>
  <c r="I350"/>
  <c r="H350"/>
  <c r="F350"/>
  <c r="E350"/>
  <c r="O345"/>
  <c r="N345"/>
  <c r="L345"/>
  <c r="K345"/>
  <c r="I345"/>
  <c r="H345"/>
  <c r="F345"/>
  <c r="E345"/>
  <c r="I344"/>
  <c r="I342"/>
  <c r="J338"/>
  <c r="I338"/>
  <c r="H338"/>
  <c r="F338"/>
  <c r="E338"/>
  <c r="F331"/>
  <c r="E331"/>
  <c r="I329"/>
  <c r="H329"/>
  <c r="F329"/>
  <c r="E329"/>
  <c r="O324"/>
  <c r="N324"/>
  <c r="L324"/>
  <c r="K324"/>
  <c r="I324"/>
  <c r="H324"/>
  <c r="F324"/>
  <c r="E324"/>
  <c r="I323"/>
  <c r="I321"/>
  <c r="J317"/>
  <c r="I317"/>
  <c r="H317"/>
  <c r="F317"/>
  <c r="E317"/>
  <c r="F310"/>
  <c r="E310"/>
  <c r="I308"/>
  <c r="H308"/>
  <c r="F308"/>
  <c r="E308"/>
  <c r="O303"/>
  <c r="N303"/>
  <c r="L303"/>
  <c r="K303"/>
  <c r="I303"/>
  <c r="H303"/>
  <c r="F303"/>
  <c r="E303"/>
  <c r="I302"/>
  <c r="I300"/>
  <c r="J296"/>
  <c r="I296"/>
  <c r="H296"/>
  <c r="F296"/>
  <c r="E296"/>
  <c r="F289"/>
  <c r="E289"/>
  <c r="I287"/>
  <c r="H287"/>
  <c r="F287"/>
  <c r="E287"/>
  <c r="O282"/>
  <c r="N282"/>
  <c r="L282"/>
  <c r="K282"/>
  <c r="I282"/>
  <c r="H282"/>
  <c r="F282"/>
  <c r="E282"/>
  <c r="I281"/>
  <c r="I279"/>
  <c r="J275"/>
  <c r="I275"/>
  <c r="H275"/>
  <c r="F275"/>
  <c r="E275"/>
  <c r="F268"/>
  <c r="E268"/>
  <c r="I266"/>
  <c r="H266"/>
  <c r="F266"/>
  <c r="E266"/>
  <c r="O261"/>
  <c r="N261"/>
  <c r="L261"/>
  <c r="K261"/>
  <c r="I261"/>
  <c r="H261"/>
  <c r="F261"/>
  <c r="E261"/>
  <c r="I260"/>
  <c r="I258"/>
  <c r="J254"/>
  <c r="I254"/>
  <c r="H254"/>
  <c r="F254"/>
  <c r="E254"/>
  <c r="F247"/>
  <c r="E247"/>
  <c r="I245"/>
  <c r="H245"/>
  <c r="F245"/>
  <c r="E245"/>
  <c r="O240"/>
  <c r="N240"/>
  <c r="L240"/>
  <c r="K240"/>
  <c r="I240"/>
  <c r="H240"/>
  <c r="F240"/>
  <c r="E240"/>
  <c r="I239"/>
  <c r="I237"/>
  <c r="J233"/>
  <c r="I233"/>
  <c r="H233"/>
  <c r="F233"/>
  <c r="E233"/>
  <c r="F226"/>
  <c r="E226"/>
  <c r="I224"/>
  <c r="H224"/>
  <c r="F224"/>
  <c r="E224"/>
  <c r="O219"/>
  <c r="N219"/>
  <c r="L219"/>
  <c r="K219"/>
  <c r="I219"/>
  <c r="H219"/>
  <c r="F219"/>
  <c r="E219"/>
  <c r="I218"/>
  <c r="I216"/>
  <c r="J212"/>
  <c r="I212"/>
  <c r="H212"/>
  <c r="F212"/>
  <c r="E212"/>
  <c r="F205"/>
  <c r="E205"/>
  <c r="I203"/>
  <c r="H203"/>
  <c r="F203"/>
  <c r="E203"/>
  <c r="O198"/>
  <c r="N198"/>
  <c r="L198"/>
  <c r="K198"/>
  <c r="I198"/>
  <c r="H198"/>
  <c r="F198"/>
  <c r="E198"/>
  <c r="I197"/>
  <c r="I195"/>
  <c r="J191"/>
  <c r="I191"/>
  <c r="H191"/>
  <c r="F191"/>
  <c r="E191"/>
  <c r="F184"/>
  <c r="E184"/>
  <c r="I182"/>
  <c r="H182"/>
  <c r="F182"/>
  <c r="E182"/>
  <c r="O177"/>
  <c r="N177"/>
  <c r="L177"/>
  <c r="K177"/>
  <c r="I177"/>
  <c r="H177"/>
  <c r="F177"/>
  <c r="E177"/>
  <c r="I176"/>
  <c r="I174"/>
  <c r="J170"/>
  <c r="I170"/>
  <c r="H170"/>
  <c r="F170"/>
  <c r="E170"/>
  <c r="F163"/>
  <c r="E163"/>
  <c r="I161"/>
  <c r="H161"/>
  <c r="F161"/>
  <c r="E161"/>
  <c r="O156"/>
  <c r="N156"/>
  <c r="L156"/>
  <c r="K156"/>
  <c r="I156"/>
  <c r="H156"/>
  <c r="F156"/>
  <c r="E156"/>
  <c r="I155"/>
  <c r="I153"/>
  <c r="J149"/>
  <c r="I149"/>
  <c r="H149"/>
  <c r="F149"/>
  <c r="E149"/>
  <c r="F142"/>
  <c r="E142"/>
  <c r="I140"/>
  <c r="H140"/>
  <c r="F140"/>
  <c r="E140"/>
  <c r="O135"/>
  <c r="N135"/>
  <c r="L135"/>
  <c r="K135"/>
  <c r="I135"/>
  <c r="H135"/>
  <c r="F135"/>
  <c r="E135"/>
  <c r="I134"/>
  <c r="I132"/>
  <c r="J128"/>
  <c r="I128"/>
  <c r="H128"/>
  <c r="F128"/>
  <c r="E128"/>
  <c r="F121"/>
  <c r="E121"/>
  <c r="I119"/>
  <c r="H119"/>
  <c r="F119"/>
  <c r="E119"/>
  <c r="O114"/>
  <c r="N114"/>
  <c r="L114"/>
  <c r="K114"/>
  <c r="I114"/>
  <c r="H114"/>
  <c r="F114"/>
  <c r="E114"/>
  <c r="I113"/>
  <c r="I111"/>
  <c r="J107"/>
  <c r="I107"/>
  <c r="H107"/>
  <c r="F107"/>
  <c r="E107"/>
  <c r="I100"/>
  <c r="H100"/>
  <c r="F100"/>
  <c r="E100"/>
  <c r="I98"/>
  <c r="H98"/>
  <c r="F98"/>
  <c r="E98"/>
  <c r="O93"/>
  <c r="N93"/>
  <c r="L93"/>
  <c r="K93"/>
  <c r="I93"/>
  <c r="H93"/>
  <c r="F93"/>
  <c r="E93"/>
  <c r="I92"/>
  <c r="I90"/>
  <c r="J86"/>
  <c r="I86"/>
  <c r="H86"/>
  <c r="F86"/>
  <c r="E86"/>
  <c r="I79"/>
  <c r="H79"/>
  <c r="F79"/>
  <c r="E79"/>
  <c r="I77"/>
  <c r="H77"/>
  <c r="F77"/>
  <c r="E77"/>
  <c r="O72"/>
  <c r="N72"/>
  <c r="L72"/>
  <c r="K72"/>
  <c r="I72"/>
  <c r="H72"/>
  <c r="F72"/>
  <c r="E72"/>
  <c r="I71"/>
  <c r="I69"/>
  <c r="J65"/>
  <c r="I65"/>
  <c r="H65"/>
  <c r="F65"/>
  <c r="E65"/>
  <c r="F58"/>
  <c r="E58"/>
  <c r="I56"/>
  <c r="H56"/>
  <c r="F56"/>
  <c r="E56"/>
  <c r="O51"/>
  <c r="N51"/>
  <c r="L51"/>
  <c r="K51"/>
  <c r="I51"/>
  <c r="H51"/>
  <c r="F51"/>
  <c r="E51"/>
  <c r="I50"/>
  <c r="I48"/>
  <c r="J44"/>
  <c r="I44"/>
  <c r="H44"/>
  <c r="F44"/>
  <c r="E44"/>
  <c r="F37"/>
  <c r="E37"/>
  <c r="I35"/>
  <c r="H35"/>
  <c r="F35"/>
  <c r="E35"/>
  <c r="O30"/>
  <c r="N30"/>
  <c r="L30"/>
  <c r="K30"/>
  <c r="I30"/>
  <c r="H30"/>
  <c r="F30"/>
  <c r="E30"/>
  <c r="I29"/>
  <c r="I27"/>
  <c r="J23"/>
  <c r="I23"/>
  <c r="H23"/>
  <c r="F23"/>
  <c r="E23"/>
  <c r="I16"/>
  <c r="H16"/>
  <c r="F16"/>
  <c r="E16"/>
  <c r="I14"/>
  <c r="H14"/>
  <c r="F14"/>
  <c r="E14"/>
  <c r="O9"/>
  <c r="N9"/>
  <c r="L9"/>
  <c r="K9"/>
  <c r="I9"/>
  <c r="H9"/>
  <c r="F9"/>
  <c r="E9"/>
  <c r="J1251"/>
  <c r="H1251"/>
  <c r="J1240"/>
  <c r="I1240"/>
  <c r="H1240"/>
  <c r="J1238"/>
  <c r="J1237"/>
  <c r="I1237"/>
  <c r="H1237"/>
  <c r="J1236"/>
  <c r="J1235"/>
  <c r="I1235"/>
  <c r="H1235"/>
  <c r="J1234"/>
  <c r="I1234"/>
  <c r="H1234"/>
  <c r="J1233"/>
  <c r="I1233"/>
  <c r="H1233"/>
  <c r="J71"/>
  <c r="H71"/>
  <c r="J64"/>
  <c r="I64"/>
  <c r="H64"/>
  <c r="J63"/>
  <c r="I63"/>
  <c r="H63"/>
  <c r="I60"/>
  <c r="H60"/>
  <c r="J57"/>
  <c r="I57"/>
  <c r="H57"/>
  <c r="J56"/>
  <c r="J55"/>
  <c r="I55"/>
  <c r="H55"/>
  <c r="J54"/>
  <c r="I54"/>
  <c r="H54"/>
  <c r="J53"/>
  <c r="I53"/>
  <c r="H53"/>
  <c r="J92"/>
  <c r="H92"/>
  <c r="J91"/>
  <c r="I91"/>
  <c r="H91"/>
  <c r="I85"/>
  <c r="H85"/>
  <c r="J83"/>
  <c r="I83"/>
  <c r="H83"/>
  <c r="J82"/>
  <c r="I82"/>
  <c r="H82"/>
  <c r="J81"/>
  <c r="I81"/>
  <c r="H81"/>
  <c r="J79"/>
  <c r="J78"/>
  <c r="I78"/>
  <c r="H78"/>
  <c r="J77"/>
  <c r="J76"/>
  <c r="I76"/>
  <c r="H76"/>
  <c r="J75"/>
  <c r="I75"/>
  <c r="H75"/>
  <c r="J74"/>
  <c r="I74"/>
  <c r="H74"/>
  <c r="J113"/>
  <c r="H113"/>
  <c r="J112"/>
  <c r="I112"/>
  <c r="H112"/>
  <c r="J110"/>
  <c r="I110"/>
  <c r="H110"/>
  <c r="J106"/>
  <c r="I106"/>
  <c r="H106"/>
  <c r="J104"/>
  <c r="I104"/>
  <c r="H104"/>
  <c r="J103"/>
  <c r="I103"/>
  <c r="H103"/>
  <c r="J102"/>
  <c r="I102"/>
  <c r="H102"/>
  <c r="J100"/>
  <c r="J99"/>
  <c r="I99"/>
  <c r="H99"/>
  <c r="J98"/>
  <c r="J97"/>
  <c r="I97"/>
  <c r="H97"/>
  <c r="J96"/>
  <c r="I96"/>
  <c r="H96"/>
  <c r="J95"/>
  <c r="I95"/>
  <c r="H95"/>
  <c r="J134"/>
  <c r="H134"/>
  <c r="I127"/>
  <c r="H127"/>
  <c r="J126"/>
  <c r="H126"/>
  <c r="I123"/>
  <c r="H123"/>
  <c r="I120"/>
  <c r="I118"/>
  <c r="H118"/>
  <c r="H117"/>
  <c r="J116"/>
  <c r="I116"/>
  <c r="J155"/>
  <c r="H155"/>
  <c r="J148"/>
  <c r="I148"/>
  <c r="H148"/>
  <c r="I144"/>
  <c r="H144"/>
  <c r="J141"/>
  <c r="I141"/>
  <c r="H141"/>
  <c r="J140"/>
  <c r="J139"/>
  <c r="I139"/>
  <c r="H139"/>
  <c r="J138"/>
  <c r="I138"/>
  <c r="H138"/>
  <c r="J137"/>
  <c r="I137"/>
  <c r="H137"/>
  <c r="J176"/>
  <c r="H176"/>
  <c r="I169"/>
  <c r="H169"/>
  <c r="I165"/>
  <c r="H165"/>
  <c r="J162"/>
  <c r="I162"/>
  <c r="H162"/>
  <c r="J161"/>
  <c r="J160"/>
  <c r="I160"/>
  <c r="H160"/>
  <c r="J159"/>
  <c r="I159"/>
  <c r="H159"/>
  <c r="J158"/>
  <c r="I158"/>
  <c r="H158"/>
  <c r="J197"/>
  <c r="H197"/>
  <c r="J190"/>
  <c r="I190"/>
  <c r="H190"/>
  <c r="I186"/>
  <c r="H186"/>
  <c r="J183"/>
  <c r="I183"/>
  <c r="H183"/>
  <c r="J182"/>
  <c r="J181"/>
  <c r="I181"/>
  <c r="H181"/>
  <c r="J180"/>
  <c r="I180"/>
  <c r="H180"/>
  <c r="J179"/>
  <c r="I179"/>
  <c r="H179"/>
  <c r="J218"/>
  <c r="H218"/>
  <c r="J211"/>
  <c r="I211"/>
  <c r="H211"/>
  <c r="I207"/>
  <c r="H207"/>
  <c r="J204"/>
  <c r="I204"/>
  <c r="H204"/>
  <c r="J203"/>
  <c r="J202"/>
  <c r="I202"/>
  <c r="H202"/>
  <c r="J201"/>
  <c r="I201"/>
  <c r="H201"/>
  <c r="J200"/>
  <c r="I200"/>
  <c r="H200"/>
  <c r="J239"/>
  <c r="H239"/>
  <c r="J232"/>
  <c r="I232"/>
  <c r="H232"/>
  <c r="I228"/>
  <c r="H228"/>
  <c r="J225"/>
  <c r="I225"/>
  <c r="H225"/>
  <c r="J224"/>
  <c r="J223"/>
  <c r="I223"/>
  <c r="H223"/>
  <c r="J222"/>
  <c r="I222"/>
  <c r="H222"/>
  <c r="J221"/>
  <c r="I221"/>
  <c r="H221"/>
  <c r="J260"/>
  <c r="H260"/>
  <c r="I253"/>
  <c r="H253"/>
  <c r="I249"/>
  <c r="H249"/>
  <c r="J246"/>
  <c r="I246"/>
  <c r="H246"/>
  <c r="J245"/>
  <c r="J244"/>
  <c r="I244"/>
  <c r="H244"/>
  <c r="J243"/>
  <c r="I243"/>
  <c r="H243"/>
  <c r="J242"/>
  <c r="I242"/>
  <c r="H242"/>
  <c r="J281"/>
  <c r="H281"/>
  <c r="J274"/>
  <c r="I274"/>
  <c r="H274"/>
  <c r="I270"/>
  <c r="H270"/>
  <c r="J267"/>
  <c r="I267"/>
  <c r="H267"/>
  <c r="J266"/>
  <c r="J265"/>
  <c r="I265"/>
  <c r="H265"/>
  <c r="J264"/>
  <c r="I264"/>
  <c r="H264"/>
  <c r="J263"/>
  <c r="I263"/>
  <c r="H263"/>
  <c r="J302"/>
  <c r="H302"/>
  <c r="I295"/>
  <c r="H295"/>
  <c r="I291"/>
  <c r="H291"/>
  <c r="J288"/>
  <c r="I288"/>
  <c r="H288"/>
  <c r="J287"/>
  <c r="J286"/>
  <c r="I286"/>
  <c r="H286"/>
  <c r="J285"/>
  <c r="I285"/>
  <c r="H285"/>
  <c r="J284"/>
  <c r="I284"/>
  <c r="H284"/>
  <c r="J323"/>
  <c r="H323"/>
  <c r="J316"/>
  <c r="I316"/>
  <c r="H316"/>
  <c r="I312"/>
  <c r="H312"/>
  <c r="J309"/>
  <c r="I309"/>
  <c r="H309"/>
  <c r="J308"/>
  <c r="J307"/>
  <c r="I307"/>
  <c r="H307"/>
  <c r="J306"/>
  <c r="I306"/>
  <c r="H306"/>
  <c r="J305"/>
  <c r="I305"/>
  <c r="H305"/>
  <c r="J344"/>
  <c r="H344"/>
  <c r="I337"/>
  <c r="H337"/>
  <c r="I333"/>
  <c r="H333"/>
  <c r="J330"/>
  <c r="I330"/>
  <c r="H330"/>
  <c r="J329"/>
  <c r="J328"/>
  <c r="I328"/>
  <c r="H328"/>
  <c r="J327"/>
  <c r="I327"/>
  <c r="H327"/>
  <c r="J326"/>
  <c r="I326"/>
  <c r="H326"/>
  <c r="J365"/>
  <c r="H365"/>
  <c r="J358"/>
  <c r="I358"/>
  <c r="H358"/>
  <c r="I354"/>
  <c r="H354"/>
  <c r="J351"/>
  <c r="I351"/>
  <c r="H351"/>
  <c r="J350"/>
  <c r="J349"/>
  <c r="I349"/>
  <c r="H349"/>
  <c r="J348"/>
  <c r="I348"/>
  <c r="H348"/>
  <c r="J347"/>
  <c r="I347"/>
  <c r="H347"/>
  <c r="J386"/>
  <c r="H386"/>
  <c r="J379"/>
  <c r="I379"/>
  <c r="H379"/>
  <c r="I375"/>
  <c r="H375"/>
  <c r="J372"/>
  <c r="I372"/>
  <c r="H372"/>
  <c r="J371"/>
  <c r="J370"/>
  <c r="I370"/>
  <c r="H370"/>
  <c r="J369"/>
  <c r="I369"/>
  <c r="H369"/>
  <c r="J368"/>
  <c r="I368"/>
  <c r="H368"/>
  <c r="J407"/>
  <c r="H407"/>
  <c r="J400"/>
  <c r="I400"/>
  <c r="H400"/>
  <c r="I396"/>
  <c r="H396"/>
  <c r="J393"/>
  <c r="I393"/>
  <c r="H393"/>
  <c r="J392"/>
  <c r="J391"/>
  <c r="I391"/>
  <c r="H391"/>
  <c r="J390"/>
  <c r="I390"/>
  <c r="H390"/>
  <c r="J389"/>
  <c r="I389"/>
  <c r="H389"/>
  <c r="J428"/>
  <c r="H428"/>
  <c r="J421"/>
  <c r="I421"/>
  <c r="H421"/>
  <c r="I417"/>
  <c r="H417"/>
  <c r="J414"/>
  <c r="I414"/>
  <c r="H414"/>
  <c r="J413"/>
  <c r="J412"/>
  <c r="I412"/>
  <c r="H412"/>
  <c r="J411"/>
  <c r="I411"/>
  <c r="H411"/>
  <c r="J410"/>
  <c r="I410"/>
  <c r="H410"/>
  <c r="J449"/>
  <c r="H449"/>
  <c r="H448"/>
  <c r="J446"/>
  <c r="I446"/>
  <c r="H446"/>
  <c r="J442"/>
  <c r="I442"/>
  <c r="H442"/>
  <c r="J440"/>
  <c r="I440"/>
  <c r="H440"/>
  <c r="J439"/>
  <c r="I439"/>
  <c r="H439"/>
  <c r="J438"/>
  <c r="I438"/>
  <c r="H438"/>
  <c r="J436"/>
  <c r="J435"/>
  <c r="I435"/>
  <c r="H435"/>
  <c r="J434"/>
  <c r="J433"/>
  <c r="I433"/>
  <c r="H433"/>
  <c r="J432"/>
  <c r="I432"/>
  <c r="H432"/>
  <c r="J431"/>
  <c r="I431"/>
  <c r="H431"/>
  <c r="J470"/>
  <c r="H470"/>
  <c r="H469"/>
  <c r="J468"/>
  <c r="H468"/>
  <c r="J467"/>
  <c r="I467"/>
  <c r="H467"/>
  <c r="J463"/>
  <c r="I463"/>
  <c r="H463"/>
  <c r="J461"/>
  <c r="I461"/>
  <c r="H461"/>
  <c r="J460"/>
  <c r="I460"/>
  <c r="H460"/>
  <c r="J459"/>
  <c r="I459"/>
  <c r="H459"/>
  <c r="J457"/>
  <c r="J456"/>
  <c r="I456"/>
  <c r="H456"/>
  <c r="J455"/>
  <c r="J454"/>
  <c r="I454"/>
  <c r="H454"/>
  <c r="J453"/>
  <c r="I453"/>
  <c r="H453"/>
  <c r="J452"/>
  <c r="I452"/>
  <c r="H452"/>
  <c r="J491"/>
  <c r="H491"/>
  <c r="H490"/>
  <c r="J489"/>
  <c r="H489"/>
  <c r="J488"/>
  <c r="I488"/>
  <c r="H488"/>
  <c r="I487"/>
  <c r="J484"/>
  <c r="I484"/>
  <c r="H484"/>
  <c r="J482"/>
  <c r="I482"/>
  <c r="H482"/>
  <c r="J481"/>
  <c r="I481"/>
  <c r="H481"/>
  <c r="J480"/>
  <c r="I480"/>
  <c r="H480"/>
  <c r="J478"/>
  <c r="J477"/>
  <c r="I477"/>
  <c r="H477"/>
  <c r="J476"/>
  <c r="J475"/>
  <c r="I475"/>
  <c r="H475"/>
  <c r="J474"/>
  <c r="I474"/>
  <c r="H474"/>
  <c r="J473"/>
  <c r="I473"/>
  <c r="H473"/>
  <c r="J512"/>
  <c r="H512"/>
  <c r="J511"/>
  <c r="I511"/>
  <c r="H511"/>
  <c r="J510"/>
  <c r="H510"/>
  <c r="J509"/>
  <c r="I509"/>
  <c r="H509"/>
  <c r="J508"/>
  <c r="I508"/>
  <c r="H508"/>
  <c r="J505"/>
  <c r="I505"/>
  <c r="H505"/>
  <c r="J503"/>
  <c r="I503"/>
  <c r="H503"/>
  <c r="J502"/>
  <c r="I502"/>
  <c r="H502"/>
  <c r="J501"/>
  <c r="I501"/>
  <c r="H501"/>
  <c r="J499"/>
  <c r="J498"/>
  <c r="I498"/>
  <c r="H498"/>
  <c r="J497"/>
  <c r="J496"/>
  <c r="I496"/>
  <c r="H496"/>
  <c r="J495"/>
  <c r="I495"/>
  <c r="H495"/>
  <c r="J494"/>
  <c r="I494"/>
  <c r="H494"/>
  <c r="J533"/>
  <c r="H533"/>
  <c r="J532"/>
  <c r="I532"/>
  <c r="H532"/>
  <c r="J531"/>
  <c r="H531"/>
  <c r="J530"/>
  <c r="I530"/>
  <c r="H530"/>
  <c r="J529"/>
  <c r="I529"/>
  <c r="H529"/>
  <c r="J526"/>
  <c r="I526"/>
  <c r="H526"/>
  <c r="J525"/>
  <c r="J524"/>
  <c r="I524"/>
  <c r="H524"/>
  <c r="J523"/>
  <c r="I523"/>
  <c r="H523"/>
  <c r="J522"/>
  <c r="I522"/>
  <c r="H522"/>
  <c r="J520"/>
  <c r="J519"/>
  <c r="I519"/>
  <c r="H519"/>
  <c r="J518"/>
  <c r="J517"/>
  <c r="I517"/>
  <c r="H517"/>
  <c r="J516"/>
  <c r="I516"/>
  <c r="H516"/>
  <c r="J515"/>
  <c r="I515"/>
  <c r="H515"/>
  <c r="J575"/>
  <c r="H575"/>
  <c r="J568"/>
  <c r="I568"/>
  <c r="H568"/>
  <c r="I564"/>
  <c r="H564"/>
  <c r="J561"/>
  <c r="I561"/>
  <c r="H561"/>
  <c r="J560"/>
  <c r="J559"/>
  <c r="I559"/>
  <c r="H559"/>
  <c r="J558"/>
  <c r="I558"/>
  <c r="H558"/>
  <c r="J557"/>
  <c r="I557"/>
  <c r="H557"/>
  <c r="J596"/>
  <c r="H596"/>
  <c r="J589"/>
  <c r="I589"/>
  <c r="H589"/>
  <c r="I585"/>
  <c r="H585"/>
  <c r="J582"/>
  <c r="I582"/>
  <c r="H582"/>
  <c r="J581"/>
  <c r="J580"/>
  <c r="I580"/>
  <c r="H580"/>
  <c r="J579"/>
  <c r="I579"/>
  <c r="H579"/>
  <c r="J578"/>
  <c r="I578"/>
  <c r="H578"/>
  <c r="J617"/>
  <c r="H617"/>
  <c r="J616"/>
  <c r="I616"/>
  <c r="H616"/>
  <c r="J615"/>
  <c r="H615"/>
  <c r="J614"/>
  <c r="I614"/>
  <c r="H614"/>
  <c r="I613"/>
  <c r="H613"/>
  <c r="J610"/>
  <c r="I610"/>
  <c r="H610"/>
  <c r="J608"/>
  <c r="I608"/>
  <c r="H608"/>
  <c r="J607"/>
  <c r="I607"/>
  <c r="H607"/>
  <c r="J606"/>
  <c r="I606"/>
  <c r="H606"/>
  <c r="J604"/>
  <c r="J603"/>
  <c r="I603"/>
  <c r="H603"/>
  <c r="J602"/>
  <c r="J601"/>
  <c r="I601"/>
  <c r="H601"/>
  <c r="J600"/>
  <c r="I600"/>
  <c r="H600"/>
  <c r="J599"/>
  <c r="I599"/>
  <c r="H599"/>
  <c r="J638"/>
  <c r="H638"/>
  <c r="J631"/>
  <c r="I631"/>
  <c r="H631"/>
  <c r="I627"/>
  <c r="H627"/>
  <c r="J624"/>
  <c r="I624"/>
  <c r="H624"/>
  <c r="J623"/>
  <c r="J622"/>
  <c r="I622"/>
  <c r="H622"/>
  <c r="J621"/>
  <c r="I621"/>
  <c r="H621"/>
  <c r="J620"/>
  <c r="I620"/>
  <c r="H620"/>
  <c r="J659"/>
  <c r="H659"/>
  <c r="J652"/>
  <c r="I652"/>
  <c r="H652"/>
  <c r="I648"/>
  <c r="H648"/>
  <c r="J645"/>
  <c r="I645"/>
  <c r="H645"/>
  <c r="J644"/>
  <c r="J643"/>
  <c r="I643"/>
  <c r="H643"/>
  <c r="J642"/>
  <c r="I642"/>
  <c r="H642"/>
  <c r="J641"/>
  <c r="I641"/>
  <c r="H641"/>
  <c r="J680"/>
  <c r="H680"/>
  <c r="H679"/>
  <c r="J673"/>
  <c r="I673"/>
  <c r="H673"/>
  <c r="J671"/>
  <c r="I671"/>
  <c r="H671"/>
  <c r="J670"/>
  <c r="I670"/>
  <c r="H670"/>
  <c r="J669"/>
  <c r="I669"/>
  <c r="H669"/>
  <c r="J667"/>
  <c r="J666"/>
  <c r="I666"/>
  <c r="H666"/>
  <c r="J665"/>
  <c r="J664"/>
  <c r="I664"/>
  <c r="H664"/>
  <c r="J663"/>
  <c r="I663"/>
  <c r="H663"/>
  <c r="J662"/>
  <c r="I662"/>
  <c r="H662"/>
  <c r="J701"/>
  <c r="H701"/>
  <c r="J694"/>
  <c r="I694"/>
  <c r="H694"/>
  <c r="I690"/>
  <c r="H690"/>
  <c r="J687"/>
  <c r="I687"/>
  <c r="H687"/>
  <c r="J686"/>
  <c r="J685"/>
  <c r="I685"/>
  <c r="H685"/>
  <c r="J684"/>
  <c r="I684"/>
  <c r="H684"/>
  <c r="J683"/>
  <c r="I683"/>
  <c r="H683"/>
  <c r="J722"/>
  <c r="H722"/>
  <c r="J715"/>
  <c r="I715"/>
  <c r="H715"/>
  <c r="H714"/>
  <c r="I711"/>
  <c r="H711"/>
  <c r="J708"/>
  <c r="I708"/>
  <c r="H708"/>
  <c r="J707"/>
  <c r="J706"/>
  <c r="I706"/>
  <c r="H706"/>
  <c r="J705"/>
  <c r="I705"/>
  <c r="H705"/>
  <c r="J704"/>
  <c r="I704"/>
  <c r="H704"/>
  <c r="J743"/>
  <c r="H743"/>
  <c r="J736"/>
  <c r="I736"/>
  <c r="H736"/>
  <c r="I732"/>
  <c r="H732"/>
  <c r="J729"/>
  <c r="I729"/>
  <c r="H729"/>
  <c r="J728"/>
  <c r="J727"/>
  <c r="I727"/>
  <c r="H727"/>
  <c r="J726"/>
  <c r="I726"/>
  <c r="H726"/>
  <c r="J725"/>
  <c r="I725"/>
  <c r="H725"/>
  <c r="I745"/>
  <c r="J785"/>
  <c r="K785"/>
  <c r="J783"/>
  <c r="H782"/>
  <c r="J778"/>
  <c r="I778"/>
  <c r="I774"/>
  <c r="H771"/>
  <c r="J770"/>
  <c r="I768"/>
  <c r="H768"/>
  <c r="J806"/>
  <c r="H806"/>
  <c r="J805"/>
  <c r="I805"/>
  <c r="H805"/>
  <c r="J799"/>
  <c r="I799"/>
  <c r="H799"/>
  <c r="J797"/>
  <c r="I797"/>
  <c r="H797"/>
  <c r="J796"/>
  <c r="I796"/>
  <c r="H796"/>
  <c r="J795"/>
  <c r="I795"/>
  <c r="H795"/>
  <c r="J793"/>
  <c r="J792"/>
  <c r="I792"/>
  <c r="H792"/>
  <c r="J791"/>
  <c r="J790"/>
  <c r="I790"/>
  <c r="H790"/>
  <c r="J789"/>
  <c r="I789"/>
  <c r="H789"/>
  <c r="J788"/>
  <c r="I788"/>
  <c r="H788"/>
  <c r="J827"/>
  <c r="H827"/>
  <c r="J825"/>
  <c r="H825"/>
  <c r="J824"/>
  <c r="I824"/>
  <c r="H824"/>
  <c r="J823"/>
  <c r="I823"/>
  <c r="J820"/>
  <c r="I820"/>
  <c r="H820"/>
  <c r="I816"/>
  <c r="H816"/>
  <c r="J813"/>
  <c r="I813"/>
  <c r="H813"/>
  <c r="J812"/>
  <c r="J811"/>
  <c r="I811"/>
  <c r="H811"/>
  <c r="J810"/>
  <c r="I810"/>
  <c r="H810"/>
  <c r="J809"/>
  <c r="I809"/>
  <c r="H809"/>
  <c r="J848"/>
  <c r="H848"/>
  <c r="J847"/>
  <c r="I847"/>
  <c r="H847"/>
  <c r="J846"/>
  <c r="H846"/>
  <c r="J845"/>
  <c r="I845"/>
  <c r="H845"/>
  <c r="J844"/>
  <c r="I844"/>
  <c r="H844"/>
  <c r="J841"/>
  <c r="I841"/>
  <c r="H841"/>
  <c r="J840"/>
  <c r="J839"/>
  <c r="I839"/>
  <c r="H839"/>
  <c r="J838"/>
  <c r="I838"/>
  <c r="H838"/>
  <c r="J837"/>
  <c r="I837"/>
  <c r="H837"/>
  <c r="J835"/>
  <c r="J834"/>
  <c r="I834"/>
  <c r="H834"/>
  <c r="J833"/>
  <c r="J832"/>
  <c r="I832"/>
  <c r="H832"/>
  <c r="J831"/>
  <c r="I831"/>
  <c r="H831"/>
  <c r="J830"/>
  <c r="I830"/>
  <c r="H830"/>
  <c r="J869"/>
  <c r="H869"/>
  <c r="J862"/>
  <c r="I862"/>
  <c r="H862"/>
  <c r="I858"/>
  <c r="H858"/>
  <c r="J855"/>
  <c r="I855"/>
  <c r="H855"/>
  <c r="J854"/>
  <c r="J853"/>
  <c r="I853"/>
  <c r="H853"/>
  <c r="J852"/>
  <c r="I852"/>
  <c r="H852"/>
  <c r="J851"/>
  <c r="I851"/>
  <c r="H851"/>
  <c r="J890"/>
  <c r="H890"/>
  <c r="J883"/>
  <c r="I883"/>
  <c r="H883"/>
  <c r="I879"/>
  <c r="H879"/>
  <c r="J876"/>
  <c r="I876"/>
  <c r="H876"/>
  <c r="J875"/>
  <c r="J874"/>
  <c r="I874"/>
  <c r="H874"/>
  <c r="J873"/>
  <c r="I873"/>
  <c r="H873"/>
  <c r="J872"/>
  <c r="I872"/>
  <c r="H872"/>
  <c r="J911"/>
  <c r="H911"/>
  <c r="J910"/>
  <c r="I910"/>
  <c r="H910"/>
  <c r="J904"/>
  <c r="H904"/>
  <c r="J903"/>
  <c r="J902"/>
  <c r="I902"/>
  <c r="H902"/>
  <c r="J901"/>
  <c r="I901"/>
  <c r="H901"/>
  <c r="J900"/>
  <c r="I900"/>
  <c r="H900"/>
  <c r="J898"/>
  <c r="J897"/>
  <c r="I897"/>
  <c r="H897"/>
  <c r="J896"/>
  <c r="J895"/>
  <c r="I895"/>
  <c r="J894"/>
  <c r="I894"/>
  <c r="H894"/>
  <c r="J893"/>
  <c r="I893"/>
  <c r="H893"/>
  <c r="J932"/>
  <c r="H932"/>
  <c r="J931"/>
  <c r="I931"/>
  <c r="H931"/>
  <c r="J925"/>
  <c r="I925"/>
  <c r="H925"/>
  <c r="I920"/>
  <c r="J923"/>
  <c r="I923"/>
  <c r="H923"/>
  <c r="J922"/>
  <c r="I922"/>
  <c r="H922"/>
  <c r="J921"/>
  <c r="I921"/>
  <c r="H921"/>
  <c r="J919"/>
  <c r="J918"/>
  <c r="I918"/>
  <c r="H918"/>
  <c r="J917"/>
  <c r="J916"/>
  <c r="I916"/>
  <c r="H916"/>
  <c r="J915"/>
  <c r="I915"/>
  <c r="H915"/>
  <c r="J914"/>
  <c r="I914"/>
  <c r="H914"/>
  <c r="J953"/>
  <c r="H953"/>
  <c r="J952"/>
  <c r="I952"/>
  <c r="H952"/>
  <c r="J946"/>
  <c r="I946"/>
  <c r="H946"/>
  <c r="J944"/>
  <c r="I944"/>
  <c r="H944"/>
  <c r="J943"/>
  <c r="I943"/>
  <c r="H943"/>
  <c r="J942"/>
  <c r="I942"/>
  <c r="H942"/>
  <c r="J940"/>
  <c r="J939"/>
  <c r="I939"/>
  <c r="H939"/>
  <c r="J938"/>
  <c r="J937"/>
  <c r="I937"/>
  <c r="J936"/>
  <c r="I936"/>
  <c r="H936"/>
  <c r="J935"/>
  <c r="I935"/>
  <c r="H935"/>
  <c r="J974"/>
  <c r="K974"/>
  <c r="J973"/>
  <c r="I973"/>
  <c r="H973"/>
  <c r="J971"/>
  <c r="I971"/>
  <c r="H971"/>
  <c r="J967"/>
  <c r="I967"/>
  <c r="H967"/>
  <c r="H966"/>
  <c r="J965"/>
  <c r="I965"/>
  <c r="H965"/>
  <c r="J964"/>
  <c r="I964"/>
  <c r="H964"/>
  <c r="J963"/>
  <c r="I963"/>
  <c r="H963"/>
  <c r="J961"/>
  <c r="J960"/>
  <c r="I960"/>
  <c r="H960"/>
  <c r="J959"/>
  <c r="I958"/>
  <c r="H958"/>
  <c r="J957"/>
  <c r="I957"/>
  <c r="K957"/>
  <c r="J956"/>
  <c r="I956"/>
  <c r="H956"/>
  <c r="J995"/>
  <c r="H995"/>
  <c r="H994"/>
  <c r="J988"/>
  <c r="I988"/>
  <c r="H988"/>
  <c r="J986"/>
  <c r="I986"/>
  <c r="H986"/>
  <c r="J985"/>
  <c r="I985"/>
  <c r="H985"/>
  <c r="J984"/>
  <c r="I984"/>
  <c r="H984"/>
  <c r="J982"/>
  <c r="J981"/>
  <c r="I981"/>
  <c r="H981"/>
  <c r="J980"/>
  <c r="J979"/>
  <c r="I979"/>
  <c r="J978"/>
  <c r="I978"/>
  <c r="H978"/>
  <c r="J977"/>
  <c r="I977"/>
  <c r="H977"/>
  <c r="H1016"/>
  <c r="H1015"/>
  <c r="J1014"/>
  <c r="H1014"/>
  <c r="J1013"/>
  <c r="I1013"/>
  <c r="H1013"/>
  <c r="J1012"/>
  <c r="I1012"/>
  <c r="H1012"/>
  <c r="J1009"/>
  <c r="I1009"/>
  <c r="H1009"/>
  <c r="J1008"/>
  <c r="I1008"/>
  <c r="H1008"/>
  <c r="J1007"/>
  <c r="J1006"/>
  <c r="I1006"/>
  <c r="H1006"/>
  <c r="J1005"/>
  <c r="I1005"/>
  <c r="H1005"/>
  <c r="J1003"/>
  <c r="J1002"/>
  <c r="I1002"/>
  <c r="H1002"/>
  <c r="J1001"/>
  <c r="I1000"/>
  <c r="H1000"/>
  <c r="J999"/>
  <c r="I999"/>
  <c r="H999"/>
  <c r="J998"/>
  <c r="I998"/>
  <c r="H998"/>
  <c r="J1037"/>
  <c r="H1037"/>
  <c r="H1036"/>
  <c r="J1035"/>
  <c r="J1034"/>
  <c r="I1034"/>
  <c r="H1034"/>
  <c r="J1033"/>
  <c r="I1033"/>
  <c r="H1033"/>
  <c r="J1030"/>
  <c r="I1030"/>
  <c r="H1030"/>
  <c r="J1028"/>
  <c r="I1028"/>
  <c r="H1028"/>
  <c r="J1027"/>
  <c r="I1027"/>
  <c r="H1027"/>
  <c r="J1026"/>
  <c r="I1026"/>
  <c r="H1026"/>
  <c r="J1024"/>
  <c r="J1023"/>
  <c r="I1023"/>
  <c r="H1023"/>
  <c r="J1022"/>
  <c r="J1021"/>
  <c r="I1021"/>
  <c r="H1021"/>
  <c r="J1020"/>
  <c r="I1020"/>
  <c r="H1020"/>
  <c r="J1019"/>
  <c r="I1019"/>
  <c r="H1019"/>
  <c r="J1058"/>
  <c r="H1058"/>
  <c r="H1057"/>
  <c r="J1056"/>
  <c r="H1056"/>
  <c r="J1055"/>
  <c r="I1055"/>
  <c r="H1055"/>
  <c r="J1054"/>
  <c r="I1054"/>
  <c r="H1054"/>
  <c r="J1051"/>
  <c r="I1051"/>
  <c r="H1051"/>
  <c r="J1050"/>
  <c r="I1050"/>
  <c r="J1049"/>
  <c r="I1049"/>
  <c r="H1049"/>
  <c r="J1048"/>
  <c r="I1048"/>
  <c r="H1048"/>
  <c r="J1047"/>
  <c r="I1047"/>
  <c r="H1047"/>
  <c r="J1045"/>
  <c r="J1044"/>
  <c r="I1044"/>
  <c r="H1044"/>
  <c r="J1042"/>
  <c r="I1042"/>
  <c r="H1042"/>
  <c r="J1041"/>
  <c r="I1041"/>
  <c r="H1041"/>
  <c r="J1040"/>
  <c r="I1040"/>
  <c r="H1040"/>
  <c r="J1079"/>
  <c r="H1079"/>
  <c r="J1078"/>
  <c r="I1078"/>
  <c r="H1078"/>
  <c r="J1072"/>
  <c r="I1071"/>
  <c r="H1071"/>
  <c r="J1070"/>
  <c r="I1070"/>
  <c r="H1070"/>
  <c r="J1069"/>
  <c r="I1069"/>
  <c r="H1069"/>
  <c r="J1068"/>
  <c r="I1068"/>
  <c r="H1068"/>
  <c r="J1066"/>
  <c r="J1065"/>
  <c r="I1065"/>
  <c r="H1065"/>
  <c r="J1064"/>
  <c r="J1063"/>
  <c r="I1063"/>
  <c r="J1062"/>
  <c r="I1062"/>
  <c r="H1062"/>
  <c r="J1061"/>
  <c r="I1061"/>
  <c r="H1061"/>
  <c r="J1100"/>
  <c r="H1100"/>
  <c r="J1099"/>
  <c r="I1099"/>
  <c r="H1099"/>
  <c r="J1097"/>
  <c r="I1097"/>
  <c r="H1097"/>
  <c r="J1093"/>
  <c r="I1093"/>
  <c r="H1093"/>
  <c r="J1092"/>
  <c r="I1092"/>
  <c r="H1092"/>
  <c r="J1091"/>
  <c r="I1091"/>
  <c r="H1091"/>
  <c r="J1090"/>
  <c r="I1090"/>
  <c r="H1090"/>
  <c r="J1089"/>
  <c r="I1089"/>
  <c r="H1089"/>
  <c r="J1087"/>
  <c r="J1086"/>
  <c r="I1086"/>
  <c r="H1086"/>
  <c r="J1085"/>
  <c r="I1084"/>
  <c r="H1084"/>
  <c r="J1083"/>
  <c r="I1083"/>
  <c r="H1083"/>
  <c r="J1082"/>
  <c r="I1082"/>
  <c r="H1082"/>
  <c r="J1121"/>
  <c r="H1121"/>
  <c r="J1120"/>
  <c r="I1120"/>
  <c r="H1120"/>
  <c r="I1114"/>
  <c r="H1114"/>
  <c r="J1113"/>
  <c r="I1113"/>
  <c r="J1112"/>
  <c r="I1112"/>
  <c r="H1112"/>
  <c r="J1111"/>
  <c r="I1111"/>
  <c r="H1111"/>
  <c r="J1110"/>
  <c r="I1110"/>
  <c r="H1110"/>
  <c r="J1108"/>
  <c r="J1107"/>
  <c r="I1107"/>
  <c r="H1107"/>
  <c r="J1106"/>
  <c r="J1105"/>
  <c r="I1105"/>
  <c r="J1104"/>
  <c r="I1104"/>
  <c r="H1104"/>
  <c r="J1103"/>
  <c r="I1103"/>
  <c r="H1103"/>
  <c r="H745"/>
  <c r="I612"/>
  <c r="J598"/>
  <c r="J507"/>
  <c r="I304"/>
  <c r="I178"/>
  <c r="J59"/>
  <c r="H31"/>
  <c r="I769"/>
  <c r="J781"/>
  <c r="J536"/>
  <c r="H543"/>
  <c r="H547"/>
  <c r="I32"/>
  <c r="H769"/>
  <c r="I781"/>
  <c r="I536"/>
  <c r="H32"/>
  <c r="J36"/>
  <c r="J768"/>
  <c r="H781"/>
  <c r="H536"/>
  <c r="H1167"/>
  <c r="J540"/>
  <c r="J1171"/>
  <c r="I36"/>
  <c r="J466"/>
  <c r="H36"/>
  <c r="J32"/>
  <c r="H540"/>
  <c r="H1171"/>
  <c r="I466"/>
  <c r="J767"/>
  <c r="H774"/>
  <c r="H778"/>
  <c r="J539"/>
  <c r="J554"/>
  <c r="H466"/>
  <c r="J34"/>
  <c r="H50"/>
  <c r="I767"/>
  <c r="J538"/>
  <c r="H1176"/>
  <c r="H554"/>
  <c r="H1185"/>
  <c r="I34"/>
  <c r="H43"/>
  <c r="H767"/>
  <c r="J771"/>
  <c r="I538"/>
  <c r="H34"/>
  <c r="I49"/>
  <c r="I771"/>
  <c r="H538"/>
  <c r="H1169"/>
  <c r="I1175"/>
  <c r="H49"/>
  <c r="H39"/>
  <c r="J782"/>
  <c r="J537"/>
  <c r="J43"/>
  <c r="I782"/>
  <c r="I537"/>
  <c r="I1168"/>
  <c r="J1174"/>
  <c r="J547"/>
  <c r="I39"/>
  <c r="I43"/>
  <c r="H619"/>
  <c r="I640"/>
  <c r="I752"/>
  <c r="H903"/>
  <c r="J882"/>
  <c r="H819"/>
  <c r="H815"/>
  <c r="H651"/>
  <c r="H647"/>
  <c r="J630"/>
  <c r="J626"/>
  <c r="I567"/>
  <c r="I563"/>
  <c r="H336"/>
  <c r="J315"/>
  <c r="J311"/>
  <c r="H210"/>
  <c r="J189"/>
  <c r="J185"/>
  <c r="J752"/>
  <c r="I882"/>
  <c r="I630"/>
  <c r="H567"/>
  <c r="H563"/>
  <c r="J546"/>
  <c r="I315"/>
  <c r="I311"/>
  <c r="I189"/>
  <c r="I185"/>
  <c r="H882"/>
  <c r="J861"/>
  <c r="J609"/>
  <c r="J605"/>
  <c r="I546"/>
  <c r="J420"/>
  <c r="J416"/>
  <c r="H315"/>
  <c r="J294"/>
  <c r="J290"/>
  <c r="H189"/>
  <c r="H185"/>
  <c r="J168"/>
  <c r="J164"/>
  <c r="I735"/>
  <c r="I731"/>
  <c r="I609"/>
  <c r="I605"/>
  <c r="J521"/>
  <c r="J483"/>
  <c r="J479"/>
  <c r="I168"/>
  <c r="H504"/>
  <c r="H462"/>
  <c r="H458"/>
  <c r="H105"/>
  <c r="H101"/>
  <c r="J836"/>
  <c r="H735"/>
  <c r="H731"/>
  <c r="J714"/>
  <c r="H609"/>
  <c r="I525"/>
  <c r="I521"/>
  <c r="I483"/>
  <c r="I479"/>
  <c r="I441"/>
  <c r="I437"/>
  <c r="H420"/>
  <c r="H416"/>
  <c r="J399"/>
  <c r="H294"/>
  <c r="H290"/>
  <c r="J273"/>
  <c r="J269"/>
  <c r="H168"/>
  <c r="H164"/>
  <c r="J147"/>
  <c r="J1029"/>
  <c r="J987"/>
  <c r="I840"/>
  <c r="I798"/>
  <c r="I794"/>
  <c r="I714"/>
  <c r="H525"/>
  <c r="H521"/>
  <c r="H483"/>
  <c r="H479"/>
  <c r="H441"/>
  <c r="H437"/>
  <c r="I399"/>
  <c r="I273"/>
  <c r="I269"/>
  <c r="I147"/>
  <c r="H588"/>
  <c r="I1029"/>
  <c r="I987"/>
  <c r="I983"/>
  <c r="J945"/>
  <c r="H840"/>
  <c r="H798"/>
  <c r="H794"/>
  <c r="J777"/>
  <c r="J773"/>
  <c r="H710"/>
  <c r="H399"/>
  <c r="J378"/>
  <c r="H273"/>
  <c r="J252"/>
  <c r="H147"/>
  <c r="I210"/>
  <c r="H1029"/>
  <c r="H987"/>
  <c r="H983"/>
  <c r="J966"/>
  <c r="J962"/>
  <c r="I945"/>
  <c r="I941"/>
  <c r="I777"/>
  <c r="I693"/>
  <c r="I689"/>
  <c r="I378"/>
  <c r="J567"/>
  <c r="H945"/>
  <c r="H941"/>
  <c r="J924"/>
  <c r="J920"/>
  <c r="H777"/>
  <c r="H693"/>
  <c r="H689"/>
  <c r="J672"/>
  <c r="J668"/>
  <c r="H378"/>
  <c r="H374"/>
  <c r="J357"/>
  <c r="J353"/>
  <c r="H252"/>
  <c r="H248"/>
  <c r="J231"/>
  <c r="J227"/>
  <c r="J84"/>
  <c r="J80"/>
  <c r="I651"/>
  <c r="I647"/>
  <c r="I336"/>
  <c r="I332"/>
  <c r="I672"/>
  <c r="J588"/>
  <c r="J584"/>
  <c r="J504"/>
  <c r="J462"/>
  <c r="J458"/>
  <c r="I357"/>
  <c r="I353"/>
  <c r="I231"/>
  <c r="I227"/>
  <c r="J105"/>
  <c r="J101"/>
  <c r="I84"/>
  <c r="I80"/>
  <c r="J1071"/>
  <c r="J899"/>
  <c r="J819"/>
  <c r="J815"/>
  <c r="H672"/>
  <c r="H668"/>
  <c r="J651"/>
  <c r="J647"/>
  <c r="I588"/>
  <c r="I584"/>
  <c r="I504"/>
  <c r="I500"/>
  <c r="I462"/>
  <c r="H357"/>
  <c r="H353"/>
  <c r="J336"/>
  <c r="H231"/>
  <c r="J210"/>
  <c r="I105"/>
  <c r="I101"/>
  <c r="H84"/>
  <c r="H80"/>
  <c r="J42"/>
  <c r="I42"/>
  <c r="H42"/>
  <c r="I1007"/>
  <c r="H1007"/>
  <c r="J33"/>
  <c r="I33"/>
  <c r="H33"/>
  <c r="I199"/>
  <c r="I325"/>
  <c r="H493"/>
  <c r="I892"/>
  <c r="H500"/>
  <c r="H332"/>
  <c r="H311"/>
  <c r="H451"/>
  <c r="H577"/>
  <c r="H752"/>
  <c r="J73"/>
  <c r="I52"/>
  <c r="I157"/>
  <c r="I367"/>
  <c r="H535"/>
  <c r="J472"/>
  <c r="I598"/>
  <c r="I682"/>
  <c r="I934"/>
  <c r="H59"/>
  <c r="I283"/>
  <c r="H703"/>
  <c r="I241"/>
  <c r="J346"/>
  <c r="J136"/>
  <c r="H661"/>
  <c r="J913"/>
  <c r="I115"/>
  <c r="I507"/>
  <c r="J94"/>
  <c r="I409"/>
  <c r="I493"/>
  <c r="I724"/>
  <c r="I757"/>
  <c r="J746"/>
  <c r="H753"/>
  <c r="H757"/>
  <c r="I746"/>
  <c r="J751"/>
  <c r="J756"/>
  <c r="H746"/>
  <c r="J750"/>
  <c r="I756"/>
  <c r="I750"/>
  <c r="H756"/>
  <c r="I753"/>
  <c r="H750"/>
  <c r="J755"/>
  <c r="H747"/>
  <c r="J749"/>
  <c r="I755"/>
  <c r="J764"/>
  <c r="J748"/>
  <c r="H755"/>
  <c r="H764"/>
  <c r="I748"/>
  <c r="J754"/>
  <c r="J763"/>
  <c r="H748"/>
  <c r="I754"/>
  <c r="I763"/>
  <c r="J747"/>
  <c r="H754"/>
  <c r="H763"/>
  <c r="I829"/>
  <c r="I747"/>
  <c r="J753"/>
  <c r="J757"/>
  <c r="I73"/>
  <c r="H241"/>
  <c r="H605"/>
  <c r="J661"/>
  <c r="J395"/>
  <c r="J528"/>
  <c r="J220"/>
  <c r="I31"/>
  <c r="H115"/>
  <c r="H367"/>
  <c r="I528"/>
  <c r="J577"/>
  <c r="J52"/>
  <c r="I787"/>
  <c r="J843"/>
  <c r="H612"/>
  <c r="I220"/>
  <c r="I346"/>
  <c r="I136"/>
  <c r="I262"/>
  <c r="I388"/>
  <c r="I59"/>
  <c r="J451"/>
  <c r="J493"/>
  <c r="H822"/>
  <c r="H823"/>
  <c r="I472"/>
  <c r="H1032"/>
  <c r="J178"/>
  <c r="H325"/>
  <c r="J976"/>
  <c r="I962"/>
  <c r="I966"/>
  <c r="I904"/>
  <c r="H283"/>
  <c r="I430"/>
  <c r="J535"/>
  <c r="J487"/>
  <c r="H924"/>
  <c r="H724"/>
  <c r="H808"/>
  <c r="H486"/>
  <c r="H487"/>
  <c r="J295"/>
  <c r="J169"/>
  <c r="J262"/>
  <c r="H409"/>
  <c r="J619"/>
  <c r="H976"/>
  <c r="H979"/>
  <c r="J958"/>
  <c r="H157"/>
  <c r="I836"/>
  <c r="H892"/>
  <c r="H895"/>
  <c r="H1050"/>
  <c r="H934"/>
  <c r="H937"/>
  <c r="I395"/>
  <c r="H199"/>
  <c r="I997"/>
  <c r="J1084"/>
  <c r="J1043"/>
  <c r="J127"/>
  <c r="I556"/>
  <c r="J703"/>
  <c r="J745"/>
  <c r="J871"/>
  <c r="H1063"/>
  <c r="J1000"/>
  <c r="J85"/>
  <c r="J304"/>
  <c r="J388"/>
  <c r="I514"/>
  <c r="J983"/>
  <c r="I1039"/>
  <c r="H507"/>
  <c r="H465"/>
  <c r="J1232"/>
  <c r="H850"/>
  <c r="J710"/>
  <c r="H682"/>
  <c r="H640"/>
  <c r="H598"/>
  <c r="H556"/>
  <c r="J542"/>
  <c r="H514"/>
  <c r="J500"/>
  <c r="H472"/>
  <c r="H430"/>
  <c r="H136"/>
  <c r="H52"/>
  <c r="H1232"/>
  <c r="I18"/>
  <c r="H18"/>
  <c r="I20"/>
  <c r="H20"/>
  <c r="J18"/>
  <c r="J492"/>
  <c r="H15"/>
  <c r="H11"/>
  <c r="J11"/>
  <c r="J12"/>
  <c r="I12"/>
  <c r="H12"/>
  <c r="J15"/>
  <c r="J16"/>
  <c r="I11"/>
  <c r="I15"/>
  <c r="I1227"/>
  <c r="I1225"/>
  <c r="I1206"/>
  <c r="I1204"/>
  <c r="J1200"/>
  <c r="I1200"/>
  <c r="H1200"/>
  <c r="I1193"/>
  <c r="H1193"/>
  <c r="I1191"/>
  <c r="H1191"/>
  <c r="J1179"/>
  <c r="I1179"/>
  <c r="H1179"/>
  <c r="I1172"/>
  <c r="H1172"/>
  <c r="I1170"/>
  <c r="H1170"/>
  <c r="I1164"/>
  <c r="I1162"/>
  <c r="J1158"/>
  <c r="I1158"/>
  <c r="H1158"/>
  <c r="I1151"/>
  <c r="H1151"/>
  <c r="I1149"/>
  <c r="H1149"/>
  <c r="I1143"/>
  <c r="I1141"/>
  <c r="P1041"/>
  <c r="O1041"/>
  <c r="N1041"/>
  <c r="L1041"/>
  <c r="K1041"/>
  <c r="J1196"/>
  <c r="H1195"/>
  <c r="J1192"/>
  <c r="I1190"/>
  <c r="H1189"/>
  <c r="J1188"/>
  <c r="H1188"/>
  <c r="H1192"/>
  <c r="J1189"/>
  <c r="H1196"/>
  <c r="I1189"/>
  <c r="J1195"/>
  <c r="H1206"/>
  <c r="H1190"/>
  <c r="I1196"/>
  <c r="J1190"/>
  <c r="H1197"/>
  <c r="H29"/>
  <c r="J29"/>
  <c r="H28"/>
  <c r="J28"/>
  <c r="J13"/>
  <c r="I13"/>
  <c r="I28"/>
  <c r="J14"/>
  <c r="H13"/>
  <c r="F1158"/>
  <c r="E1158"/>
  <c r="F1151"/>
  <c r="E1151"/>
  <c r="F1149"/>
  <c r="E1149"/>
  <c r="F1130"/>
  <c r="E1130"/>
  <c r="F1137"/>
  <c r="E1137"/>
  <c r="F1128"/>
  <c r="E1128"/>
  <c r="G111"/>
  <c r="E111"/>
  <c r="O107"/>
  <c r="N107"/>
  <c r="L107"/>
  <c r="K107"/>
  <c r="O100"/>
  <c r="N100"/>
  <c r="L100"/>
  <c r="K100"/>
  <c r="O98"/>
  <c r="N98"/>
  <c r="L98"/>
  <c r="K98"/>
  <c r="K119"/>
  <c r="L119"/>
  <c r="N119"/>
  <c r="O119"/>
  <c r="G121"/>
  <c r="G128"/>
  <c r="K128"/>
  <c r="L128"/>
  <c r="N128"/>
  <c r="O128"/>
  <c r="G132"/>
  <c r="E96"/>
  <c r="G110"/>
  <c r="F116"/>
  <c r="E117"/>
  <c r="L95"/>
  <c r="L132"/>
  <c r="F132"/>
  <c r="L113"/>
  <c r="F113"/>
  <c r="G116"/>
  <c r="G100"/>
  <c r="E94"/>
  <c r="P107"/>
  <c r="G107"/>
  <c r="N123"/>
  <c r="F105"/>
  <c r="G125"/>
  <c r="O112"/>
  <c r="G104"/>
  <c r="F126"/>
  <c r="G96"/>
  <c r="E102"/>
  <c r="E106"/>
  <c r="O134"/>
  <c r="F134"/>
  <c r="L111"/>
  <c r="F111"/>
  <c r="M107"/>
  <c r="P100"/>
  <c r="O105"/>
  <c r="O113"/>
  <c r="P102"/>
  <c r="O110"/>
  <c r="O132"/>
  <c r="O116"/>
  <c r="N106"/>
  <c r="O111"/>
  <c r="L134"/>
  <c r="K117"/>
  <c r="F1251"/>
  <c r="E1251"/>
  <c r="E1250"/>
  <c r="G1249"/>
  <c r="F1249"/>
  <c r="G1248"/>
  <c r="G1245"/>
  <c r="G1244"/>
  <c r="F1244"/>
  <c r="G1243"/>
  <c r="F1243"/>
  <c r="E1243"/>
  <c r="G1242"/>
  <c r="F1242"/>
  <c r="E1242"/>
  <c r="G1241"/>
  <c r="G1240"/>
  <c r="F1240"/>
  <c r="G1239"/>
  <c r="F1239"/>
  <c r="E1239"/>
  <c r="G1238"/>
  <c r="G1237"/>
  <c r="F1237"/>
  <c r="E1237"/>
  <c r="E1235"/>
  <c r="F1234"/>
  <c r="E1234"/>
  <c r="G1233"/>
  <c r="F1233"/>
  <c r="E1233"/>
  <c r="G1232"/>
  <c r="F1232"/>
  <c r="N117"/>
  <c r="P117"/>
  <c r="M128"/>
  <c r="P128"/>
  <c r="F1121"/>
  <c r="E1121"/>
  <c r="G1119"/>
  <c r="F1119"/>
  <c r="E1119"/>
  <c r="G1118"/>
  <c r="F1118"/>
  <c r="E1118"/>
  <c r="G1117"/>
  <c r="G1115"/>
  <c r="G1114"/>
  <c r="G1113"/>
  <c r="E1113"/>
  <c r="F1112"/>
  <c r="G1111"/>
  <c r="E1111"/>
  <c r="F1110"/>
  <c r="E1110"/>
  <c r="F1109"/>
  <c r="E1109"/>
  <c r="G1108"/>
  <c r="F1107"/>
  <c r="G1106"/>
  <c r="G1104"/>
  <c r="F1103"/>
  <c r="G1102"/>
  <c r="E1102"/>
  <c r="F1100"/>
  <c r="F1099"/>
  <c r="E1099"/>
  <c r="F1098"/>
  <c r="G1097"/>
  <c r="E1097"/>
  <c r="F1096"/>
  <c r="G1094"/>
  <c r="E1093"/>
  <c r="G1092"/>
  <c r="F1091"/>
  <c r="G1090"/>
  <c r="E1090"/>
  <c r="G1088"/>
  <c r="F1086"/>
  <c r="G1085"/>
  <c r="F1084"/>
  <c r="E1083"/>
  <c r="G1081"/>
  <c r="E1081"/>
  <c r="F1079"/>
  <c r="E1079"/>
  <c r="G1077"/>
  <c r="F1077"/>
  <c r="E1077"/>
  <c r="F1076"/>
  <c r="E1076"/>
  <c r="G1075"/>
  <c r="F1075"/>
  <c r="E1075"/>
  <c r="G1073"/>
  <c r="G1072"/>
  <c r="E1071"/>
  <c r="G1070"/>
  <c r="E1070"/>
  <c r="G1069"/>
  <c r="F1069"/>
  <c r="E1069"/>
  <c r="G1068"/>
  <c r="F1068"/>
  <c r="E1068"/>
  <c r="E1067"/>
  <c r="G1066"/>
  <c r="G1064"/>
  <c r="F1063"/>
  <c r="P1062"/>
  <c r="O1062"/>
  <c r="N1062"/>
  <c r="L1062"/>
  <c r="K1062"/>
  <c r="G1062"/>
  <c r="F1062"/>
  <c r="F1061"/>
  <c r="E1061"/>
  <c r="F1060"/>
  <c r="E1060"/>
  <c r="G1058"/>
  <c r="F1058"/>
  <c r="E1058"/>
  <c r="F1057"/>
  <c r="F1056"/>
  <c r="G1055"/>
  <c r="F1055"/>
  <c r="G1054"/>
  <c r="F1054"/>
  <c r="E1054"/>
  <c r="G1052"/>
  <c r="G1051"/>
  <c r="E1051"/>
  <c r="F1049"/>
  <c r="E1048"/>
  <c r="F1047"/>
  <c r="G1046"/>
  <c r="G1045"/>
  <c r="F1044"/>
  <c r="F1042"/>
  <c r="G1041"/>
  <c r="E1041"/>
  <c r="G1039"/>
  <c r="F1037"/>
  <c r="E1037"/>
  <c r="G1036"/>
  <c r="F1036"/>
  <c r="E1036"/>
  <c r="G1035"/>
  <c r="F1035"/>
  <c r="E1034"/>
  <c r="G1031"/>
  <c r="G1030"/>
  <c r="E1030"/>
  <c r="E1029"/>
  <c r="G1027"/>
  <c r="F1026"/>
  <c r="G1025"/>
  <c r="E1025"/>
  <c r="G1024"/>
  <c r="E1023"/>
  <c r="G1022"/>
  <c r="G1021"/>
  <c r="E1021"/>
  <c r="G1020"/>
  <c r="F1020"/>
  <c r="E1020"/>
  <c r="G1019"/>
  <c r="F1019"/>
  <c r="E1019"/>
  <c r="E1018"/>
  <c r="G1016"/>
  <c r="F1016"/>
  <c r="F1015"/>
  <c r="G1014"/>
  <c r="F1014"/>
  <c r="E1014"/>
  <c r="G1013"/>
  <c r="F1013"/>
  <c r="F1012"/>
  <c r="E1012"/>
  <c r="G1010"/>
  <c r="E1009"/>
  <c r="G1008"/>
  <c r="E1008"/>
  <c r="E1006"/>
  <c r="G1004"/>
  <c r="E1004"/>
  <c r="F1002"/>
  <c r="F1000"/>
  <c r="E999"/>
  <c r="F998"/>
  <c r="G997"/>
  <c r="F995"/>
  <c r="E995"/>
  <c r="G993"/>
  <c r="F993"/>
  <c r="G992"/>
  <c r="E992"/>
  <c r="G989"/>
  <c r="G988"/>
  <c r="E987"/>
  <c r="F986"/>
  <c r="G985"/>
  <c r="F984"/>
  <c r="E983"/>
  <c r="G982"/>
  <c r="F981"/>
  <c r="G980"/>
  <c r="G978"/>
  <c r="F977"/>
  <c r="G976"/>
  <c r="E976"/>
  <c r="F974"/>
  <c r="E974"/>
  <c r="F973"/>
  <c r="E973"/>
  <c r="F972"/>
  <c r="G971"/>
  <c r="E971"/>
  <c r="F970"/>
  <c r="G968"/>
  <c r="E967"/>
  <c r="F965"/>
  <c r="G964"/>
  <c r="E964"/>
  <c r="G962"/>
  <c r="G960"/>
  <c r="F960"/>
  <c r="E960"/>
  <c r="G959"/>
  <c r="G958"/>
  <c r="F958"/>
  <c r="E958"/>
  <c r="E957"/>
  <c r="G956"/>
  <c r="E956"/>
  <c r="G955"/>
  <c r="F955"/>
  <c r="E955"/>
  <c r="G953"/>
  <c r="F953"/>
  <c r="E953"/>
  <c r="G951"/>
  <c r="F951"/>
  <c r="E950"/>
  <c r="F949"/>
  <c r="G947"/>
  <c r="G946"/>
  <c r="E945"/>
  <c r="G943"/>
  <c r="E943"/>
  <c r="F942"/>
  <c r="E941"/>
  <c r="G938"/>
  <c r="F937"/>
  <c r="G936"/>
  <c r="E936"/>
  <c r="F935"/>
  <c r="E934"/>
  <c r="F932"/>
  <c r="E932"/>
  <c r="G931"/>
  <c r="F931"/>
  <c r="E931"/>
  <c r="F930"/>
  <c r="G929"/>
  <c r="F928"/>
  <c r="G926"/>
  <c r="G925"/>
  <c r="E925"/>
  <c r="G924"/>
  <c r="F923"/>
  <c r="E922"/>
  <c r="F921"/>
  <c r="G920"/>
  <c r="F918"/>
  <c r="F916"/>
  <c r="G915"/>
  <c r="E915"/>
  <c r="G913"/>
  <c r="F911"/>
  <c r="E911"/>
  <c r="G910"/>
  <c r="F910"/>
  <c r="E910"/>
  <c r="G909"/>
  <c r="F909"/>
  <c r="E908"/>
  <c r="G905"/>
  <c r="G904"/>
  <c r="F904"/>
  <c r="E904"/>
  <c r="G903"/>
  <c r="E903"/>
  <c r="G901"/>
  <c r="F900"/>
  <c r="G899"/>
  <c r="E899"/>
  <c r="G898"/>
  <c r="G897"/>
  <c r="G896"/>
  <c r="G895"/>
  <c r="E895"/>
  <c r="G894"/>
  <c r="F894"/>
  <c r="E894"/>
  <c r="G893"/>
  <c r="F893"/>
  <c r="E893"/>
  <c r="E892"/>
  <c r="G890"/>
  <c r="F890"/>
  <c r="F889"/>
  <c r="G888"/>
  <c r="F888"/>
  <c r="E888"/>
  <c r="G887"/>
  <c r="F887"/>
  <c r="F886"/>
  <c r="E886"/>
  <c r="G884"/>
  <c r="E883"/>
  <c r="G882"/>
  <c r="F882"/>
  <c r="E882"/>
  <c r="G881"/>
  <c r="F881"/>
  <c r="E881"/>
  <c r="E880"/>
  <c r="G879"/>
  <c r="E879"/>
  <c r="G878"/>
  <c r="F878"/>
  <c r="E878"/>
  <c r="G876"/>
  <c r="F876"/>
  <c r="E876"/>
  <c r="G875"/>
  <c r="F874"/>
  <c r="E873"/>
  <c r="F872"/>
  <c r="G871"/>
  <c r="E871"/>
  <c r="F869"/>
  <c r="E869"/>
  <c r="G867"/>
  <c r="F867"/>
  <c r="E867"/>
  <c r="G866"/>
  <c r="F866"/>
  <c r="E866"/>
  <c r="G865"/>
  <c r="G863"/>
  <c r="G862"/>
  <c r="F861"/>
  <c r="E861"/>
  <c r="G860"/>
  <c r="F860"/>
  <c r="E860"/>
  <c r="G859"/>
  <c r="F859"/>
  <c r="F858"/>
  <c r="E858"/>
  <c r="F857"/>
  <c r="E857"/>
  <c r="G855"/>
  <c r="F855"/>
  <c r="E855"/>
  <c r="G854"/>
  <c r="G853"/>
  <c r="G852"/>
  <c r="F852"/>
  <c r="G851"/>
  <c r="F851"/>
  <c r="E851"/>
  <c r="G850"/>
  <c r="F850"/>
  <c r="E850"/>
  <c r="G848"/>
  <c r="F848"/>
  <c r="F847"/>
  <c r="F846"/>
  <c r="E846"/>
  <c r="G845"/>
  <c r="F845"/>
  <c r="E845"/>
  <c r="G844"/>
  <c r="F844"/>
  <c r="E844"/>
  <c r="G842"/>
  <c r="F841"/>
  <c r="E841"/>
  <c r="G840"/>
  <c r="F839"/>
  <c r="G838"/>
  <c r="E838"/>
  <c r="E837"/>
  <c r="G836"/>
  <c r="F836"/>
  <c r="G835"/>
  <c r="F834"/>
  <c r="G833"/>
  <c r="F832"/>
  <c r="F831"/>
  <c r="E831"/>
  <c r="G830"/>
  <c r="E830"/>
  <c r="G829"/>
  <c r="F829"/>
  <c r="E829"/>
  <c r="G827"/>
  <c r="F827"/>
  <c r="E827"/>
  <c r="E826"/>
  <c r="G825"/>
  <c r="F825"/>
  <c r="E824"/>
  <c r="F823"/>
  <c r="G821"/>
  <c r="G820"/>
  <c r="F820"/>
  <c r="E819"/>
  <c r="G817"/>
  <c r="E817"/>
  <c r="F816"/>
  <c r="E815"/>
  <c r="G814"/>
  <c r="G813"/>
  <c r="E813"/>
  <c r="G812"/>
  <c r="G811"/>
  <c r="F811"/>
  <c r="E811"/>
  <c r="G810"/>
  <c r="F810"/>
  <c r="F809"/>
  <c r="E809"/>
  <c r="F808"/>
  <c r="E808"/>
  <c r="G806"/>
  <c r="F806"/>
  <c r="E806"/>
  <c r="F805"/>
  <c r="F804"/>
  <c r="G803"/>
  <c r="F803"/>
  <c r="G802"/>
  <c r="F802"/>
  <c r="E802"/>
  <c r="G800"/>
  <c r="G799"/>
  <c r="E799"/>
  <c r="F798"/>
  <c r="F797"/>
  <c r="E797"/>
  <c r="F796"/>
  <c r="E796"/>
  <c r="G795"/>
  <c r="F795"/>
  <c r="E795"/>
  <c r="G794"/>
  <c r="F794"/>
  <c r="F792"/>
  <c r="F790"/>
  <c r="G789"/>
  <c r="E789"/>
  <c r="G787"/>
  <c r="F785"/>
  <c r="E785"/>
  <c r="G784"/>
  <c r="F784"/>
  <c r="E784"/>
  <c r="G783"/>
  <c r="F783"/>
  <c r="E782"/>
  <c r="G779"/>
  <c r="G778"/>
  <c r="F778"/>
  <c r="E778"/>
  <c r="G777"/>
  <c r="E777"/>
  <c r="F776"/>
  <c r="G775"/>
  <c r="F775"/>
  <c r="G774"/>
  <c r="F774"/>
  <c r="E774"/>
  <c r="G773"/>
  <c r="F773"/>
  <c r="E773"/>
  <c r="G772"/>
  <c r="G770"/>
  <c r="G768"/>
  <c r="E768"/>
  <c r="F767"/>
  <c r="E766"/>
  <c r="G764"/>
  <c r="F764"/>
  <c r="E764"/>
  <c r="G763"/>
  <c r="F763"/>
  <c r="E763"/>
  <c r="G762"/>
  <c r="F762"/>
  <c r="E762"/>
  <c r="G761"/>
  <c r="F761"/>
  <c r="E761"/>
  <c r="G760"/>
  <c r="F760"/>
  <c r="E760"/>
  <c r="G758"/>
  <c r="G757"/>
  <c r="F757"/>
  <c r="E757"/>
  <c r="G756"/>
  <c r="F756"/>
  <c r="E756"/>
  <c r="G754"/>
  <c r="F754"/>
  <c r="E754"/>
  <c r="G753"/>
  <c r="F753"/>
  <c r="E753"/>
  <c r="G752"/>
  <c r="F752"/>
  <c r="E752"/>
  <c r="G751"/>
  <c r="G750"/>
  <c r="F750"/>
  <c r="E750"/>
  <c r="G749"/>
  <c r="G748"/>
  <c r="F748"/>
  <c r="E748"/>
  <c r="G746"/>
  <c r="F746"/>
  <c r="E746"/>
  <c r="G745"/>
  <c r="F745"/>
  <c r="E745"/>
  <c r="G743"/>
  <c r="F743"/>
  <c r="F742"/>
  <c r="G741"/>
  <c r="F741"/>
  <c r="E741"/>
  <c r="G740"/>
  <c r="F740"/>
  <c r="E740"/>
  <c r="F739"/>
  <c r="G737"/>
  <c r="F736"/>
  <c r="E736"/>
  <c r="G735"/>
  <c r="F735"/>
  <c r="E735"/>
  <c r="G734"/>
  <c r="F734"/>
  <c r="F733"/>
  <c r="E733"/>
  <c r="F732"/>
  <c r="E732"/>
  <c r="G731"/>
  <c r="F731"/>
  <c r="E731"/>
  <c r="G730"/>
  <c r="G729"/>
  <c r="G728"/>
  <c r="G727"/>
  <c r="E727"/>
  <c r="G726"/>
  <c r="F726"/>
  <c r="E726"/>
  <c r="G725"/>
  <c r="F725"/>
  <c r="E725"/>
  <c r="E724"/>
  <c r="G722"/>
  <c r="F722"/>
  <c r="F721"/>
  <c r="G720"/>
  <c r="F720"/>
  <c r="E720"/>
  <c r="G719"/>
  <c r="F719"/>
  <c r="F718"/>
  <c r="E718"/>
  <c r="G716"/>
  <c r="E715"/>
  <c r="F714"/>
  <c r="G713"/>
  <c r="E711"/>
  <c r="F710"/>
  <c r="G709"/>
  <c r="G705"/>
  <c r="E705"/>
  <c r="F704"/>
  <c r="F701"/>
  <c r="G700"/>
  <c r="F700"/>
  <c r="E700"/>
  <c r="G699"/>
  <c r="F699"/>
  <c r="G698"/>
  <c r="G695"/>
  <c r="F694"/>
  <c r="E694"/>
  <c r="G693"/>
  <c r="F693"/>
  <c r="E693"/>
  <c r="G692"/>
  <c r="F692"/>
  <c r="E691"/>
  <c r="F690"/>
  <c r="E690"/>
  <c r="G689"/>
  <c r="F689"/>
  <c r="E689"/>
  <c r="G688"/>
  <c r="G687"/>
  <c r="G685"/>
  <c r="E685"/>
  <c r="G684"/>
  <c r="F684"/>
  <c r="E684"/>
  <c r="G683"/>
  <c r="F683"/>
  <c r="E683"/>
  <c r="G680"/>
  <c r="F680"/>
  <c r="F679"/>
  <c r="G678"/>
  <c r="F678"/>
  <c r="E678"/>
  <c r="G677"/>
  <c r="F677"/>
  <c r="G674"/>
  <c r="F673"/>
  <c r="E673"/>
  <c r="G672"/>
  <c r="F672"/>
  <c r="E672"/>
  <c r="G671"/>
  <c r="F671"/>
  <c r="E669"/>
  <c r="F668"/>
  <c r="G667"/>
  <c r="G665"/>
  <c r="G663"/>
  <c r="E663"/>
  <c r="F662"/>
  <c r="F659"/>
  <c r="G658"/>
  <c r="F658"/>
  <c r="E658"/>
  <c r="G657"/>
  <c r="F657"/>
  <c r="G656"/>
  <c r="E656"/>
  <c r="F655"/>
  <c r="G653"/>
  <c r="F652"/>
  <c r="E652"/>
  <c r="G651"/>
  <c r="F651"/>
  <c r="E651"/>
  <c r="G650"/>
  <c r="F650"/>
  <c r="E648"/>
  <c r="F647"/>
  <c r="G646"/>
  <c r="G642"/>
  <c r="E642"/>
  <c r="F641"/>
  <c r="F638"/>
  <c r="G637"/>
  <c r="F637"/>
  <c r="E637"/>
  <c r="G636"/>
  <c r="F636"/>
  <c r="G635"/>
  <c r="G632"/>
  <c r="F631"/>
  <c r="E631"/>
  <c r="G630"/>
  <c r="F630"/>
  <c r="E630"/>
  <c r="G629"/>
  <c r="F629"/>
  <c r="E628"/>
  <c r="F627"/>
  <c r="E627"/>
  <c r="G626"/>
  <c r="F626"/>
  <c r="E626"/>
  <c r="G625"/>
  <c r="G624"/>
  <c r="G622"/>
  <c r="E622"/>
  <c r="G621"/>
  <c r="F621"/>
  <c r="E621"/>
  <c r="G620"/>
  <c r="F620"/>
  <c r="E620"/>
  <c r="G617"/>
  <c r="F617"/>
  <c r="E617"/>
  <c r="G616"/>
  <c r="F616"/>
  <c r="E616"/>
  <c r="G615"/>
  <c r="F615"/>
  <c r="E615"/>
  <c r="G614"/>
  <c r="F614"/>
  <c r="E614"/>
  <c r="G613"/>
  <c r="F613"/>
  <c r="E613"/>
  <c r="G611"/>
  <c r="G610"/>
  <c r="F610"/>
  <c r="E610"/>
  <c r="G609"/>
  <c r="F609"/>
  <c r="E609"/>
  <c r="G608"/>
  <c r="F608"/>
  <c r="E608"/>
  <c r="G607"/>
  <c r="F607"/>
  <c r="E607"/>
  <c r="G606"/>
  <c r="F606"/>
  <c r="E606"/>
  <c r="G605"/>
  <c r="F605"/>
  <c r="E605"/>
  <c r="G604"/>
  <c r="G603"/>
  <c r="F603"/>
  <c r="E603"/>
  <c r="G602"/>
  <c r="G601"/>
  <c r="F601"/>
  <c r="E601"/>
  <c r="G600"/>
  <c r="F600"/>
  <c r="E600"/>
  <c r="G599"/>
  <c r="F599"/>
  <c r="E599"/>
  <c r="G598"/>
  <c r="F598"/>
  <c r="E598"/>
  <c r="F596"/>
  <c r="G595"/>
  <c r="F595"/>
  <c r="E595"/>
  <c r="G594"/>
  <c r="F594"/>
  <c r="G593"/>
  <c r="G590"/>
  <c r="F589"/>
  <c r="E589"/>
  <c r="G588"/>
  <c r="F588"/>
  <c r="E588"/>
  <c r="G587"/>
  <c r="F587"/>
  <c r="F586"/>
  <c r="E586"/>
  <c r="F585"/>
  <c r="E585"/>
  <c r="G584"/>
  <c r="F584"/>
  <c r="E584"/>
  <c r="G583"/>
  <c r="G582"/>
  <c r="G580"/>
  <c r="E580"/>
  <c r="G579"/>
  <c r="F579"/>
  <c r="E579"/>
  <c r="G578"/>
  <c r="F578"/>
  <c r="E578"/>
  <c r="G575"/>
  <c r="F575"/>
  <c r="F574"/>
  <c r="G573"/>
  <c r="F573"/>
  <c r="E573"/>
  <c r="G572"/>
  <c r="F572"/>
  <c r="E572"/>
  <c r="G569"/>
  <c r="F568"/>
  <c r="E568"/>
  <c r="G567"/>
  <c r="F567"/>
  <c r="E567"/>
  <c r="G566"/>
  <c r="F566"/>
  <c r="E565"/>
  <c r="F564"/>
  <c r="E564"/>
  <c r="G563"/>
  <c r="F563"/>
  <c r="E563"/>
  <c r="G562"/>
  <c r="G561"/>
  <c r="G559"/>
  <c r="E559"/>
  <c r="G558"/>
  <c r="F558"/>
  <c r="E558"/>
  <c r="G557"/>
  <c r="F557"/>
  <c r="E557"/>
  <c r="G554"/>
  <c r="F554"/>
  <c r="F553"/>
  <c r="G552"/>
  <c r="F552"/>
  <c r="E552"/>
  <c r="G551"/>
  <c r="F551"/>
  <c r="G548"/>
  <c r="F547"/>
  <c r="E547"/>
  <c r="G546"/>
  <c r="E546"/>
  <c r="F545"/>
  <c r="F542"/>
  <c r="G539"/>
  <c r="G538"/>
  <c r="E538"/>
  <c r="G537"/>
  <c r="F537"/>
  <c r="E537"/>
  <c r="G536"/>
  <c r="F536"/>
  <c r="E536"/>
  <c r="G533"/>
  <c r="F533"/>
  <c r="G532"/>
  <c r="E532"/>
  <c r="F531"/>
  <c r="E531"/>
  <c r="G530"/>
  <c r="F530"/>
  <c r="E529"/>
  <c r="G527"/>
  <c r="F526"/>
  <c r="G525"/>
  <c r="E525"/>
  <c r="F524"/>
  <c r="E523"/>
  <c r="F522"/>
  <c r="G521"/>
  <c r="E521"/>
  <c r="G519"/>
  <c r="G517"/>
  <c r="E517"/>
  <c r="F516"/>
  <c r="G515"/>
  <c r="E515"/>
  <c r="G512"/>
  <c r="F512"/>
  <c r="E512"/>
  <c r="G511"/>
  <c r="F511"/>
  <c r="E511"/>
  <c r="G510"/>
  <c r="F510"/>
  <c r="E510"/>
  <c r="G509"/>
  <c r="F509"/>
  <c r="E509"/>
  <c r="G508"/>
  <c r="F508"/>
  <c r="E508"/>
  <c r="G506"/>
  <c r="G505"/>
  <c r="F505"/>
  <c r="E505"/>
  <c r="G504"/>
  <c r="F504"/>
  <c r="E504"/>
  <c r="G503"/>
  <c r="F503"/>
  <c r="E503"/>
  <c r="G502"/>
  <c r="F502"/>
  <c r="E502"/>
  <c r="G501"/>
  <c r="F501"/>
  <c r="E501"/>
  <c r="G500"/>
  <c r="F500"/>
  <c r="E500"/>
  <c r="G499"/>
  <c r="G498"/>
  <c r="F498"/>
  <c r="E498"/>
  <c r="G497"/>
  <c r="G496"/>
  <c r="F496"/>
  <c r="E496"/>
  <c r="G495"/>
  <c r="F495"/>
  <c r="E495"/>
  <c r="G494"/>
  <c r="F494"/>
  <c r="E494"/>
  <c r="G493"/>
  <c r="F493"/>
  <c r="E493"/>
  <c r="G491"/>
  <c r="F491"/>
  <c r="E491"/>
  <c r="G490"/>
  <c r="F490"/>
  <c r="E490"/>
  <c r="G489"/>
  <c r="F489"/>
  <c r="E489"/>
  <c r="G488"/>
  <c r="F488"/>
  <c r="E488"/>
  <c r="G487"/>
  <c r="F487"/>
  <c r="E487"/>
  <c r="G485"/>
  <c r="G484"/>
  <c r="F484"/>
  <c r="E484"/>
  <c r="G483"/>
  <c r="F483"/>
  <c r="E483"/>
  <c r="G482"/>
  <c r="F482"/>
  <c r="E482"/>
  <c r="G481"/>
  <c r="F481"/>
  <c r="E481"/>
  <c r="G480"/>
  <c r="F480"/>
  <c r="E480"/>
  <c r="G479"/>
  <c r="F479"/>
  <c r="E479"/>
  <c r="G478"/>
  <c r="G477"/>
  <c r="F477"/>
  <c r="E477"/>
  <c r="G476"/>
  <c r="G475"/>
  <c r="F475"/>
  <c r="E475"/>
  <c r="G474"/>
  <c r="F474"/>
  <c r="E474"/>
  <c r="G473"/>
  <c r="F473"/>
  <c r="E473"/>
  <c r="G472"/>
  <c r="F472"/>
  <c r="E472"/>
  <c r="F470"/>
  <c r="E470"/>
  <c r="F469"/>
  <c r="G468"/>
  <c r="F468"/>
  <c r="G467"/>
  <c r="F466"/>
  <c r="G464"/>
  <c r="G463"/>
  <c r="F463"/>
  <c r="E463"/>
  <c r="G462"/>
  <c r="F462"/>
  <c r="E462"/>
  <c r="G461"/>
  <c r="F460"/>
  <c r="G459"/>
  <c r="F459"/>
  <c r="E459"/>
  <c r="G458"/>
  <c r="F458"/>
  <c r="E458"/>
  <c r="G457"/>
  <c r="F454"/>
  <c r="E454"/>
  <c r="G453"/>
  <c r="F453"/>
  <c r="E453"/>
  <c r="G452"/>
  <c r="F452"/>
  <c r="E452"/>
  <c r="E451"/>
  <c r="F449"/>
  <c r="F448"/>
  <c r="G447"/>
  <c r="F447"/>
  <c r="E447"/>
  <c r="G446"/>
  <c r="F446"/>
  <c r="E446"/>
  <c r="G443"/>
  <c r="E442"/>
  <c r="F441"/>
  <c r="G440"/>
  <c r="E440"/>
  <c r="E438"/>
  <c r="G437"/>
  <c r="F437"/>
  <c r="E437"/>
  <c r="G436"/>
  <c r="G435"/>
  <c r="F435"/>
  <c r="E435"/>
  <c r="G432"/>
  <c r="E432"/>
  <c r="F431"/>
  <c r="G430"/>
  <c r="G428"/>
  <c r="F428"/>
  <c r="F427"/>
  <c r="G426"/>
  <c r="F426"/>
  <c r="E426"/>
  <c r="G425"/>
  <c r="F425"/>
  <c r="E425"/>
  <c r="G422"/>
  <c r="G421"/>
  <c r="E421"/>
  <c r="F420"/>
  <c r="G419"/>
  <c r="E419"/>
  <c r="E417"/>
  <c r="F416"/>
  <c r="G415"/>
  <c r="F414"/>
  <c r="G413"/>
  <c r="G412"/>
  <c r="F412"/>
  <c r="G411"/>
  <c r="F411"/>
  <c r="E411"/>
  <c r="G410"/>
  <c r="F410"/>
  <c r="E410"/>
  <c r="G409"/>
  <c r="F407"/>
  <c r="F406"/>
  <c r="G405"/>
  <c r="F405"/>
  <c r="E405"/>
  <c r="G404"/>
  <c r="F404"/>
  <c r="E404"/>
  <c r="F403"/>
  <c r="G401"/>
  <c r="E400"/>
  <c r="G399"/>
  <c r="F399"/>
  <c r="E399"/>
  <c r="G398"/>
  <c r="F398"/>
  <c r="E398"/>
  <c r="F397"/>
  <c r="E396"/>
  <c r="F395"/>
  <c r="G394"/>
  <c r="F393"/>
  <c r="G390"/>
  <c r="E390"/>
  <c r="F389"/>
  <c r="G388"/>
  <c r="F386"/>
  <c r="F385"/>
  <c r="E385"/>
  <c r="G384"/>
  <c r="F384"/>
  <c r="G383"/>
  <c r="E383"/>
  <c r="G380"/>
  <c r="G379"/>
  <c r="E379"/>
  <c r="G378"/>
  <c r="F378"/>
  <c r="E378"/>
  <c r="G377"/>
  <c r="F377"/>
  <c r="E375"/>
  <c r="F374"/>
  <c r="G373"/>
  <c r="G370"/>
  <c r="F370"/>
  <c r="G369"/>
  <c r="F369"/>
  <c r="E369"/>
  <c r="G368"/>
  <c r="F368"/>
  <c r="E368"/>
  <c r="F365"/>
  <c r="F364"/>
  <c r="E364"/>
  <c r="G363"/>
  <c r="F363"/>
  <c r="G362"/>
  <c r="G359"/>
  <c r="E358"/>
  <c r="F357"/>
  <c r="G356"/>
  <c r="F355"/>
  <c r="E354"/>
  <c r="F353"/>
  <c r="G352"/>
  <c r="G350"/>
  <c r="G348"/>
  <c r="E348"/>
  <c r="F347"/>
  <c r="F344"/>
  <c r="F343"/>
  <c r="G342"/>
  <c r="F342"/>
  <c r="E342"/>
  <c r="G341"/>
  <c r="F341"/>
  <c r="G338"/>
  <c r="E337"/>
  <c r="G336"/>
  <c r="F336"/>
  <c r="E336"/>
  <c r="G335"/>
  <c r="F335"/>
  <c r="F334"/>
  <c r="E334"/>
  <c r="E333"/>
  <c r="G332"/>
  <c r="F332"/>
  <c r="E332"/>
  <c r="G331"/>
  <c r="G330"/>
  <c r="G327"/>
  <c r="E327"/>
  <c r="F326"/>
  <c r="G323"/>
  <c r="F323"/>
  <c r="F321"/>
  <c r="G320"/>
  <c r="F319"/>
  <c r="G317"/>
  <c r="G315"/>
  <c r="F314"/>
  <c r="G311"/>
  <c r="G309"/>
  <c r="G305"/>
  <c r="F304"/>
  <c r="F302"/>
  <c r="F301"/>
  <c r="E301"/>
  <c r="G300"/>
  <c r="F300"/>
  <c r="F299"/>
  <c r="G296"/>
  <c r="E295"/>
  <c r="F294"/>
  <c r="G293"/>
  <c r="F292"/>
  <c r="E291"/>
  <c r="F290"/>
  <c r="G289"/>
  <c r="G285"/>
  <c r="E285"/>
  <c r="F284"/>
  <c r="F281"/>
  <c r="E281"/>
  <c r="F280"/>
  <c r="E280"/>
  <c r="G279"/>
  <c r="F279"/>
  <c r="G278"/>
  <c r="F277"/>
  <c r="G275"/>
  <c r="E274"/>
  <c r="F273"/>
  <c r="G272"/>
  <c r="G270"/>
  <c r="E270"/>
  <c r="G269"/>
  <c r="F269"/>
  <c r="E269"/>
  <c r="G268"/>
  <c r="G267"/>
  <c r="G266"/>
  <c r="G264"/>
  <c r="F264"/>
  <c r="E264"/>
  <c r="G263"/>
  <c r="F263"/>
  <c r="E263"/>
  <c r="E262"/>
  <c r="F260"/>
  <c r="F259"/>
  <c r="G258"/>
  <c r="F258"/>
  <c r="E258"/>
  <c r="G257"/>
  <c r="F257"/>
  <c r="F256"/>
  <c r="G254"/>
  <c r="E253"/>
  <c r="F252"/>
  <c r="G251"/>
  <c r="E249"/>
  <c r="F248"/>
  <c r="G247"/>
  <c r="G245"/>
  <c r="F244"/>
  <c r="G243"/>
  <c r="E243"/>
  <c r="F242"/>
  <c r="F239"/>
  <c r="F238"/>
  <c r="G237"/>
  <c r="F237"/>
  <c r="G236"/>
  <c r="F235"/>
  <c r="G233"/>
  <c r="G232"/>
  <c r="E232"/>
  <c r="G231"/>
  <c r="F231"/>
  <c r="E231"/>
  <c r="G230"/>
  <c r="F230"/>
  <c r="F229"/>
  <c r="E228"/>
  <c r="G227"/>
  <c r="F227"/>
  <c r="E227"/>
  <c r="G226"/>
  <c r="G225"/>
  <c r="G222"/>
  <c r="E222"/>
  <c r="F221"/>
  <c r="E220"/>
  <c r="F218"/>
  <c r="F217"/>
  <c r="G216"/>
  <c r="F216"/>
  <c r="G215"/>
  <c r="G212"/>
  <c r="E211"/>
  <c r="F210"/>
  <c r="G209"/>
  <c r="F208"/>
  <c r="E207"/>
  <c r="F206"/>
  <c r="G205"/>
  <c r="F202"/>
  <c r="G201"/>
  <c r="E201"/>
  <c r="F200"/>
  <c r="F197"/>
  <c r="F196"/>
  <c r="G195"/>
  <c r="F195"/>
  <c r="G194"/>
  <c r="F193"/>
  <c r="G191"/>
  <c r="G190"/>
  <c r="E190"/>
  <c r="G189"/>
  <c r="F189"/>
  <c r="E189"/>
  <c r="G188"/>
  <c r="F188"/>
  <c r="E186"/>
  <c r="F185"/>
  <c r="G184"/>
  <c r="G182"/>
  <c r="F181"/>
  <c r="G180"/>
  <c r="E180"/>
  <c r="F179"/>
  <c r="E178"/>
  <c r="F176"/>
  <c r="F175"/>
  <c r="G174"/>
  <c r="F174"/>
  <c r="G173"/>
  <c r="F172"/>
  <c r="G170"/>
  <c r="G169"/>
  <c r="E169"/>
  <c r="F168"/>
  <c r="G167"/>
  <c r="E165"/>
  <c r="F164"/>
  <c r="G163"/>
  <c r="G161"/>
  <c r="G159"/>
  <c r="E159"/>
  <c r="F158"/>
  <c r="F155"/>
  <c r="F154"/>
  <c r="E154"/>
  <c r="G153"/>
  <c r="F153"/>
  <c r="G152"/>
  <c r="F151"/>
  <c r="G149"/>
  <c r="E148"/>
  <c r="F147"/>
  <c r="G146"/>
  <c r="F145"/>
  <c r="E144"/>
  <c r="F143"/>
  <c r="G142"/>
  <c r="G138"/>
  <c r="F138"/>
  <c r="E138"/>
  <c r="G137"/>
  <c r="F137"/>
  <c r="E137"/>
  <c r="E136"/>
  <c r="F92"/>
  <c r="F91"/>
  <c r="G90"/>
  <c r="F90"/>
  <c r="E90"/>
  <c r="G89"/>
  <c r="F89"/>
  <c r="G86"/>
  <c r="G85"/>
  <c r="E85"/>
  <c r="F84"/>
  <c r="G83"/>
  <c r="F82"/>
  <c r="E81"/>
  <c r="F80"/>
  <c r="G79"/>
  <c r="G75"/>
  <c r="E75"/>
  <c r="F74"/>
  <c r="F71"/>
  <c r="F70"/>
  <c r="E70"/>
  <c r="G69"/>
  <c r="F69"/>
  <c r="G68"/>
  <c r="F67"/>
  <c r="G65"/>
  <c r="E64"/>
  <c r="G63"/>
  <c r="F63"/>
  <c r="E63"/>
  <c r="G62"/>
  <c r="G61"/>
  <c r="E60"/>
  <c r="F59"/>
  <c r="G58"/>
  <c r="G54"/>
  <c r="F54"/>
  <c r="E54"/>
  <c r="G53"/>
  <c r="F53"/>
  <c r="F52"/>
  <c r="F50"/>
  <c r="F49"/>
  <c r="G48"/>
  <c r="F48"/>
  <c r="G47"/>
  <c r="E47"/>
  <c r="G46"/>
  <c r="F46"/>
  <c r="G44"/>
  <c r="E43"/>
  <c r="F42"/>
  <c r="F40"/>
  <c r="E39"/>
  <c r="F38"/>
  <c r="G37"/>
  <c r="F32"/>
  <c r="E31"/>
  <c r="F29"/>
  <c r="F28"/>
  <c r="E28"/>
  <c r="F27"/>
  <c r="E27"/>
  <c r="E25"/>
  <c r="F22"/>
  <c r="G23"/>
  <c r="G18"/>
  <c r="E19"/>
  <c r="E18"/>
  <c r="F17"/>
  <c r="G14"/>
  <c r="E13"/>
  <c r="G12"/>
  <c r="F12"/>
  <c r="E10"/>
  <c r="O101"/>
  <c r="E755"/>
  <c r="E1007"/>
  <c r="N1007"/>
  <c r="K1007"/>
  <c r="F1007"/>
  <c r="O1007"/>
  <c r="L1007"/>
  <c r="F755"/>
  <c r="G747"/>
  <c r="G33"/>
  <c r="F33"/>
  <c r="F747"/>
  <c r="E33"/>
  <c r="E747"/>
  <c r="G41"/>
  <c r="G755"/>
  <c r="G1007"/>
  <c r="P1007"/>
  <c r="F465"/>
  <c r="F1053"/>
  <c r="F759"/>
  <c r="E486"/>
  <c r="E507"/>
  <c r="E759"/>
  <c r="F612"/>
  <c r="E612"/>
  <c r="F507"/>
  <c r="F1143"/>
  <c r="F1164"/>
  <c r="F1162"/>
  <c r="F1141"/>
  <c r="G1158"/>
  <c r="G1137"/>
  <c r="K97" i="2"/>
  <c r="N102"/>
  <c r="L101"/>
  <c r="O101" s="1"/>
  <c r="N101"/>
  <c r="K95"/>
  <c r="M94"/>
  <c r="L88"/>
  <c r="N88"/>
  <c r="N87"/>
  <c r="M80"/>
  <c r="N80"/>
  <c r="O74"/>
  <c r="N74"/>
  <c r="P73"/>
  <c r="L73"/>
  <c r="N73"/>
  <c r="M66"/>
  <c r="P66" s="1"/>
  <c r="N66"/>
  <c r="N60"/>
  <c r="N59"/>
  <c r="M57"/>
  <c r="O53"/>
  <c r="N53"/>
  <c r="N52"/>
  <c r="N46"/>
  <c r="L45"/>
  <c r="O45" s="1"/>
  <c r="N45"/>
  <c r="P39"/>
  <c r="O38"/>
  <c r="N38"/>
  <c r="L31"/>
  <c r="N31"/>
  <c r="L29"/>
  <c r="L27"/>
  <c r="O27" s="1"/>
  <c r="O25"/>
  <c r="K25"/>
  <c r="O24"/>
  <c r="N24"/>
  <c r="L23"/>
  <c r="O23" s="1"/>
  <c r="K21"/>
  <c r="P17"/>
  <c r="O18"/>
  <c r="O17"/>
  <c r="N18"/>
  <c r="N17"/>
  <c r="L52"/>
  <c r="L80"/>
  <c r="P99"/>
  <c r="G471" i="4"/>
  <c r="G486"/>
  <c r="G597"/>
  <c r="G612"/>
  <c r="G492"/>
  <c r="G507"/>
  <c r="G744"/>
  <c r="G759"/>
  <c r="N97" i="2"/>
  <c r="N81"/>
  <c r="M27"/>
  <c r="P27" s="1"/>
  <c r="P50"/>
  <c r="M87"/>
  <c r="L67"/>
  <c r="N67"/>
  <c r="N95"/>
  <c r="N21"/>
  <c r="K22"/>
  <c r="N22" s="1"/>
  <c r="N25"/>
  <c r="N57"/>
  <c r="N71"/>
  <c r="N85"/>
  <c r="N99"/>
  <c r="P78"/>
  <c r="P52"/>
  <c r="O94"/>
  <c r="L53"/>
  <c r="L95"/>
  <c r="O95" s="1"/>
  <c r="P71"/>
  <c r="K30"/>
  <c r="N30" s="1"/>
  <c r="O36"/>
  <c r="P85"/>
  <c r="P43"/>
  <c r="P57"/>
  <c r="P31"/>
  <c r="N43"/>
  <c r="O78"/>
  <c r="O88"/>
  <c r="P87"/>
  <c r="L32"/>
  <c r="O31"/>
  <c r="O80"/>
  <c r="M29"/>
  <c r="P29"/>
  <c r="K29"/>
  <c r="N29"/>
  <c r="M22"/>
  <c r="P22" s="1"/>
  <c r="M73"/>
  <c r="P92"/>
  <c r="P86"/>
  <c r="K27"/>
  <c r="N27" s="1"/>
  <c r="K31"/>
  <c r="N36"/>
  <c r="N64"/>
  <c r="N78"/>
  <c r="L20"/>
  <c r="O20" s="1"/>
  <c r="L25"/>
  <c r="M32"/>
  <c r="O50"/>
  <c r="O73"/>
  <c r="O87"/>
  <c r="L38"/>
  <c r="M21"/>
  <c r="M67"/>
  <c r="L24"/>
  <c r="P64"/>
  <c r="L74"/>
  <c r="N39"/>
  <c r="O99"/>
  <c r="O52"/>
  <c r="M60"/>
  <c r="N98"/>
  <c r="L66"/>
  <c r="O66" s="1"/>
  <c r="M101"/>
  <c r="P101" s="1"/>
  <c r="K28"/>
  <c r="N28" s="1"/>
  <c r="M20"/>
  <c r="P20" s="1"/>
  <c r="L59"/>
  <c r="O59" s="1"/>
  <c r="P88"/>
  <c r="P60"/>
  <c r="P21"/>
  <c r="N94"/>
  <c r="N32"/>
  <c r="O67"/>
  <c r="P36"/>
  <c r="P98"/>
  <c r="O98"/>
  <c r="G12"/>
  <c r="G1204" i="4"/>
  <c r="F1204"/>
  <c r="E1204"/>
  <c r="G1203"/>
  <c r="F1203"/>
  <c r="G1182"/>
  <c r="O1162"/>
  <c r="F1271"/>
  <c r="O1121"/>
  <c r="N1121"/>
  <c r="L1121"/>
  <c r="K1121"/>
  <c r="P1120"/>
  <c r="N1120"/>
  <c r="K1120"/>
  <c r="O1119"/>
  <c r="L1119"/>
  <c r="P1115"/>
  <c r="O1115"/>
  <c r="N1115"/>
  <c r="M1115"/>
  <c r="L1115"/>
  <c r="K1115"/>
  <c r="P1114"/>
  <c r="O1114"/>
  <c r="P1113"/>
  <c r="O1113"/>
  <c r="N1113"/>
  <c r="P1112"/>
  <c r="O1112"/>
  <c r="N1112"/>
  <c r="L1112"/>
  <c r="K1112"/>
  <c r="O1110"/>
  <c r="N1110"/>
  <c r="L1110"/>
  <c r="K1110"/>
  <c r="O1108"/>
  <c r="N1108"/>
  <c r="L1108"/>
  <c r="K1108"/>
  <c r="O1107"/>
  <c r="L1107"/>
  <c r="K1107"/>
  <c r="P1106"/>
  <c r="O1106"/>
  <c r="N1106"/>
  <c r="L1106"/>
  <c r="K1106"/>
  <c r="P1105"/>
  <c r="P1104"/>
  <c r="O1104"/>
  <c r="L1104"/>
  <c r="P1103"/>
  <c r="O1103"/>
  <c r="N1103"/>
  <c r="L1103"/>
  <c r="K1103"/>
  <c r="P1100"/>
  <c r="O1100"/>
  <c r="L1100"/>
  <c r="P1099"/>
  <c r="O1099"/>
  <c r="N1099"/>
  <c r="L1099"/>
  <c r="K1099"/>
  <c r="O1098"/>
  <c r="L1098"/>
  <c r="L1097"/>
  <c r="O1094"/>
  <c r="N1094"/>
  <c r="L1094"/>
  <c r="K1094"/>
  <c r="K1093"/>
  <c r="P1092"/>
  <c r="L1092"/>
  <c r="O1092"/>
  <c r="P1091"/>
  <c r="O1091"/>
  <c r="N1091"/>
  <c r="L1091"/>
  <c r="K1091"/>
  <c r="L1090"/>
  <c r="P1089"/>
  <c r="O1087"/>
  <c r="N1087"/>
  <c r="L1087"/>
  <c r="K1087"/>
  <c r="O1086"/>
  <c r="L1086"/>
  <c r="K1086"/>
  <c r="O1085"/>
  <c r="N1085"/>
  <c r="L1085"/>
  <c r="K1085"/>
  <c r="L1084"/>
  <c r="K1083"/>
  <c r="P1082"/>
  <c r="N1082"/>
  <c r="K1082"/>
  <c r="P1079"/>
  <c r="O1079"/>
  <c r="N1079"/>
  <c r="L1079"/>
  <c r="K1079"/>
  <c r="P1078"/>
  <c r="O1077"/>
  <c r="L1077"/>
  <c r="O1073"/>
  <c r="N1073"/>
  <c r="L1073"/>
  <c r="K1073"/>
  <c r="P1071"/>
  <c r="K1071"/>
  <c r="N1071"/>
  <c r="P1070"/>
  <c r="N1070"/>
  <c r="K1070"/>
  <c r="L1069"/>
  <c r="K1069"/>
  <c r="P1068"/>
  <c r="O1068"/>
  <c r="N1068"/>
  <c r="K1068"/>
  <c r="O1066"/>
  <c r="N1066"/>
  <c r="L1066"/>
  <c r="K1066"/>
  <c r="K1065"/>
  <c r="O1064"/>
  <c r="N1064"/>
  <c r="L1064"/>
  <c r="K1064"/>
  <c r="L1063"/>
  <c r="O1061"/>
  <c r="N1061"/>
  <c r="L1061"/>
  <c r="K1061"/>
  <c r="P1058"/>
  <c r="O1058"/>
  <c r="N1058"/>
  <c r="L1058"/>
  <c r="K1058"/>
  <c r="K1057"/>
  <c r="O1056"/>
  <c r="L1056"/>
  <c r="L1055"/>
  <c r="O1054"/>
  <c r="L1054"/>
  <c r="K1054"/>
  <c r="O1052"/>
  <c r="N1052"/>
  <c r="L1052"/>
  <c r="K1052"/>
  <c r="K1051"/>
  <c r="O1050"/>
  <c r="L1050"/>
  <c r="O1049"/>
  <c r="N1049"/>
  <c r="L1049"/>
  <c r="K1049"/>
  <c r="L1048"/>
  <c r="K1048"/>
  <c r="P1047"/>
  <c r="O1047"/>
  <c r="N1047"/>
  <c r="K1047"/>
  <c r="O1045"/>
  <c r="N1045"/>
  <c r="L1045"/>
  <c r="K1045"/>
  <c r="O1044"/>
  <c r="L1044"/>
  <c r="K1044"/>
  <c r="O1043"/>
  <c r="N1043"/>
  <c r="L1043"/>
  <c r="K1043"/>
  <c r="L1042"/>
  <c r="K1042"/>
  <c r="P1040"/>
  <c r="P1037"/>
  <c r="O1037"/>
  <c r="N1037"/>
  <c r="L1037"/>
  <c r="O1035"/>
  <c r="L1035"/>
  <c r="K1034"/>
  <c r="K1033"/>
  <c r="O1031"/>
  <c r="N1031"/>
  <c r="L1031"/>
  <c r="K1031"/>
  <c r="L1030"/>
  <c r="K1030"/>
  <c r="O1029"/>
  <c r="P1029"/>
  <c r="L1029"/>
  <c r="N1029"/>
  <c r="P1028"/>
  <c r="O1028"/>
  <c r="L1027"/>
  <c r="P1026"/>
  <c r="O1026"/>
  <c r="N1026"/>
  <c r="L1026"/>
  <c r="K1026"/>
  <c r="O1024"/>
  <c r="N1024"/>
  <c r="L1024"/>
  <c r="K1024"/>
  <c r="O1022"/>
  <c r="N1022"/>
  <c r="L1022"/>
  <c r="K1022"/>
  <c r="K1021"/>
  <c r="K1020"/>
  <c r="P1019"/>
  <c r="O1019"/>
  <c r="N1019"/>
  <c r="L1019"/>
  <c r="K1019"/>
  <c r="P1016"/>
  <c r="O1016"/>
  <c r="L1016"/>
  <c r="K1015"/>
  <c r="O1014"/>
  <c r="L1014"/>
  <c r="K1014"/>
  <c r="L1013"/>
  <c r="O1010"/>
  <c r="N1010"/>
  <c r="L1010"/>
  <c r="K1010"/>
  <c r="L1009"/>
  <c r="K1009"/>
  <c r="N1008"/>
  <c r="P1008"/>
  <c r="L1008"/>
  <c r="O1008"/>
  <c r="K1008"/>
  <c r="K1006"/>
  <c r="P1005"/>
  <c r="N1005"/>
  <c r="K1005"/>
  <c r="O1003"/>
  <c r="N1003"/>
  <c r="L1003"/>
  <c r="K1003"/>
  <c r="O1002"/>
  <c r="L1002"/>
  <c r="O1001"/>
  <c r="N1001"/>
  <c r="L1001"/>
  <c r="K1001"/>
  <c r="L1000"/>
  <c r="K1000"/>
  <c r="K999"/>
  <c r="P998"/>
  <c r="O998"/>
  <c r="N998"/>
  <c r="L998"/>
  <c r="K998"/>
  <c r="O995"/>
  <c r="N995"/>
  <c r="L995"/>
  <c r="K995"/>
  <c r="K994"/>
  <c r="O993"/>
  <c r="L993"/>
  <c r="O989"/>
  <c r="N989"/>
  <c r="L989"/>
  <c r="K989"/>
  <c r="O987"/>
  <c r="L987"/>
  <c r="N987"/>
  <c r="P986"/>
  <c r="O986"/>
  <c r="N986"/>
  <c r="L986"/>
  <c r="O985"/>
  <c r="L985"/>
  <c r="O984"/>
  <c r="N984"/>
  <c r="L984"/>
  <c r="K984"/>
  <c r="O982"/>
  <c r="N982"/>
  <c r="L982"/>
  <c r="K982"/>
  <c r="L981"/>
  <c r="K981"/>
  <c r="O980"/>
  <c r="N980"/>
  <c r="L980"/>
  <c r="K980"/>
  <c r="L978"/>
  <c r="P977"/>
  <c r="O977"/>
  <c r="N977"/>
  <c r="L977"/>
  <c r="K977"/>
  <c r="P974"/>
  <c r="O974"/>
  <c r="N974"/>
  <c r="L974"/>
  <c r="O973"/>
  <c r="N973"/>
  <c r="L973"/>
  <c r="K973"/>
  <c r="O972"/>
  <c r="L972"/>
  <c r="K971"/>
  <c r="O968"/>
  <c r="N968"/>
  <c r="L968"/>
  <c r="K968"/>
  <c r="P965"/>
  <c r="O965"/>
  <c r="N965"/>
  <c r="L965"/>
  <c r="K965"/>
  <c r="K964"/>
  <c r="P963"/>
  <c r="N963"/>
  <c r="O961"/>
  <c r="N961"/>
  <c r="L961"/>
  <c r="K961"/>
  <c r="O960"/>
  <c r="L960"/>
  <c r="O959"/>
  <c r="N959"/>
  <c r="L959"/>
  <c r="K959"/>
  <c r="L958"/>
  <c r="P956"/>
  <c r="N956"/>
  <c r="K956"/>
  <c r="P953"/>
  <c r="O953"/>
  <c r="N953"/>
  <c r="L953"/>
  <c r="K953"/>
  <c r="P952"/>
  <c r="O951"/>
  <c r="L951"/>
  <c r="O947"/>
  <c r="N947"/>
  <c r="L947"/>
  <c r="K947"/>
  <c r="L946"/>
  <c r="P945"/>
  <c r="K945"/>
  <c r="N945"/>
  <c r="P944"/>
  <c r="N944"/>
  <c r="K944"/>
  <c r="L943"/>
  <c r="K943"/>
  <c r="P942"/>
  <c r="O942"/>
  <c r="N942"/>
  <c r="L942"/>
  <c r="K942"/>
  <c r="O940"/>
  <c r="N940"/>
  <c r="L940"/>
  <c r="K940"/>
  <c r="K939"/>
  <c r="O938"/>
  <c r="N938"/>
  <c r="L938"/>
  <c r="K938"/>
  <c r="L937"/>
  <c r="K937"/>
  <c r="O935"/>
  <c r="N935"/>
  <c r="L935"/>
  <c r="K935"/>
  <c r="P932"/>
  <c r="O932"/>
  <c r="N932"/>
  <c r="L932"/>
  <c r="K932"/>
  <c r="P931"/>
  <c r="O931"/>
  <c r="N931"/>
  <c r="L931"/>
  <c r="K931"/>
  <c r="O930"/>
  <c r="L930"/>
  <c r="O926"/>
  <c r="N926"/>
  <c r="L926"/>
  <c r="K926"/>
  <c r="L925"/>
  <c r="K925"/>
  <c r="P924"/>
  <c r="O924"/>
  <c r="O923"/>
  <c r="N923"/>
  <c r="L923"/>
  <c r="K923"/>
  <c r="O922"/>
  <c r="K922"/>
  <c r="P921"/>
  <c r="O921"/>
  <c r="N921"/>
  <c r="L921"/>
  <c r="K921"/>
  <c r="O919"/>
  <c r="N919"/>
  <c r="L919"/>
  <c r="K919"/>
  <c r="K918"/>
  <c r="O917"/>
  <c r="N917"/>
  <c r="L917"/>
  <c r="K917"/>
  <c r="O916"/>
  <c r="L916"/>
  <c r="L915"/>
  <c r="K915"/>
  <c r="P914"/>
  <c r="P911"/>
  <c r="O911"/>
  <c r="N911"/>
  <c r="L911"/>
  <c r="P910"/>
  <c r="O910"/>
  <c r="N910"/>
  <c r="L910"/>
  <c r="K910"/>
  <c r="O909"/>
  <c r="L909"/>
  <c r="O905"/>
  <c r="N905"/>
  <c r="L905"/>
  <c r="K905"/>
  <c r="L904"/>
  <c r="K904"/>
  <c r="P903"/>
  <c r="L903"/>
  <c r="O903"/>
  <c r="N903"/>
  <c r="P902"/>
  <c r="L901"/>
  <c r="P900"/>
  <c r="O900"/>
  <c r="N900"/>
  <c r="L900"/>
  <c r="K900"/>
  <c r="O898"/>
  <c r="N898"/>
  <c r="L898"/>
  <c r="K898"/>
  <c r="O896"/>
  <c r="N896"/>
  <c r="L896"/>
  <c r="K896"/>
  <c r="K895"/>
  <c r="L894"/>
  <c r="K894"/>
  <c r="P893"/>
  <c r="O893"/>
  <c r="N893"/>
  <c r="K893"/>
  <c r="P890"/>
  <c r="O890"/>
  <c r="L890"/>
  <c r="P889"/>
  <c r="O889"/>
  <c r="N889"/>
  <c r="O888"/>
  <c r="L888"/>
  <c r="O884"/>
  <c r="N884"/>
  <c r="L884"/>
  <c r="K884"/>
  <c r="L883"/>
  <c r="O882"/>
  <c r="N882"/>
  <c r="P882"/>
  <c r="K882"/>
  <c r="P881"/>
  <c r="P879"/>
  <c r="N879"/>
  <c r="K879"/>
  <c r="O876"/>
  <c r="L876"/>
  <c r="O875"/>
  <c r="N875"/>
  <c r="L875"/>
  <c r="K875"/>
  <c r="L874"/>
  <c r="K874"/>
  <c r="L873"/>
  <c r="P872"/>
  <c r="O872"/>
  <c r="N872"/>
  <c r="L872"/>
  <c r="K872"/>
  <c r="O869"/>
  <c r="N869"/>
  <c r="L869"/>
  <c r="K869"/>
  <c r="P868"/>
  <c r="N868"/>
  <c r="O867"/>
  <c r="L867"/>
  <c r="O863"/>
  <c r="N863"/>
  <c r="L863"/>
  <c r="K863"/>
  <c r="L862"/>
  <c r="P861"/>
  <c r="L861"/>
  <c r="O861"/>
  <c r="N861"/>
  <c r="P860"/>
  <c r="O860"/>
  <c r="O858"/>
  <c r="N858"/>
  <c r="L858"/>
  <c r="K858"/>
  <c r="K855"/>
  <c r="O854"/>
  <c r="N854"/>
  <c r="L854"/>
  <c r="K854"/>
  <c r="P851"/>
  <c r="O851"/>
  <c r="N851"/>
  <c r="L851"/>
  <c r="K851"/>
  <c r="P848"/>
  <c r="O848"/>
  <c r="L848"/>
  <c r="O847"/>
  <c r="N847"/>
  <c r="L847"/>
  <c r="O846"/>
  <c r="L846"/>
  <c r="K846"/>
  <c r="L845"/>
  <c r="K845"/>
  <c r="K844"/>
  <c r="O842"/>
  <c r="N842"/>
  <c r="L842"/>
  <c r="K842"/>
  <c r="P840"/>
  <c r="O840"/>
  <c r="L840"/>
  <c r="P839"/>
  <c r="O839"/>
  <c r="N839"/>
  <c r="L839"/>
  <c r="K839"/>
  <c r="K838"/>
  <c r="P837"/>
  <c r="O835"/>
  <c r="N835"/>
  <c r="L835"/>
  <c r="K835"/>
  <c r="O834"/>
  <c r="N834"/>
  <c r="O833"/>
  <c r="N833"/>
  <c r="L833"/>
  <c r="K833"/>
  <c r="L832"/>
  <c r="K831"/>
  <c r="K830"/>
  <c r="P827"/>
  <c r="O827"/>
  <c r="N827"/>
  <c r="L827"/>
  <c r="K827"/>
  <c r="O825"/>
  <c r="L825"/>
  <c r="K825"/>
  <c r="L824"/>
  <c r="K824"/>
  <c r="L823"/>
  <c r="K823"/>
  <c r="O821"/>
  <c r="N821"/>
  <c r="L821"/>
  <c r="K821"/>
  <c r="L820"/>
  <c r="N819"/>
  <c r="P819"/>
  <c r="K819"/>
  <c r="P818"/>
  <c r="N818"/>
  <c r="P816"/>
  <c r="O816"/>
  <c r="N816"/>
  <c r="L816"/>
  <c r="K816"/>
  <c r="K813"/>
  <c r="O812"/>
  <c r="N812"/>
  <c r="L812"/>
  <c r="K812"/>
  <c r="L811"/>
  <c r="K811"/>
  <c r="L810"/>
  <c r="O809"/>
  <c r="P806"/>
  <c r="O806"/>
  <c r="N806"/>
  <c r="L806"/>
  <c r="K806"/>
  <c r="P805"/>
  <c r="O805"/>
  <c r="N805"/>
  <c r="K805"/>
  <c r="O804"/>
  <c r="L804"/>
  <c r="O800"/>
  <c r="N800"/>
  <c r="L800"/>
  <c r="K800"/>
  <c r="K799"/>
  <c r="L798"/>
  <c r="O797"/>
  <c r="N797"/>
  <c r="L797"/>
  <c r="K797"/>
  <c r="O796"/>
  <c r="K796"/>
  <c r="P795"/>
  <c r="O795"/>
  <c r="N795"/>
  <c r="L795"/>
  <c r="K795"/>
  <c r="O793"/>
  <c r="N793"/>
  <c r="L793"/>
  <c r="K793"/>
  <c r="O792"/>
  <c r="K792"/>
  <c r="O791"/>
  <c r="N791"/>
  <c r="L791"/>
  <c r="K791"/>
  <c r="O790"/>
  <c r="L790"/>
  <c r="L789"/>
  <c r="K789"/>
  <c r="P785"/>
  <c r="O785"/>
  <c r="N785"/>
  <c r="L785"/>
  <c r="O783"/>
  <c r="K781"/>
  <c r="O779"/>
  <c r="N779"/>
  <c r="L779"/>
  <c r="K779"/>
  <c r="K778"/>
  <c r="N777"/>
  <c r="L777"/>
  <c r="P776"/>
  <c r="P774"/>
  <c r="O774"/>
  <c r="N774"/>
  <c r="K774"/>
  <c r="P771"/>
  <c r="O770"/>
  <c r="N770"/>
  <c r="K769"/>
  <c r="L768"/>
  <c r="L767"/>
  <c r="N767"/>
  <c r="P764"/>
  <c r="O764"/>
  <c r="N764"/>
  <c r="M764"/>
  <c r="L764"/>
  <c r="K764"/>
  <c r="P763"/>
  <c r="O763"/>
  <c r="N763"/>
  <c r="M763"/>
  <c r="L763"/>
  <c r="K763"/>
  <c r="O762"/>
  <c r="L762"/>
  <c r="O758"/>
  <c r="N758"/>
  <c r="M758"/>
  <c r="L758"/>
  <c r="K758"/>
  <c r="M757"/>
  <c r="L757"/>
  <c r="K757"/>
  <c r="O756"/>
  <c r="P756"/>
  <c r="N756"/>
  <c r="P755"/>
  <c r="O755"/>
  <c r="N755"/>
  <c r="M755"/>
  <c r="L755"/>
  <c r="M754"/>
  <c r="L754"/>
  <c r="K754"/>
  <c r="P753"/>
  <c r="O753"/>
  <c r="N753"/>
  <c r="M753"/>
  <c r="L753"/>
  <c r="K753"/>
  <c r="O751"/>
  <c r="N751"/>
  <c r="M751"/>
  <c r="L751"/>
  <c r="M750"/>
  <c r="L750"/>
  <c r="K750"/>
  <c r="O749"/>
  <c r="N749"/>
  <c r="M749"/>
  <c r="L749"/>
  <c r="K749"/>
  <c r="O748"/>
  <c r="M748"/>
  <c r="L748"/>
  <c r="K748"/>
  <c r="K747"/>
  <c r="P746"/>
  <c r="O746"/>
  <c r="N746"/>
  <c r="M746"/>
  <c r="L746"/>
  <c r="K746"/>
  <c r="P743"/>
  <c r="O743"/>
  <c r="L743"/>
  <c r="N742"/>
  <c r="O741"/>
  <c r="L741"/>
  <c r="O737"/>
  <c r="N737"/>
  <c r="L737"/>
  <c r="K737"/>
  <c r="L736"/>
  <c r="K736"/>
  <c r="L735"/>
  <c r="N735"/>
  <c r="O734"/>
  <c r="O732"/>
  <c r="N732"/>
  <c r="L732"/>
  <c r="K732"/>
  <c r="O728"/>
  <c r="N728"/>
  <c r="L728"/>
  <c r="K728"/>
  <c r="K727"/>
  <c r="L726"/>
  <c r="K726"/>
  <c r="P725"/>
  <c r="O725"/>
  <c r="N725"/>
  <c r="K725"/>
  <c r="P722"/>
  <c r="O722"/>
  <c r="L722"/>
  <c r="O720"/>
  <c r="L720"/>
  <c r="O716"/>
  <c r="N716"/>
  <c r="M716"/>
  <c r="L716"/>
  <c r="K716"/>
  <c r="K715"/>
  <c r="L714"/>
  <c r="O713"/>
  <c r="O711"/>
  <c r="N711"/>
  <c r="K711"/>
  <c r="O707"/>
  <c r="N707"/>
  <c r="L707"/>
  <c r="K707"/>
  <c r="K706"/>
  <c r="L705"/>
  <c r="P704"/>
  <c r="O704"/>
  <c r="N704"/>
  <c r="L704"/>
  <c r="K704"/>
  <c r="P701"/>
  <c r="O701"/>
  <c r="L701"/>
  <c r="O699"/>
  <c r="L699"/>
  <c r="O695"/>
  <c r="N695"/>
  <c r="L695"/>
  <c r="K695"/>
  <c r="L694"/>
  <c r="K694"/>
  <c r="O693"/>
  <c r="N693"/>
  <c r="P692"/>
  <c r="O690"/>
  <c r="N690"/>
  <c r="L690"/>
  <c r="K690"/>
  <c r="O686"/>
  <c r="N686"/>
  <c r="L686"/>
  <c r="K686"/>
  <c r="K685"/>
  <c r="L684"/>
  <c r="K684"/>
  <c r="P683"/>
  <c r="O683"/>
  <c r="N683"/>
  <c r="K683"/>
  <c r="P680"/>
  <c r="O680"/>
  <c r="L680"/>
  <c r="K679"/>
  <c r="O678"/>
  <c r="L678"/>
  <c r="O674"/>
  <c r="N674"/>
  <c r="L674"/>
  <c r="K674"/>
  <c r="K673"/>
  <c r="P672"/>
  <c r="O672"/>
  <c r="N672"/>
  <c r="K672"/>
  <c r="P671"/>
  <c r="O671"/>
  <c r="L671"/>
  <c r="K670"/>
  <c r="O669"/>
  <c r="N669"/>
  <c r="K669"/>
  <c r="O667"/>
  <c r="N667"/>
  <c r="L667"/>
  <c r="K667"/>
  <c r="L666"/>
  <c r="O665"/>
  <c r="N665"/>
  <c r="L665"/>
  <c r="K665"/>
  <c r="K664"/>
  <c r="L663"/>
  <c r="P662"/>
  <c r="O662"/>
  <c r="N662"/>
  <c r="L662"/>
  <c r="K662"/>
  <c r="P659"/>
  <c r="O659"/>
  <c r="L659"/>
  <c r="O657"/>
  <c r="L657"/>
  <c r="O653"/>
  <c r="N653"/>
  <c r="L653"/>
  <c r="K653"/>
  <c r="L652"/>
  <c r="K651"/>
  <c r="P650"/>
  <c r="O648"/>
  <c r="N648"/>
  <c r="L648"/>
  <c r="K648"/>
  <c r="N646"/>
  <c r="O644"/>
  <c r="N644"/>
  <c r="L644"/>
  <c r="K644"/>
  <c r="K642"/>
  <c r="P641"/>
  <c r="O641"/>
  <c r="N641"/>
  <c r="L641"/>
  <c r="K641"/>
  <c r="P638"/>
  <c r="O638"/>
  <c r="L638"/>
  <c r="N637"/>
  <c r="O636"/>
  <c r="L636"/>
  <c r="O632"/>
  <c r="N632"/>
  <c r="L632"/>
  <c r="K632"/>
  <c r="L631"/>
  <c r="K631"/>
  <c r="O630"/>
  <c r="P629"/>
  <c r="O627"/>
  <c r="N627"/>
  <c r="L627"/>
  <c r="K627"/>
  <c r="K624"/>
  <c r="O623"/>
  <c r="N623"/>
  <c r="L623"/>
  <c r="K623"/>
  <c r="K622"/>
  <c r="L621"/>
  <c r="K621"/>
  <c r="P620"/>
  <c r="O620"/>
  <c r="N620"/>
  <c r="L620"/>
  <c r="K620"/>
  <c r="P617"/>
  <c r="O617"/>
  <c r="N617"/>
  <c r="M617"/>
  <c r="L617"/>
  <c r="K617"/>
  <c r="P616"/>
  <c r="O616"/>
  <c r="N616"/>
  <c r="M616"/>
  <c r="L616"/>
  <c r="K616"/>
  <c r="O615"/>
  <c r="L615"/>
  <c r="L613"/>
  <c r="O611"/>
  <c r="N611"/>
  <c r="L611"/>
  <c r="K611"/>
  <c r="P609"/>
  <c r="O609"/>
  <c r="N609"/>
  <c r="P608"/>
  <c r="O608"/>
  <c r="N608"/>
  <c r="M608"/>
  <c r="L608"/>
  <c r="K608"/>
  <c r="L607"/>
  <c r="P606"/>
  <c r="O606"/>
  <c r="N606"/>
  <c r="M606"/>
  <c r="L606"/>
  <c r="K606"/>
  <c r="O604"/>
  <c r="N604"/>
  <c r="L604"/>
  <c r="K604"/>
  <c r="L603"/>
  <c r="O602"/>
  <c r="N602"/>
  <c r="L602"/>
  <c r="K602"/>
  <c r="L601"/>
  <c r="K601"/>
  <c r="P599"/>
  <c r="O599"/>
  <c r="N599"/>
  <c r="M599"/>
  <c r="L599"/>
  <c r="K599"/>
  <c r="O596"/>
  <c r="L596"/>
  <c r="O594"/>
  <c r="L594"/>
  <c r="O590"/>
  <c r="N590"/>
  <c r="L590"/>
  <c r="K590"/>
  <c r="K589"/>
  <c r="L588"/>
  <c r="P587"/>
  <c r="O587"/>
  <c r="L585"/>
  <c r="N585"/>
  <c r="O581"/>
  <c r="N581"/>
  <c r="L581"/>
  <c r="K581"/>
  <c r="K580"/>
  <c r="L579"/>
  <c r="K579"/>
  <c r="P578"/>
  <c r="O578"/>
  <c r="N578"/>
  <c r="L578"/>
  <c r="K578"/>
  <c r="O575"/>
  <c r="L575"/>
  <c r="N574"/>
  <c r="O573"/>
  <c r="L573"/>
  <c r="O569"/>
  <c r="N569"/>
  <c r="L569"/>
  <c r="K569"/>
  <c r="L568"/>
  <c r="L567"/>
  <c r="K567"/>
  <c r="P566"/>
  <c r="O564"/>
  <c r="N564"/>
  <c r="L564"/>
  <c r="K564"/>
  <c r="N562"/>
  <c r="O560"/>
  <c r="N560"/>
  <c r="L560"/>
  <c r="K560"/>
  <c r="K559"/>
  <c r="L558"/>
  <c r="K558"/>
  <c r="P557"/>
  <c r="O557"/>
  <c r="N557"/>
  <c r="K557"/>
  <c r="P554"/>
  <c r="O554"/>
  <c r="L554"/>
  <c r="O552"/>
  <c r="L552"/>
  <c r="O548"/>
  <c r="N548"/>
  <c r="M548"/>
  <c r="L548"/>
  <c r="K548"/>
  <c r="K547"/>
  <c r="P546"/>
  <c r="O546"/>
  <c r="P545"/>
  <c r="N543"/>
  <c r="O539"/>
  <c r="N539"/>
  <c r="K539"/>
  <c r="K538"/>
  <c r="L537"/>
  <c r="P536"/>
  <c r="O536"/>
  <c r="N536"/>
  <c r="L536"/>
  <c r="O533"/>
  <c r="L533"/>
  <c r="P532"/>
  <c r="O532"/>
  <c r="N532"/>
  <c r="L532"/>
  <c r="O531"/>
  <c r="L531"/>
  <c r="K531"/>
  <c r="L530"/>
  <c r="K529"/>
  <c r="O527"/>
  <c r="N527"/>
  <c r="L527"/>
  <c r="K527"/>
  <c r="L526"/>
  <c r="O525"/>
  <c r="N525"/>
  <c r="P525"/>
  <c r="K525"/>
  <c r="P524"/>
  <c r="O524"/>
  <c r="L524"/>
  <c r="O522"/>
  <c r="N522"/>
  <c r="L522"/>
  <c r="K522"/>
  <c r="O520"/>
  <c r="N520"/>
  <c r="L520"/>
  <c r="K520"/>
  <c r="L519"/>
  <c r="O518"/>
  <c r="N518"/>
  <c r="L518"/>
  <c r="K518"/>
  <c r="K517"/>
  <c r="L516"/>
  <c r="K516"/>
  <c r="P515"/>
  <c r="O515"/>
  <c r="N515"/>
  <c r="K515"/>
  <c r="P512"/>
  <c r="O512"/>
  <c r="N512"/>
  <c r="M512"/>
  <c r="L512"/>
  <c r="K512"/>
  <c r="O510"/>
  <c r="L510"/>
  <c r="L508"/>
  <c r="O506"/>
  <c r="N506"/>
  <c r="L506"/>
  <c r="K506"/>
  <c r="M505"/>
  <c r="P504"/>
  <c r="O504"/>
  <c r="N504"/>
  <c r="P503"/>
  <c r="O503"/>
  <c r="N503"/>
  <c r="M503"/>
  <c r="L503"/>
  <c r="K503"/>
  <c r="O502"/>
  <c r="L502"/>
  <c r="P501"/>
  <c r="O501"/>
  <c r="N501"/>
  <c r="M501"/>
  <c r="L501"/>
  <c r="K501"/>
  <c r="O499"/>
  <c r="N499"/>
  <c r="L499"/>
  <c r="K499"/>
  <c r="O498"/>
  <c r="L498"/>
  <c r="O497"/>
  <c r="N497"/>
  <c r="L497"/>
  <c r="K497"/>
  <c r="O496"/>
  <c r="L496"/>
  <c r="P494"/>
  <c r="O494"/>
  <c r="M494"/>
  <c r="L494"/>
  <c r="N494"/>
  <c r="P491"/>
  <c r="O491"/>
  <c r="N491"/>
  <c r="L491"/>
  <c r="K491"/>
  <c r="K490"/>
  <c r="O489"/>
  <c r="L489"/>
  <c r="K489"/>
  <c r="L488"/>
  <c r="K488"/>
  <c r="O487"/>
  <c r="L487"/>
  <c r="K487"/>
  <c r="O485"/>
  <c r="N485"/>
  <c r="L485"/>
  <c r="K485"/>
  <c r="L484"/>
  <c r="K484"/>
  <c r="P483"/>
  <c r="O483"/>
  <c r="K483"/>
  <c r="N483"/>
  <c r="P482"/>
  <c r="O482"/>
  <c r="N482"/>
  <c r="L482"/>
  <c r="K482"/>
  <c r="L481"/>
  <c r="K481"/>
  <c r="P480"/>
  <c r="O480"/>
  <c r="N480"/>
  <c r="L480"/>
  <c r="K480"/>
  <c r="O478"/>
  <c r="N478"/>
  <c r="L478"/>
  <c r="K478"/>
  <c r="L477"/>
  <c r="K477"/>
  <c r="O476"/>
  <c r="N476"/>
  <c r="L476"/>
  <c r="K476"/>
  <c r="L475"/>
  <c r="K475"/>
  <c r="L474"/>
  <c r="K474"/>
  <c r="P473"/>
  <c r="O473"/>
  <c r="N473"/>
  <c r="L473"/>
  <c r="K473"/>
  <c r="O470"/>
  <c r="N470"/>
  <c r="L470"/>
  <c r="K470"/>
  <c r="K469"/>
  <c r="O468"/>
  <c r="L468"/>
  <c r="K468"/>
  <c r="O466"/>
  <c r="L466"/>
  <c r="O464"/>
  <c r="N464"/>
  <c r="L464"/>
  <c r="K464"/>
  <c r="K463"/>
  <c r="O462"/>
  <c r="N462"/>
  <c r="P462"/>
  <c r="L462"/>
  <c r="K462"/>
  <c r="P461"/>
  <c r="L460"/>
  <c r="P459"/>
  <c r="O459"/>
  <c r="N459"/>
  <c r="K459"/>
  <c r="O457"/>
  <c r="N457"/>
  <c r="L457"/>
  <c r="K457"/>
  <c r="O455"/>
  <c r="N455"/>
  <c r="L455"/>
  <c r="K455"/>
  <c r="K454"/>
  <c r="L453"/>
  <c r="P452"/>
  <c r="O452"/>
  <c r="L452"/>
  <c r="K452"/>
  <c r="O449"/>
  <c r="L449"/>
  <c r="K449"/>
  <c r="N448"/>
  <c r="O447"/>
  <c r="L447"/>
  <c r="L446"/>
  <c r="K446"/>
  <c r="O443"/>
  <c r="N443"/>
  <c r="L443"/>
  <c r="K443"/>
  <c r="K442"/>
  <c r="N441"/>
  <c r="P441"/>
  <c r="O441"/>
  <c r="K441"/>
  <c r="P440"/>
  <c r="O440"/>
  <c r="N440"/>
  <c r="K440"/>
  <c r="L439"/>
  <c r="K439"/>
  <c r="N438"/>
  <c r="K438"/>
  <c r="O436"/>
  <c r="N436"/>
  <c r="L436"/>
  <c r="K436"/>
  <c r="O435"/>
  <c r="L435"/>
  <c r="O434"/>
  <c r="N434"/>
  <c r="L434"/>
  <c r="K434"/>
  <c r="L432"/>
  <c r="K432"/>
  <c r="P431"/>
  <c r="O431"/>
  <c r="N431"/>
  <c r="K431"/>
  <c r="O428"/>
  <c r="L428"/>
  <c r="O426"/>
  <c r="L426"/>
  <c r="O422"/>
  <c r="N422"/>
  <c r="L422"/>
  <c r="K422"/>
  <c r="N421"/>
  <c r="K420"/>
  <c r="P419"/>
  <c r="N419"/>
  <c r="N417"/>
  <c r="K417"/>
  <c r="L414"/>
  <c r="O413"/>
  <c r="N413"/>
  <c r="L413"/>
  <c r="K413"/>
  <c r="L411"/>
  <c r="K411"/>
  <c r="P410"/>
  <c r="O410"/>
  <c r="N410"/>
  <c r="L410"/>
  <c r="K410"/>
  <c r="O407"/>
  <c r="L407"/>
  <c r="O405"/>
  <c r="L405"/>
  <c r="O401"/>
  <c r="N401"/>
  <c r="L401"/>
  <c r="K401"/>
  <c r="L399"/>
  <c r="K399"/>
  <c r="P398"/>
  <c r="N396"/>
  <c r="K396"/>
  <c r="L393"/>
  <c r="O392"/>
  <c r="N392"/>
  <c r="L392"/>
  <c r="K392"/>
  <c r="P390"/>
  <c r="L390"/>
  <c r="K390"/>
  <c r="P389"/>
  <c r="O389"/>
  <c r="N389"/>
  <c r="L389"/>
  <c r="K389"/>
  <c r="O386"/>
  <c r="L386"/>
  <c r="O384"/>
  <c r="L384"/>
  <c r="O380"/>
  <c r="N380"/>
  <c r="L380"/>
  <c r="K380"/>
  <c r="K379"/>
  <c r="P378"/>
  <c r="P377"/>
  <c r="O377"/>
  <c r="K375"/>
  <c r="O371"/>
  <c r="N371"/>
  <c r="L371"/>
  <c r="K371"/>
  <c r="P369"/>
  <c r="O369"/>
  <c r="K369"/>
  <c r="P368"/>
  <c r="O368"/>
  <c r="N368"/>
  <c r="L368"/>
  <c r="O365"/>
  <c r="L365"/>
  <c r="O363"/>
  <c r="L363"/>
  <c r="O359"/>
  <c r="N359"/>
  <c r="L359"/>
  <c r="K359"/>
  <c r="P357"/>
  <c r="L357"/>
  <c r="P356"/>
  <c r="P350"/>
  <c r="O350"/>
  <c r="N350"/>
  <c r="L350"/>
  <c r="K350"/>
  <c r="N348"/>
  <c r="L348"/>
  <c r="K348"/>
  <c r="P347"/>
  <c r="O347"/>
  <c r="N347"/>
  <c r="L347"/>
  <c r="K347"/>
  <c r="O344"/>
  <c r="L344"/>
  <c r="O342"/>
  <c r="L342"/>
  <c r="O338"/>
  <c r="N338"/>
  <c r="L338"/>
  <c r="K338"/>
  <c r="K337"/>
  <c r="O336"/>
  <c r="K336"/>
  <c r="N333"/>
  <c r="P330"/>
  <c r="P329"/>
  <c r="O329"/>
  <c r="N329"/>
  <c r="L329"/>
  <c r="K329"/>
  <c r="O327"/>
  <c r="K327"/>
  <c r="P326"/>
  <c r="O326"/>
  <c r="N326"/>
  <c r="L326"/>
  <c r="K326"/>
  <c r="O323"/>
  <c r="L323"/>
  <c r="O322"/>
  <c r="N322"/>
  <c r="O321"/>
  <c r="L321"/>
  <c r="O317"/>
  <c r="N317"/>
  <c r="L317"/>
  <c r="K317"/>
  <c r="K316"/>
  <c r="O315"/>
  <c r="N315"/>
  <c r="P315"/>
  <c r="K315"/>
  <c r="N312"/>
  <c r="K312"/>
  <c r="O308"/>
  <c r="N308"/>
  <c r="L308"/>
  <c r="K308"/>
  <c r="O306"/>
  <c r="K306"/>
  <c r="P305"/>
  <c r="O305"/>
  <c r="N305"/>
  <c r="L305"/>
  <c r="K305"/>
  <c r="O302"/>
  <c r="N302"/>
  <c r="L302"/>
  <c r="O301"/>
  <c r="N301"/>
  <c r="O300"/>
  <c r="L300"/>
  <c r="O296"/>
  <c r="N296"/>
  <c r="L296"/>
  <c r="K296"/>
  <c r="N295"/>
  <c r="N291"/>
  <c r="K291"/>
  <c r="O287"/>
  <c r="N287"/>
  <c r="L287"/>
  <c r="K287"/>
  <c r="L286"/>
  <c r="P285"/>
  <c r="L285"/>
  <c r="K285"/>
  <c r="O284"/>
  <c r="K284"/>
  <c r="O281"/>
  <c r="L281"/>
  <c r="O280"/>
  <c r="N280"/>
  <c r="O279"/>
  <c r="L279"/>
  <c r="O275"/>
  <c r="N275"/>
  <c r="L275"/>
  <c r="K275"/>
  <c r="O273"/>
  <c r="N273"/>
  <c r="P273"/>
  <c r="L273"/>
  <c r="K273"/>
  <c r="O271"/>
  <c r="P270"/>
  <c r="N270"/>
  <c r="P266"/>
  <c r="O266"/>
  <c r="N266"/>
  <c r="L266"/>
  <c r="K266"/>
  <c r="O264"/>
  <c r="L264"/>
  <c r="K264"/>
  <c r="P263"/>
  <c r="O263"/>
  <c r="N263"/>
  <c r="L263"/>
  <c r="K263"/>
  <c r="O260"/>
  <c r="L260"/>
  <c r="O258"/>
  <c r="L258"/>
  <c r="O254"/>
  <c r="N254"/>
  <c r="L254"/>
  <c r="K254"/>
  <c r="K253"/>
  <c r="K252"/>
  <c r="N249"/>
  <c r="K249"/>
  <c r="O246"/>
  <c r="O245"/>
  <c r="N245"/>
  <c r="L245"/>
  <c r="K245"/>
  <c r="L244"/>
  <c r="K243"/>
  <c r="P242"/>
  <c r="O242"/>
  <c r="N242"/>
  <c r="L242"/>
  <c r="K242"/>
  <c r="O239"/>
  <c r="L239"/>
  <c r="K239"/>
  <c r="O238"/>
  <c r="N238"/>
  <c r="O237"/>
  <c r="L237"/>
  <c r="O233"/>
  <c r="N233"/>
  <c r="L233"/>
  <c r="K233"/>
  <c r="L231"/>
  <c r="N231"/>
  <c r="N228"/>
  <c r="O224"/>
  <c r="N224"/>
  <c r="L224"/>
  <c r="K224"/>
  <c r="L222"/>
  <c r="K222"/>
  <c r="P221"/>
  <c r="O221"/>
  <c r="N221"/>
  <c r="L221"/>
  <c r="K221"/>
  <c r="O218"/>
  <c r="L218"/>
  <c r="O216"/>
  <c r="L216"/>
  <c r="O212"/>
  <c r="N212"/>
  <c r="L212"/>
  <c r="K212"/>
  <c r="K211"/>
  <c r="L210"/>
  <c r="K210"/>
  <c r="P207"/>
  <c r="N207"/>
  <c r="K207"/>
  <c r="O203"/>
  <c r="N203"/>
  <c r="L203"/>
  <c r="K203"/>
  <c r="K201"/>
  <c r="P200"/>
  <c r="O200"/>
  <c r="N200"/>
  <c r="L200"/>
  <c r="K200"/>
  <c r="O197"/>
  <c r="L197"/>
  <c r="N196"/>
  <c r="O195"/>
  <c r="L195"/>
  <c r="O191"/>
  <c r="N191"/>
  <c r="L191"/>
  <c r="K191"/>
  <c r="K190"/>
  <c r="P189"/>
  <c r="O189"/>
  <c r="N189"/>
  <c r="N186"/>
  <c r="K186"/>
  <c r="P182"/>
  <c r="O182"/>
  <c r="N182"/>
  <c r="L182"/>
  <c r="K182"/>
  <c r="L180"/>
  <c r="K180"/>
  <c r="P179"/>
  <c r="O179"/>
  <c r="N179"/>
  <c r="L179"/>
  <c r="K179"/>
  <c r="O176"/>
  <c r="N176"/>
  <c r="L176"/>
  <c r="O174"/>
  <c r="L174"/>
  <c r="O170"/>
  <c r="N170"/>
  <c r="L170"/>
  <c r="K170"/>
  <c r="N168"/>
  <c r="N165"/>
  <c r="K165"/>
  <c r="L162"/>
  <c r="O161"/>
  <c r="N161"/>
  <c r="L161"/>
  <c r="K161"/>
  <c r="L160"/>
  <c r="L159"/>
  <c r="K159"/>
  <c r="L158"/>
  <c r="O155"/>
  <c r="L155"/>
  <c r="O153"/>
  <c r="L153"/>
  <c r="P149"/>
  <c r="O149"/>
  <c r="N149"/>
  <c r="M149"/>
  <c r="L149"/>
  <c r="K149"/>
  <c r="K147"/>
  <c r="N144"/>
  <c r="P140"/>
  <c r="O140"/>
  <c r="N140"/>
  <c r="L140"/>
  <c r="K140"/>
  <c r="L138"/>
  <c r="K138"/>
  <c r="P137"/>
  <c r="O137"/>
  <c r="N137"/>
  <c r="L137"/>
  <c r="K137"/>
  <c r="O92"/>
  <c r="L92"/>
  <c r="O91"/>
  <c r="N91"/>
  <c r="L91"/>
  <c r="O90"/>
  <c r="L90"/>
  <c r="P86"/>
  <c r="O86"/>
  <c r="N86"/>
  <c r="M86"/>
  <c r="L86"/>
  <c r="K86"/>
  <c r="K85"/>
  <c r="P84"/>
  <c r="L84"/>
  <c r="O84"/>
  <c r="N84"/>
  <c r="P83"/>
  <c r="O83"/>
  <c r="L83"/>
  <c r="N81"/>
  <c r="K81"/>
  <c r="O79"/>
  <c r="N79"/>
  <c r="L79"/>
  <c r="K79"/>
  <c r="O77"/>
  <c r="N77"/>
  <c r="L77"/>
  <c r="K77"/>
  <c r="P75"/>
  <c r="L75"/>
  <c r="K75"/>
  <c r="P74"/>
  <c r="O74"/>
  <c r="N74"/>
  <c r="L74"/>
  <c r="K74"/>
  <c r="O71"/>
  <c r="L71"/>
  <c r="O69"/>
  <c r="L69"/>
  <c r="O65"/>
  <c r="N65"/>
  <c r="M65"/>
  <c r="L65"/>
  <c r="K65"/>
  <c r="N64"/>
  <c r="L63"/>
  <c r="K63"/>
  <c r="N60"/>
  <c r="K60"/>
  <c r="K57"/>
  <c r="O56"/>
  <c r="N56"/>
  <c r="L56"/>
  <c r="K56"/>
  <c r="P54"/>
  <c r="L54"/>
  <c r="K54"/>
  <c r="P53"/>
  <c r="O53"/>
  <c r="L53"/>
  <c r="O50"/>
  <c r="K50"/>
  <c r="O49"/>
  <c r="N49"/>
  <c r="L49"/>
  <c r="K49"/>
  <c r="O48"/>
  <c r="L48"/>
  <c r="O44"/>
  <c r="N44"/>
  <c r="L44"/>
  <c r="K44"/>
  <c r="P42"/>
  <c r="L42"/>
  <c r="O42"/>
  <c r="K42"/>
  <c r="N42"/>
  <c r="O40"/>
  <c r="P39"/>
  <c r="N39"/>
  <c r="K39"/>
  <c r="K36"/>
  <c r="O35"/>
  <c r="N35"/>
  <c r="L35"/>
  <c r="K35"/>
  <c r="L33"/>
  <c r="N33"/>
  <c r="P32"/>
  <c r="O32"/>
  <c r="L32"/>
  <c r="O21" i="1"/>
  <c r="O20" i="4" s="1"/>
  <c r="P18"/>
  <c r="O18"/>
  <c r="N18"/>
  <c r="L27" i="1"/>
  <c r="L27" i="4" s="1"/>
  <c r="O27" i="1"/>
  <c r="O27" i="4" s="1"/>
  <c r="P777"/>
  <c r="O777"/>
  <c r="O844"/>
  <c r="O918"/>
  <c r="O1023"/>
  <c r="O1105"/>
  <c r="P1107"/>
  <c r="O981"/>
  <c r="O1084"/>
  <c r="O1090"/>
  <c r="O855"/>
  <c r="O823"/>
  <c r="O838"/>
  <c r="P1108"/>
  <c r="P1111"/>
  <c r="O754"/>
  <c r="O901"/>
  <c r="O1111"/>
  <c r="O1027"/>
  <c r="N1111"/>
  <c r="P78"/>
  <c r="O414"/>
  <c r="O508"/>
  <c r="O601"/>
  <c r="O607"/>
  <c r="O750"/>
  <c r="O1000"/>
  <c r="P159"/>
  <c r="P161"/>
  <c r="P222"/>
  <c r="P224"/>
  <c r="P243"/>
  <c r="P245"/>
  <c r="N411"/>
  <c r="O853"/>
  <c r="O1012"/>
  <c r="O348"/>
  <c r="O613"/>
  <c r="O645"/>
  <c r="O874"/>
  <c r="P264"/>
  <c r="O285"/>
  <c r="P327"/>
  <c r="O475"/>
  <c r="O481"/>
  <c r="O603"/>
  <c r="P138"/>
  <c r="P180"/>
  <c r="P79"/>
  <c r="N1107"/>
  <c r="O82"/>
  <c r="N390"/>
  <c r="O477"/>
  <c r="O937"/>
  <c r="O943"/>
  <c r="O1063"/>
  <c r="O1069"/>
  <c r="P77"/>
  <c r="P201"/>
  <c r="P203"/>
  <c r="P337"/>
  <c r="O454"/>
  <c r="O460"/>
  <c r="O811"/>
  <c r="O832"/>
  <c r="O897"/>
  <c r="O958"/>
  <c r="O964"/>
  <c r="O1042"/>
  <c r="O1048"/>
  <c r="M756"/>
  <c r="M1113"/>
  <c r="L756"/>
  <c r="L1113"/>
  <c r="M504"/>
  <c r="K756"/>
  <c r="K1113"/>
  <c r="L504"/>
  <c r="M609"/>
  <c r="K504"/>
  <c r="L609"/>
  <c r="O857"/>
  <c r="K609"/>
  <c r="O70"/>
  <c r="L747"/>
  <c r="K755"/>
  <c r="M747"/>
  <c r="P65"/>
  <c r="P56"/>
  <c r="N70"/>
  <c r="K751"/>
  <c r="N487"/>
  <c r="P832"/>
  <c r="P1030"/>
  <c r="N1051"/>
  <c r="P1087"/>
  <c r="P351"/>
  <c r="P436"/>
  <c r="N442"/>
  <c r="N463"/>
  <c r="P474"/>
  <c r="P477"/>
  <c r="P497"/>
  <c r="M497"/>
  <c r="P509"/>
  <c r="M509"/>
  <c r="P580"/>
  <c r="P590"/>
  <c r="M590"/>
  <c r="P604"/>
  <c r="M604"/>
  <c r="N614"/>
  <c r="K614"/>
  <c r="N643"/>
  <c r="N649"/>
  <c r="P651"/>
  <c r="N685"/>
  <c r="P726"/>
  <c r="P729"/>
  <c r="O768"/>
  <c r="P811"/>
  <c r="P838"/>
  <c r="P844"/>
  <c r="P875"/>
  <c r="O999"/>
  <c r="O1030"/>
  <c r="P1045"/>
  <c r="P1084"/>
  <c r="P1090"/>
  <c r="P1097"/>
  <c r="N475"/>
  <c r="P835"/>
  <c r="P1069"/>
  <c r="N159"/>
  <c r="O328"/>
  <c r="O351"/>
  <c r="N358"/>
  <c r="N400"/>
  <c r="P439"/>
  <c r="P446"/>
  <c r="P457"/>
  <c r="O474"/>
  <c r="O505"/>
  <c r="L505"/>
  <c r="O509"/>
  <c r="L509"/>
  <c r="N517"/>
  <c r="N523"/>
  <c r="N529"/>
  <c r="P601"/>
  <c r="M601"/>
  <c r="P607"/>
  <c r="M607"/>
  <c r="P642"/>
  <c r="P645"/>
  <c r="O651"/>
  <c r="P665"/>
  <c r="P684"/>
  <c r="P687"/>
  <c r="O726"/>
  <c r="N768"/>
  <c r="P800"/>
  <c r="M800"/>
  <c r="P823"/>
  <c r="N832"/>
  <c r="O883"/>
  <c r="P896"/>
  <c r="P904"/>
  <c r="P925"/>
  <c r="P938"/>
  <c r="P946"/>
  <c r="P959"/>
  <c r="P968"/>
  <c r="M968"/>
  <c r="P980"/>
  <c r="P988"/>
  <c r="N999"/>
  <c r="N1002"/>
  <c r="P1010"/>
  <c r="M1010"/>
  <c r="P1014"/>
  <c r="N1030"/>
  <c r="N1034"/>
  <c r="P1042"/>
  <c r="P1054"/>
  <c r="N1063"/>
  <c r="N1069"/>
  <c r="O1097"/>
  <c r="O614"/>
  <c r="L614"/>
  <c r="O330"/>
  <c r="P380"/>
  <c r="M380"/>
  <c r="P393"/>
  <c r="P413"/>
  <c r="P422"/>
  <c r="M422"/>
  <c r="O446"/>
  <c r="N474"/>
  <c r="N477"/>
  <c r="P485"/>
  <c r="M485"/>
  <c r="P489"/>
  <c r="N505"/>
  <c r="K505"/>
  <c r="N509"/>
  <c r="K509"/>
  <c r="P516"/>
  <c r="P519"/>
  <c r="P559"/>
  <c r="P562"/>
  <c r="N580"/>
  <c r="P623"/>
  <c r="O642"/>
  <c r="N651"/>
  <c r="O684"/>
  <c r="N726"/>
  <c r="P779"/>
  <c r="M779"/>
  <c r="P783"/>
  <c r="N811"/>
  <c r="P831"/>
  <c r="N838"/>
  <c r="N844"/>
  <c r="N883"/>
  <c r="O904"/>
  <c r="O925"/>
  <c r="O946"/>
  <c r="O988"/>
  <c r="P1024"/>
  <c r="P1065"/>
  <c r="N1084"/>
  <c r="N1090"/>
  <c r="N1097"/>
  <c r="N481"/>
  <c r="P517"/>
  <c r="N621"/>
  <c r="P674"/>
  <c r="M674"/>
  <c r="N824"/>
  <c r="P862"/>
  <c r="P1002"/>
  <c r="P1022"/>
  <c r="P191"/>
  <c r="M191"/>
  <c r="N180"/>
  <c r="O201"/>
  <c r="P348"/>
  <c r="P370"/>
  <c r="O393"/>
  <c r="N446"/>
  <c r="P499"/>
  <c r="M499"/>
  <c r="O516"/>
  <c r="O568"/>
  <c r="P579"/>
  <c r="P582"/>
  <c r="N607"/>
  <c r="K607"/>
  <c r="N613"/>
  <c r="K613"/>
  <c r="O631"/>
  <c r="N642"/>
  <c r="O673"/>
  <c r="N684"/>
  <c r="P695"/>
  <c r="M695"/>
  <c r="P810"/>
  <c r="N823"/>
  <c r="N904"/>
  <c r="N925"/>
  <c r="N946"/>
  <c r="N1014"/>
  <c r="P1021"/>
  <c r="P1027"/>
  <c r="N1042"/>
  <c r="N1048"/>
  <c r="N1054"/>
  <c r="P1083"/>
  <c r="P1086"/>
  <c r="N337"/>
  <c r="P371"/>
  <c r="O411"/>
  <c r="N610"/>
  <c r="K610"/>
  <c r="P632"/>
  <c r="M632"/>
  <c r="N727"/>
  <c r="N781"/>
  <c r="N820"/>
  <c r="P1034"/>
  <c r="N85"/>
  <c r="O180"/>
  <c r="O138"/>
  <c r="O75"/>
  <c r="N138"/>
  <c r="N75"/>
  <c r="N201"/>
  <c r="P275"/>
  <c r="M275"/>
  <c r="P338"/>
  <c r="M338"/>
  <c r="N393"/>
  <c r="P432"/>
  <c r="P435"/>
  <c r="N454"/>
  <c r="N489"/>
  <c r="P496"/>
  <c r="M496"/>
  <c r="P502"/>
  <c r="M502"/>
  <c r="P508"/>
  <c r="M508"/>
  <c r="N516"/>
  <c r="P527"/>
  <c r="M527"/>
  <c r="P531"/>
  <c r="N559"/>
  <c r="N568"/>
  <c r="O579"/>
  <c r="O582"/>
  <c r="O589"/>
  <c r="P600"/>
  <c r="M600"/>
  <c r="P603"/>
  <c r="M603"/>
  <c r="N631"/>
  <c r="N673"/>
  <c r="P770"/>
  <c r="N783"/>
  <c r="P790"/>
  <c r="P793"/>
  <c r="O810"/>
  <c r="N831"/>
  <c r="P853"/>
  <c r="P880"/>
  <c r="P898"/>
  <c r="P919"/>
  <c r="P961"/>
  <c r="P967"/>
  <c r="P982"/>
  <c r="P1001"/>
  <c r="P1013"/>
  <c r="P1044"/>
  <c r="N1065"/>
  <c r="P1073"/>
  <c r="M1073"/>
  <c r="P212"/>
  <c r="M212"/>
  <c r="O390"/>
  <c r="O432"/>
  <c r="P453"/>
  <c r="P456"/>
  <c r="P476"/>
  <c r="P488"/>
  <c r="P511"/>
  <c r="M511"/>
  <c r="P558"/>
  <c r="P561"/>
  <c r="N565"/>
  <c r="P567"/>
  <c r="N579"/>
  <c r="N589"/>
  <c r="O600"/>
  <c r="L600"/>
  <c r="P664"/>
  <c r="P667"/>
  <c r="P728"/>
  <c r="P737"/>
  <c r="M737"/>
  <c r="P778"/>
  <c r="P782"/>
  <c r="O799"/>
  <c r="N810"/>
  <c r="P842"/>
  <c r="M842"/>
  <c r="P895"/>
  <c r="P901"/>
  <c r="P916"/>
  <c r="P937"/>
  <c r="P943"/>
  <c r="P958"/>
  <c r="P964"/>
  <c r="P979"/>
  <c r="P985"/>
  <c r="O1009"/>
  <c r="O1013"/>
  <c r="N1021"/>
  <c r="N1033"/>
  <c r="N1083"/>
  <c r="N1086"/>
  <c r="P1094"/>
  <c r="M1094"/>
  <c r="O463"/>
  <c r="N652"/>
  <c r="P254"/>
  <c r="M254"/>
  <c r="O313"/>
  <c r="P359"/>
  <c r="M359"/>
  <c r="P372"/>
  <c r="N432"/>
  <c r="N435"/>
  <c r="O453"/>
  <c r="O484"/>
  <c r="O488"/>
  <c r="N496"/>
  <c r="K496"/>
  <c r="N502"/>
  <c r="K502"/>
  <c r="N508"/>
  <c r="K508"/>
  <c r="O511"/>
  <c r="L511"/>
  <c r="N531"/>
  <c r="O558"/>
  <c r="O561"/>
  <c r="O567"/>
  <c r="N600"/>
  <c r="K600"/>
  <c r="N603"/>
  <c r="K603"/>
  <c r="P611"/>
  <c r="M611"/>
  <c r="P622"/>
  <c r="P653"/>
  <c r="M653"/>
  <c r="P686"/>
  <c r="O778"/>
  <c r="N790"/>
  <c r="N799"/>
  <c r="P821"/>
  <c r="M821"/>
  <c r="P825"/>
  <c r="N874"/>
  <c r="N967"/>
  <c r="N1009"/>
  <c r="N1013"/>
  <c r="P1020"/>
  <c r="P1023"/>
  <c r="N1044"/>
  <c r="P1052"/>
  <c r="M1052"/>
  <c r="P1056"/>
  <c r="N414"/>
  <c r="P768"/>
  <c r="P44"/>
  <c r="M44"/>
  <c r="O54"/>
  <c r="P233"/>
  <c r="M233"/>
  <c r="O243"/>
  <c r="N327"/>
  <c r="O372"/>
  <c r="P443"/>
  <c r="M443"/>
  <c r="N453"/>
  <c r="P464"/>
  <c r="M464"/>
  <c r="P468"/>
  <c r="N484"/>
  <c r="N488"/>
  <c r="P495"/>
  <c r="M495"/>
  <c r="P498"/>
  <c r="M498"/>
  <c r="N511"/>
  <c r="K511"/>
  <c r="P530"/>
  <c r="N558"/>
  <c r="N567"/>
  <c r="P615"/>
  <c r="M615"/>
  <c r="N664"/>
  <c r="O694"/>
  <c r="N778"/>
  <c r="N782"/>
  <c r="P789"/>
  <c r="N796"/>
  <c r="P833"/>
  <c r="N846"/>
  <c r="P852"/>
  <c r="P855"/>
  <c r="P876"/>
  <c r="N895"/>
  <c r="N916"/>
  <c r="N922"/>
  <c r="N937"/>
  <c r="N943"/>
  <c r="N958"/>
  <c r="N964"/>
  <c r="P971"/>
  <c r="N985"/>
  <c r="P1003"/>
  <c r="O1020"/>
  <c r="P1064"/>
  <c r="P1072"/>
  <c r="O222"/>
  <c r="N243"/>
  <c r="N285"/>
  <c r="N379"/>
  <c r="P401"/>
  <c r="M401"/>
  <c r="P478"/>
  <c r="O495"/>
  <c r="L495"/>
  <c r="O526"/>
  <c r="O530"/>
  <c r="P581"/>
  <c r="N622"/>
  <c r="P663"/>
  <c r="N670"/>
  <c r="N694"/>
  <c r="P769"/>
  <c r="O789"/>
  <c r="P812"/>
  <c r="N825"/>
  <c r="P841"/>
  <c r="P845"/>
  <c r="O852"/>
  <c r="P863"/>
  <c r="M863"/>
  <c r="O873"/>
  <c r="P894"/>
  <c r="P897"/>
  <c r="P915"/>
  <c r="P936"/>
  <c r="P939"/>
  <c r="P957"/>
  <c r="P960"/>
  <c r="O971"/>
  <c r="P978"/>
  <c r="P981"/>
  <c r="P1006"/>
  <c r="N1020"/>
  <c r="P1031"/>
  <c r="M1031"/>
  <c r="P1035"/>
  <c r="O1072"/>
  <c r="P1085"/>
  <c r="P1093"/>
  <c r="O467"/>
  <c r="N510"/>
  <c r="K510"/>
  <c r="P35"/>
  <c r="N54"/>
  <c r="N222"/>
  <c r="P296"/>
  <c r="M296"/>
  <c r="P317"/>
  <c r="M317"/>
  <c r="P414"/>
  <c r="N468"/>
  <c r="P475"/>
  <c r="P481"/>
  <c r="P487"/>
  <c r="N495"/>
  <c r="K495"/>
  <c r="N498"/>
  <c r="K498"/>
  <c r="P506"/>
  <c r="M506"/>
  <c r="P510"/>
  <c r="M510"/>
  <c r="N526"/>
  <c r="N530"/>
  <c r="P602"/>
  <c r="M602"/>
  <c r="P610"/>
  <c r="M610"/>
  <c r="N615"/>
  <c r="K615"/>
  <c r="P621"/>
  <c r="P624"/>
  <c r="P646"/>
  <c r="O663"/>
  <c r="P727"/>
  <c r="O736"/>
  <c r="P781"/>
  <c r="N789"/>
  <c r="O845"/>
  <c r="N855"/>
  <c r="N873"/>
  <c r="N876"/>
  <c r="P884"/>
  <c r="M884"/>
  <c r="O894"/>
  <c r="O915"/>
  <c r="O936"/>
  <c r="N971"/>
  <c r="O978"/>
  <c r="P1051"/>
  <c r="P1055"/>
  <c r="N1072"/>
  <c r="O1225"/>
  <c r="F1225"/>
  <c r="O159"/>
  <c r="P569"/>
  <c r="M569"/>
  <c r="P170"/>
  <c r="M170"/>
  <c r="N264"/>
  <c r="P349"/>
  <c r="N369"/>
  <c r="P411"/>
  <c r="P467"/>
  <c r="P520"/>
  <c r="O610"/>
  <c r="L610"/>
  <c r="P614"/>
  <c r="M614"/>
  <c r="O621"/>
  <c r="P643"/>
  <c r="O652"/>
  <c r="N663"/>
  <c r="P685"/>
  <c r="N736"/>
  <c r="N769"/>
  <c r="O824"/>
  <c r="N841"/>
  <c r="N845"/>
  <c r="N894"/>
  <c r="P905"/>
  <c r="M905"/>
  <c r="N915"/>
  <c r="N918"/>
  <c r="P926"/>
  <c r="M926"/>
  <c r="N936"/>
  <c r="N939"/>
  <c r="P947"/>
  <c r="M947"/>
  <c r="N957"/>
  <c r="N960"/>
  <c r="N981"/>
  <c r="P989"/>
  <c r="M989"/>
  <c r="N1000"/>
  <c r="N1006"/>
  <c r="N1012"/>
  <c r="N1035"/>
  <c r="O1051"/>
  <c r="O1055"/>
  <c r="P1066"/>
  <c r="N1093"/>
  <c r="L1200"/>
  <c r="O757"/>
  <c r="P716"/>
  <c r="M1200"/>
  <c r="N757"/>
  <c r="P539"/>
  <c r="P751"/>
  <c r="P548"/>
  <c r="M1179"/>
  <c r="P748"/>
  <c r="P754"/>
  <c r="K1200"/>
  <c r="L1179"/>
  <c r="P538"/>
  <c r="P706"/>
  <c r="O715"/>
  <c r="N748"/>
  <c r="N754"/>
  <c r="K1179"/>
  <c r="N715"/>
  <c r="P747"/>
  <c r="P750"/>
  <c r="N538"/>
  <c r="O547"/>
  <c r="N706"/>
  <c r="O747"/>
  <c r="P537"/>
  <c r="N547"/>
  <c r="P705"/>
  <c r="P708"/>
  <c r="N747"/>
  <c r="N750"/>
  <c r="P758"/>
  <c r="M1221"/>
  <c r="P749"/>
  <c r="O537"/>
  <c r="O705"/>
  <c r="L1221"/>
  <c r="N537"/>
  <c r="N705"/>
  <c r="K1221"/>
  <c r="P505"/>
  <c r="N601"/>
  <c r="P484"/>
  <c r="P463"/>
  <c r="P1033"/>
  <c r="P1063"/>
  <c r="P757"/>
  <c r="P799"/>
  <c r="P820"/>
  <c r="O820"/>
  <c r="O841"/>
  <c r="O862"/>
  <c r="O1141"/>
  <c r="O1204"/>
  <c r="I1271"/>
  <c r="P73"/>
  <c r="N577"/>
  <c r="N1025"/>
  <c r="N850"/>
  <c r="O472"/>
  <c r="N619"/>
  <c r="N458"/>
  <c r="P605"/>
  <c r="M605"/>
  <c r="O1004"/>
  <c r="N773"/>
  <c r="O1046"/>
  <c r="P346"/>
  <c r="N647"/>
  <c r="O479"/>
  <c r="P1081"/>
  <c r="P997"/>
  <c r="O773"/>
  <c r="N668"/>
  <c r="O493"/>
  <c r="L493"/>
  <c r="N857"/>
  <c r="O500"/>
  <c r="L500"/>
  <c r="N983"/>
  <c r="O563"/>
  <c r="P388"/>
  <c r="P1102"/>
  <c r="O521"/>
  <c r="N437"/>
  <c r="P913"/>
  <c r="N941"/>
  <c r="O598"/>
  <c r="L598"/>
  <c r="P773"/>
  <c r="O913"/>
  <c r="O1109"/>
  <c r="N878"/>
  <c r="P745"/>
  <c r="M745"/>
  <c r="N1004"/>
  <c r="P920"/>
  <c r="P437"/>
  <c r="P752"/>
  <c r="M752"/>
  <c r="N598"/>
  <c r="K598"/>
  <c r="N871"/>
  <c r="O878"/>
  <c r="N920"/>
  <c r="O1088"/>
  <c r="P577"/>
  <c r="P1046"/>
  <c r="O668"/>
  <c r="P472"/>
  <c r="O430"/>
  <c r="P871"/>
  <c r="O934"/>
  <c r="P1039"/>
  <c r="N1046"/>
  <c r="P556"/>
  <c r="P1025"/>
  <c r="N682"/>
  <c r="P1018"/>
  <c r="P479"/>
  <c r="P892"/>
  <c r="O955"/>
  <c r="P507"/>
  <c r="M507"/>
  <c r="P619"/>
  <c r="N724"/>
  <c r="O1060"/>
  <c r="N563"/>
  <c r="P500"/>
  <c r="M500"/>
  <c r="P955"/>
  <c r="O850"/>
  <c r="P493"/>
  <c r="M493"/>
  <c r="O437"/>
  <c r="O388"/>
  <c r="O409"/>
  <c r="N605"/>
  <c r="K605"/>
  <c r="N472"/>
  <c r="P1067"/>
  <c r="P514"/>
  <c r="N1060"/>
  <c r="N346"/>
  <c r="P640"/>
  <c r="N745"/>
  <c r="K745"/>
  <c r="O1067"/>
  <c r="P458"/>
  <c r="O836"/>
  <c r="N367"/>
  <c r="N612"/>
  <c r="K612"/>
  <c r="O983"/>
  <c r="P430"/>
  <c r="P1088"/>
  <c r="N815"/>
  <c r="O899"/>
  <c r="O871"/>
  <c r="N507"/>
  <c r="K507"/>
  <c r="O507"/>
  <c r="L507"/>
  <c r="O1039"/>
  <c r="O458"/>
  <c r="N934"/>
  <c r="N1018"/>
  <c r="O80"/>
  <c r="N1081"/>
  <c r="O647"/>
  <c r="N752"/>
  <c r="K752"/>
  <c r="P703"/>
  <c r="P836"/>
  <c r="N325"/>
  <c r="N1102"/>
  <c r="P409"/>
  <c r="P367"/>
  <c r="P815"/>
  <c r="O976"/>
  <c r="N997"/>
  <c r="N73"/>
  <c r="N479"/>
  <c r="N493"/>
  <c r="K493"/>
  <c r="O612"/>
  <c r="L612"/>
  <c r="P941"/>
  <c r="O745"/>
  <c r="L745"/>
  <c r="N500"/>
  <c r="K500"/>
  <c r="P521"/>
  <c r="N451"/>
  <c r="O1025"/>
  <c r="N955"/>
  <c r="P878"/>
  <c r="P563"/>
  <c r="O1081"/>
  <c r="N976"/>
  <c r="N521"/>
  <c r="N892"/>
  <c r="O752"/>
  <c r="L752"/>
  <c r="P668"/>
  <c r="O997"/>
  <c r="P325"/>
  <c r="P899"/>
  <c r="P724"/>
  <c r="O920"/>
  <c r="P976"/>
  <c r="N1109"/>
  <c r="P682"/>
  <c r="P451"/>
  <c r="P598"/>
  <c r="M598"/>
  <c r="O1102"/>
  <c r="N80"/>
  <c r="O605"/>
  <c r="L605"/>
  <c r="P647"/>
  <c r="N556"/>
  <c r="P1004"/>
  <c r="N899"/>
  <c r="N1067"/>
  <c r="P80"/>
  <c r="F1212"/>
  <c r="E1212"/>
  <c r="F1170"/>
  <c r="O1137"/>
  <c r="N1137"/>
  <c r="F1172"/>
  <c r="O1179"/>
  <c r="F1179"/>
  <c r="E1214"/>
  <c r="N1221"/>
  <c r="E1221"/>
  <c r="E1172"/>
  <c r="N1179"/>
  <c r="E1179"/>
  <c r="F1214"/>
  <c r="O1221"/>
  <c r="F1221"/>
  <c r="F1227"/>
  <c r="F1185"/>
  <c r="E1168"/>
  <c r="G1167"/>
  <c r="F1167"/>
  <c r="G1172"/>
  <c r="G1185"/>
  <c r="G1170"/>
  <c r="F1184"/>
  <c r="E1167"/>
  <c r="G1168"/>
  <c r="F1171"/>
  <c r="G1169"/>
  <c r="G1179"/>
  <c r="E1169"/>
  <c r="G1221"/>
  <c r="O1206"/>
  <c r="F1193"/>
  <c r="E1193"/>
  <c r="F1191"/>
  <c r="E1191"/>
  <c r="O1158"/>
  <c r="N1158"/>
  <c r="F1267"/>
  <c r="E1267"/>
  <c r="F1260"/>
  <c r="E1260"/>
  <c r="F1258"/>
  <c r="E1258"/>
  <c r="O1200"/>
  <c r="F1200"/>
  <c r="N1200"/>
  <c r="E1200"/>
  <c r="I1258"/>
  <c r="H1258"/>
  <c r="I1273"/>
  <c r="I1267"/>
  <c r="H1267"/>
  <c r="I1260"/>
  <c r="H1260"/>
  <c r="F1273"/>
  <c r="L29"/>
  <c r="L23"/>
  <c r="K23"/>
  <c r="L18" i="1"/>
  <c r="L16" i="4" s="1"/>
  <c r="K18" i="1"/>
  <c r="K16" i="4" s="1"/>
  <c r="L16" i="1"/>
  <c r="L14" i="4" s="1"/>
  <c r="K16" i="1"/>
  <c r="K14" i="4" s="1"/>
  <c r="L1137"/>
  <c r="L1158"/>
  <c r="K1137"/>
  <c r="K1158"/>
  <c r="E1190"/>
  <c r="O1192"/>
  <c r="E1205"/>
  <c r="G1189"/>
  <c r="O1195"/>
  <c r="F1197"/>
  <c r="F1199"/>
  <c r="G1192"/>
  <c r="F1202"/>
  <c r="P1206"/>
  <c r="G1188"/>
  <c r="G1190"/>
  <c r="G1193"/>
  <c r="F1196"/>
  <c r="F1198"/>
  <c r="F1188"/>
  <c r="E1196"/>
  <c r="E1198"/>
  <c r="G1200"/>
  <c r="E1202"/>
  <c r="G1205"/>
  <c r="F1205"/>
  <c r="F1189"/>
  <c r="N1195"/>
  <c r="E1199"/>
  <c r="E1189"/>
  <c r="G1191"/>
  <c r="P1221"/>
  <c r="P1179"/>
  <c r="P1200"/>
  <c r="M492"/>
  <c r="J1267"/>
  <c r="L28" i="1"/>
  <c r="M16"/>
  <c r="M23" i="4"/>
  <c r="K15" i="1"/>
  <c r="N15" s="1"/>
  <c r="N13" i="4" s="1"/>
  <c r="L15" i="1"/>
  <c r="L13" i="4" s="1"/>
  <c r="L21" i="1"/>
  <c r="K21"/>
  <c r="K20" i="4" s="1"/>
  <c r="K28" i="1"/>
  <c r="M1137" i="4"/>
  <c r="G1267"/>
  <c r="P1137"/>
  <c r="P1158"/>
  <c r="M1158"/>
  <c r="M18" i="2"/>
  <c r="M17"/>
  <c r="L18"/>
  <c r="L17"/>
  <c r="N116"/>
  <c r="K17"/>
  <c r="N115"/>
  <c r="L16"/>
  <c r="K16"/>
  <c r="L14"/>
  <c r="M13"/>
  <c r="M14"/>
  <c r="K13"/>
  <c r="K14"/>
  <c r="K15"/>
  <c r="M16"/>
  <c r="M15"/>
  <c r="O16"/>
  <c r="N16"/>
  <c r="N15"/>
  <c r="P16"/>
  <c r="P15"/>
  <c r="N1169" i="4"/>
  <c r="O16" i="1"/>
  <c r="O14" i="4" s="1"/>
  <c r="N16" i="1"/>
  <c r="N14" i="4" s="1"/>
  <c r="O18" i="1"/>
  <c r="O16" i="4" s="1"/>
  <c r="N18" i="1"/>
  <c r="N16" i="4" s="1"/>
  <c r="N29"/>
  <c r="N23"/>
  <c r="N11"/>
  <c r="O29"/>
  <c r="O11"/>
  <c r="O23"/>
  <c r="O28" i="1"/>
  <c r="O28" i="4" s="1"/>
  <c r="P29"/>
  <c r="N28" i="1"/>
  <c r="N28" i="4" s="1"/>
  <c r="P492"/>
  <c r="P23"/>
  <c r="L14" i="1"/>
  <c r="M14"/>
  <c r="K17"/>
  <c r="H10" i="4"/>
  <c r="J10"/>
  <c r="I10"/>
  <c r="H970"/>
  <c r="H445"/>
  <c r="J613"/>
  <c r="N972"/>
  <c r="H972"/>
  <c r="J972"/>
  <c r="J447"/>
  <c r="M613"/>
  <c r="I970"/>
  <c r="I445"/>
  <c r="H444"/>
  <c r="K445"/>
  <c r="H969"/>
  <c r="K970"/>
  <c r="N970"/>
  <c r="J612"/>
  <c r="J445"/>
  <c r="J970"/>
  <c r="I969"/>
  <c r="L970"/>
  <c r="O970"/>
  <c r="P613"/>
  <c r="M612"/>
  <c r="J597"/>
  <c r="P612"/>
  <c r="J969"/>
  <c r="P597"/>
  <c r="M597"/>
  <c r="H298"/>
  <c r="H297"/>
  <c r="H760"/>
  <c r="H130"/>
  <c r="H109"/>
  <c r="H949"/>
  <c r="H655"/>
  <c r="H403"/>
  <c r="H340"/>
  <c r="H928"/>
  <c r="H907"/>
  <c r="H802"/>
  <c r="H67"/>
  <c r="H697"/>
  <c r="H592"/>
  <c r="H319"/>
  <c r="H193"/>
  <c r="H256"/>
  <c r="H277"/>
  <c r="H759"/>
  <c r="K760"/>
  <c r="H1096"/>
  <c r="H1075"/>
  <c r="H676"/>
  <c r="H424"/>
  <c r="H382"/>
  <c r="H886"/>
  <c r="H865"/>
  <c r="H991"/>
  <c r="H739"/>
  <c r="H634"/>
  <c r="H214"/>
  <c r="H46"/>
  <c r="H550"/>
  <c r="H172"/>
  <c r="H151"/>
  <c r="H25"/>
  <c r="H150"/>
  <c r="H171"/>
  <c r="H549"/>
  <c r="K550"/>
  <c r="H45"/>
  <c r="H24"/>
  <c r="K25" i="1"/>
  <c r="N25" s="1"/>
  <c r="N25" i="4" s="1"/>
  <c r="H213"/>
  <c r="H633"/>
  <c r="K634"/>
  <c r="H738"/>
  <c r="K739"/>
  <c r="H990"/>
  <c r="H864"/>
  <c r="H885"/>
  <c r="K886"/>
  <c r="H381"/>
  <c r="K382"/>
  <c r="H360"/>
  <c r="H423"/>
  <c r="K424"/>
  <c r="H675"/>
  <c r="K676"/>
  <c r="H1074"/>
  <c r="K1075"/>
  <c r="H1095"/>
  <c r="K1095"/>
  <c r="N1096"/>
  <c r="N760"/>
  <c r="H276"/>
  <c r="H255"/>
  <c r="H192"/>
  <c r="H318"/>
  <c r="H591"/>
  <c r="K592"/>
  <c r="H696"/>
  <c r="K697"/>
  <c r="H66"/>
  <c r="H801"/>
  <c r="K907"/>
  <c r="K949"/>
  <c r="H906"/>
  <c r="N907"/>
  <c r="N928"/>
  <c r="H339"/>
  <c r="K340"/>
  <c r="H402"/>
  <c r="K403"/>
  <c r="H654"/>
  <c r="K655"/>
  <c r="H948"/>
  <c r="N949"/>
  <c r="H108"/>
  <c r="H129"/>
  <c r="N759"/>
  <c r="K759"/>
  <c r="N697"/>
  <c r="H720"/>
  <c r="J720"/>
  <c r="H762"/>
  <c r="H27"/>
  <c r="J762"/>
  <c r="J27"/>
  <c r="J216"/>
  <c r="K930"/>
  <c r="H930"/>
  <c r="N48"/>
  <c r="H48"/>
  <c r="K1119"/>
  <c r="H1119"/>
  <c r="K888"/>
  <c r="H888"/>
  <c r="J48"/>
  <c r="N258"/>
  <c r="H258"/>
  <c r="J405"/>
  <c r="N300"/>
  <c r="H300"/>
  <c r="N363"/>
  <c r="H363"/>
  <c r="N237"/>
  <c r="H237"/>
  <c r="K951"/>
  <c r="H951"/>
  <c r="J174"/>
  <c r="H1098"/>
  <c r="J741"/>
  <c r="J342"/>
  <c r="K90"/>
  <c r="H90"/>
  <c r="K384"/>
  <c r="H384"/>
  <c r="J69"/>
  <c r="J426"/>
  <c r="N426"/>
  <c r="H426"/>
  <c r="K111"/>
  <c r="H111"/>
  <c r="H573"/>
  <c r="J237"/>
  <c r="N216"/>
  <c r="H216"/>
  <c r="J699"/>
  <c r="J300"/>
  <c r="J153"/>
  <c r="J993"/>
  <c r="H741"/>
  <c r="J195"/>
  <c r="J111"/>
  <c r="J636"/>
  <c r="N69"/>
  <c r="H69"/>
  <c r="J930"/>
  <c r="K1077"/>
  <c r="H1077"/>
  <c r="J888"/>
  <c r="J867"/>
  <c r="K153"/>
  <c r="H153"/>
  <c r="K699"/>
  <c r="H699"/>
  <c r="J573"/>
  <c r="J321"/>
  <c r="J1098"/>
  <c r="J90"/>
  <c r="K993"/>
  <c r="H993"/>
  <c r="J1077"/>
  <c r="J1119"/>
  <c r="H279"/>
  <c r="H804"/>
  <c r="J384"/>
  <c r="J909"/>
  <c r="K678"/>
  <c r="H678"/>
  <c r="N342"/>
  <c r="H342"/>
  <c r="K594"/>
  <c r="H594"/>
  <c r="J657"/>
  <c r="J594"/>
  <c r="N174"/>
  <c r="H174"/>
  <c r="J279"/>
  <c r="K867"/>
  <c r="H867"/>
  <c r="J363"/>
  <c r="J951"/>
  <c r="J804"/>
  <c r="K405"/>
  <c r="H405"/>
  <c r="K657"/>
  <c r="H657"/>
  <c r="N552"/>
  <c r="H552"/>
  <c r="K195"/>
  <c r="J258"/>
  <c r="J552"/>
  <c r="J678"/>
  <c r="M27" i="1"/>
  <c r="K762" i="4"/>
  <c r="J1204"/>
  <c r="M762"/>
  <c r="K27" i="1"/>
  <c r="N27" s="1"/>
  <c r="N27" i="4" s="1"/>
  <c r="N720"/>
  <c r="H1204"/>
  <c r="N740"/>
  <c r="P1119"/>
  <c r="N111"/>
  <c r="N90"/>
  <c r="P90"/>
  <c r="P111"/>
  <c r="N1119"/>
  <c r="P657"/>
  <c r="P699"/>
  <c r="N1077"/>
  <c r="N678"/>
  <c r="P888"/>
  <c r="P1077"/>
  <c r="N888"/>
  <c r="N657"/>
  <c r="N867"/>
  <c r="P804"/>
  <c r="P678"/>
  <c r="P867"/>
  <c r="P993"/>
  <c r="N993"/>
  <c r="N699"/>
  <c r="P762"/>
  <c r="N762"/>
  <c r="J109"/>
  <c r="I109"/>
  <c r="J108"/>
  <c r="I108"/>
  <c r="O109"/>
  <c r="I1096"/>
  <c r="J1096"/>
  <c r="J1095"/>
  <c r="I1095"/>
  <c r="O1096"/>
  <c r="I1076"/>
  <c r="H1076"/>
  <c r="I1075"/>
  <c r="J1075"/>
  <c r="O1076"/>
  <c r="N1076"/>
  <c r="J1074"/>
  <c r="I1074"/>
  <c r="L1075"/>
  <c r="I277"/>
  <c r="I739"/>
  <c r="I276"/>
  <c r="L277"/>
  <c r="I1118"/>
  <c r="K1118"/>
  <c r="I1117"/>
  <c r="P1118"/>
  <c r="O1118"/>
  <c r="N1118"/>
  <c r="J1117"/>
  <c r="I1116"/>
  <c r="J1116"/>
  <c r="K950"/>
  <c r="I950"/>
  <c r="J950"/>
  <c r="I949"/>
  <c r="O950"/>
  <c r="N950"/>
  <c r="I948"/>
  <c r="O949"/>
  <c r="I760"/>
  <c r="I759"/>
  <c r="L760"/>
  <c r="I718"/>
  <c r="I634"/>
  <c r="I235"/>
  <c r="I214"/>
  <c r="I592"/>
  <c r="I571"/>
  <c r="I319"/>
  <c r="I550"/>
  <c r="I193"/>
  <c r="I172"/>
  <c r="I256"/>
  <c r="I655"/>
  <c r="I424"/>
  <c r="I403"/>
  <c r="I361"/>
  <c r="I340"/>
  <c r="I382"/>
  <c r="I928"/>
  <c r="I907"/>
  <c r="I865"/>
  <c r="I298"/>
  <c r="I151"/>
  <c r="L151"/>
  <c r="I297"/>
  <c r="L298"/>
  <c r="I864"/>
  <c r="L865"/>
  <c r="I906"/>
  <c r="O928"/>
  <c r="I339"/>
  <c r="L340"/>
  <c r="L361"/>
  <c r="L655"/>
  <c r="L256"/>
  <c r="L172"/>
  <c r="L193"/>
  <c r="L550"/>
  <c r="L319"/>
  <c r="O571"/>
  <c r="L592"/>
  <c r="I234"/>
  <c r="L235"/>
  <c r="O634"/>
  <c r="L718"/>
  <c r="O760"/>
  <c r="O759"/>
  <c r="L759"/>
  <c r="O927"/>
  <c r="K992"/>
  <c r="H320"/>
  <c r="I89"/>
  <c r="H803"/>
  <c r="K908"/>
  <c r="H887"/>
  <c r="K89"/>
  <c r="H698"/>
  <c r="L992"/>
  <c r="I866"/>
  <c r="H929"/>
  <c r="H677"/>
  <c r="I698"/>
  <c r="I887"/>
  <c r="I677"/>
  <c r="I929"/>
  <c r="L320"/>
  <c r="J89"/>
  <c r="H47"/>
  <c r="I47"/>
  <c r="J992"/>
  <c r="J908"/>
  <c r="J677"/>
  <c r="J887"/>
  <c r="J698"/>
  <c r="J803"/>
  <c r="J47"/>
  <c r="J26"/>
  <c r="H26"/>
  <c r="I26"/>
  <c r="L68"/>
  <c r="I68"/>
  <c r="N992"/>
  <c r="J68"/>
  <c r="K68"/>
  <c r="H68"/>
  <c r="P320"/>
  <c r="O320"/>
  <c r="P89"/>
  <c r="P68"/>
  <c r="P908"/>
  <c r="N320"/>
  <c r="O68"/>
  <c r="P992"/>
  <c r="N677"/>
  <c r="N866"/>
  <c r="O47"/>
  <c r="O698"/>
  <c r="P677"/>
  <c r="O929"/>
  <c r="P698"/>
  <c r="O887"/>
  <c r="P47"/>
  <c r="P929"/>
  <c r="O866"/>
  <c r="N908"/>
  <c r="N887"/>
  <c r="O992"/>
  <c r="N89"/>
  <c r="P866"/>
  <c r="O89"/>
  <c r="N698"/>
  <c r="O677"/>
  <c r="O803"/>
  <c r="N68"/>
  <c r="P803"/>
  <c r="P887"/>
  <c r="J88"/>
  <c r="J865"/>
  <c r="J886"/>
  <c r="J676"/>
  <c r="J67"/>
  <c r="J697"/>
  <c r="J802"/>
  <c r="J801"/>
  <c r="J66"/>
  <c r="P991"/>
  <c r="J885"/>
  <c r="J864"/>
  <c r="J87"/>
  <c r="J152"/>
  <c r="I152"/>
  <c r="H152"/>
  <c r="H257"/>
  <c r="I257"/>
  <c r="I173"/>
  <c r="H194"/>
  <c r="O194"/>
  <c r="H299"/>
  <c r="I299"/>
  <c r="H551"/>
  <c r="I551"/>
  <c r="O572"/>
  <c r="H572"/>
  <c r="I215"/>
  <c r="I236"/>
  <c r="H236"/>
  <c r="I635"/>
  <c r="H635"/>
  <c r="I719"/>
  <c r="H719"/>
  <c r="J740"/>
  <c r="I740"/>
  <c r="I383"/>
  <c r="H383"/>
  <c r="H341"/>
  <c r="I362"/>
  <c r="H362"/>
  <c r="H425"/>
  <c r="O425"/>
  <c r="H656"/>
  <c r="H278"/>
  <c r="H761"/>
  <c r="I761"/>
  <c r="K299"/>
  <c r="L761"/>
  <c r="K761"/>
  <c r="J656"/>
  <c r="J404"/>
  <c r="J362"/>
  <c r="J719"/>
  <c r="J635"/>
  <c r="J236"/>
  <c r="J299"/>
  <c r="J257"/>
  <c r="J551"/>
  <c r="J194"/>
  <c r="O299"/>
  <c r="J761"/>
  <c r="N299"/>
  <c r="M761"/>
  <c r="N761"/>
  <c r="O761"/>
  <c r="P299"/>
  <c r="P761"/>
  <c r="H1248"/>
  <c r="H131"/>
  <c r="K131"/>
  <c r="I130"/>
  <c r="L130"/>
  <c r="H132"/>
  <c r="J131"/>
  <c r="N132"/>
  <c r="I697"/>
  <c r="I67"/>
  <c r="I991"/>
  <c r="I46"/>
  <c r="I676"/>
  <c r="I886"/>
  <c r="I88"/>
  <c r="I25"/>
  <c r="I802"/>
  <c r="I87"/>
  <c r="L88"/>
  <c r="I885"/>
  <c r="L886"/>
  <c r="L676"/>
  <c r="I801"/>
  <c r="L991"/>
  <c r="I45"/>
  <c r="L46"/>
  <c r="O991"/>
  <c r="I66"/>
  <c r="L67"/>
  <c r="L697"/>
  <c r="L25" i="1"/>
  <c r="L25" i="4" s="1"/>
  <c r="I24" i="1"/>
  <c r="I24" i="4" s="1"/>
  <c r="H1247"/>
  <c r="I1247"/>
  <c r="O697"/>
  <c r="H1246"/>
  <c r="J949"/>
  <c r="J319"/>
  <c r="J907"/>
  <c r="J46"/>
  <c r="J928"/>
  <c r="J948"/>
  <c r="J132"/>
  <c r="J1248"/>
  <c r="J25"/>
  <c r="J24" i="1"/>
  <c r="J24" i="4" s="1"/>
  <c r="J1249"/>
  <c r="J172"/>
  <c r="J718"/>
  <c r="J382"/>
  <c r="J634"/>
  <c r="J151"/>
  <c r="J361"/>
  <c r="J550"/>
  <c r="J214"/>
  <c r="J424"/>
  <c r="J340"/>
  <c r="J592"/>
  <c r="J739"/>
  <c r="J277"/>
  <c r="J403"/>
  <c r="J235"/>
  <c r="J193"/>
  <c r="J571"/>
  <c r="J256"/>
  <c r="J130"/>
  <c r="J760"/>
  <c r="M760"/>
  <c r="J339"/>
  <c r="J234"/>
  <c r="J1202"/>
  <c r="J759"/>
  <c r="P760"/>
  <c r="M759"/>
  <c r="J744"/>
  <c r="P759"/>
  <c r="P744"/>
  <c r="M744"/>
  <c r="K13" i="1" l="1"/>
  <c r="L1095" i="4"/>
  <c r="O767"/>
  <c r="F19"/>
  <c r="G28"/>
  <c r="P28" i="1"/>
  <c r="P28" i="4" s="1"/>
  <c r="F591"/>
  <c r="M15" i="1"/>
  <c r="P15" s="1"/>
  <c r="P13" i="4" s="1"/>
  <c r="F654"/>
  <c r="N155"/>
  <c r="O34"/>
  <c r="L181"/>
  <c r="N197"/>
  <c r="L307"/>
  <c r="K323"/>
  <c r="P438"/>
  <c r="F565"/>
  <c r="G644"/>
  <c r="F570"/>
  <c r="F675"/>
  <c r="O139"/>
  <c r="L34"/>
  <c r="P144"/>
  <c r="K176"/>
  <c r="O202"/>
  <c r="N260"/>
  <c r="O265"/>
  <c r="P396"/>
  <c r="P417"/>
  <c r="L523"/>
  <c r="O649"/>
  <c r="G43"/>
  <c r="E71"/>
  <c r="E155"/>
  <c r="F223"/>
  <c r="G253"/>
  <c r="G291"/>
  <c r="F349"/>
  <c r="E428"/>
  <c r="E445"/>
  <c r="E703"/>
  <c r="P560"/>
  <c r="P400"/>
  <c r="N439"/>
  <c r="K197"/>
  <c r="L265"/>
  <c r="O349"/>
  <c r="P365"/>
  <c r="O370"/>
  <c r="P407"/>
  <c r="P428"/>
  <c r="G144"/>
  <c r="F592"/>
  <c r="P455"/>
  <c r="P433"/>
  <c r="P85"/>
  <c r="N92"/>
  <c r="K260"/>
  <c r="P344"/>
  <c r="P358"/>
  <c r="P386"/>
  <c r="O412"/>
  <c r="O433"/>
  <c r="E92"/>
  <c r="G165"/>
  <c r="E239"/>
  <c r="G337"/>
  <c r="G358"/>
  <c r="E386"/>
  <c r="G442"/>
  <c r="G449"/>
  <c r="F550"/>
  <c r="G686"/>
  <c r="O523"/>
  <c r="P228"/>
  <c r="N365"/>
  <c r="N407"/>
  <c r="M433"/>
  <c r="O670"/>
  <c r="E50"/>
  <c r="G60"/>
  <c r="G81"/>
  <c r="E456"/>
  <c r="E640"/>
  <c r="N514"/>
  <c r="O391"/>
  <c r="O76"/>
  <c r="P81"/>
  <c r="L139"/>
  <c r="N218"/>
  <c r="N344"/>
  <c r="M365"/>
  <c r="N386"/>
  <c r="L391"/>
  <c r="L433"/>
  <c r="P449"/>
  <c r="L670"/>
  <c r="G186"/>
  <c r="G249"/>
  <c r="G344"/>
  <c r="E449"/>
  <c r="G455"/>
  <c r="F529"/>
  <c r="P442"/>
  <c r="P460"/>
  <c r="P202"/>
  <c r="P60"/>
  <c r="P165"/>
  <c r="O223"/>
  <c r="G265"/>
  <c r="G274"/>
  <c r="G127"/>
  <c r="P707"/>
  <c r="P466"/>
  <c r="N71"/>
  <c r="N281"/>
  <c r="K365"/>
  <c r="K407"/>
  <c r="O529"/>
  <c r="E12"/>
  <c r="E313"/>
  <c r="F328"/>
  <c r="E344"/>
  <c r="L76"/>
  <c r="P328"/>
  <c r="E22"/>
  <c r="F55"/>
  <c r="F160"/>
  <c r="P106"/>
  <c r="P518"/>
  <c r="P391"/>
  <c r="O565"/>
  <c r="P312"/>
  <c r="N323"/>
  <c r="M1086"/>
  <c r="M1023"/>
  <c r="K1004"/>
  <c r="M781"/>
  <c r="L284"/>
  <c r="N792"/>
  <c r="K46"/>
  <c r="P71"/>
  <c r="E229"/>
  <c r="P34"/>
  <c r="N82"/>
  <c r="P197"/>
  <c r="N313"/>
  <c r="E271"/>
  <c r="M853"/>
  <c r="P160"/>
  <c r="P76"/>
  <c r="M34"/>
  <c r="P239"/>
  <c r="P265"/>
  <c r="G139"/>
  <c r="M18" i="1"/>
  <c r="P155" i="4"/>
  <c r="P218"/>
  <c r="P260"/>
  <c r="K67"/>
  <c r="K214"/>
  <c r="L26" i="1"/>
  <c r="L26" i="4" s="1"/>
  <c r="K256"/>
  <c r="K298"/>
  <c r="P281"/>
  <c r="P92"/>
  <c r="P302"/>
  <c r="G92"/>
  <c r="P223"/>
  <c r="P139"/>
  <c r="P176"/>
  <c r="P181"/>
  <c r="M218"/>
  <c r="G55"/>
  <c r="K172"/>
  <c r="P50"/>
  <c r="P55"/>
  <c r="O1095"/>
  <c r="K109"/>
  <c r="K319"/>
  <c r="P244"/>
  <c r="N319"/>
  <c r="M790"/>
  <c r="M1008"/>
  <c r="K743"/>
  <c r="P673"/>
  <c r="M686"/>
  <c r="M988"/>
  <c r="N306"/>
  <c r="K767"/>
  <c r="O714"/>
  <c r="M475"/>
  <c r="M981"/>
  <c r="M1014"/>
  <c r="M1090"/>
  <c r="O1169"/>
  <c r="N349"/>
  <c r="M624"/>
  <c r="K801"/>
  <c r="M727"/>
  <c r="K1195"/>
  <c r="K862"/>
  <c r="P940"/>
  <c r="O228"/>
  <c r="O868"/>
  <c r="G20"/>
  <c r="L17" i="1"/>
  <c r="O17" s="1"/>
  <c r="O15" i="4" s="1"/>
  <c r="M1085"/>
  <c r="G857"/>
  <c r="M25" i="1"/>
  <c r="F1190" i="4"/>
  <c r="P1060"/>
  <c r="N1114"/>
  <c r="P883"/>
  <c r="N1104"/>
  <c r="M651"/>
  <c r="M1054"/>
  <c r="M845"/>
  <c r="K26" i="1"/>
  <c r="N26" s="1"/>
  <c r="N26" i="4" s="1"/>
  <c r="P454"/>
  <c r="L517"/>
  <c r="L939"/>
  <c r="E139"/>
  <c r="M1045"/>
  <c r="L186"/>
  <c r="L400"/>
  <c r="K412"/>
  <c r="G568"/>
  <c r="L295"/>
  <c r="F727"/>
  <c r="M1072"/>
  <c r="L781"/>
  <c r="K966"/>
  <c r="E1027"/>
  <c r="O664"/>
  <c r="F907"/>
  <c r="K554"/>
  <c r="O1005"/>
  <c r="M17" i="1"/>
  <c r="F906" i="4"/>
  <c r="M1192"/>
  <c r="G696"/>
  <c r="G738"/>
  <c r="K448"/>
  <c r="N1015"/>
  <c r="P1076"/>
  <c r="N913"/>
  <c r="P934"/>
  <c r="K1196"/>
  <c r="K1114"/>
  <c r="M467"/>
  <c r="P824"/>
  <c r="N1027"/>
  <c r="L857"/>
  <c r="O706"/>
  <c r="O1033"/>
  <c r="K34"/>
  <c r="K55"/>
  <c r="K139"/>
  <c r="L270"/>
  <c r="L316"/>
  <c r="P322"/>
  <c r="K722"/>
  <c r="K890"/>
  <c r="M917"/>
  <c r="K1016"/>
  <c r="F190"/>
  <c r="F333"/>
  <c r="G631"/>
  <c r="E701"/>
  <c r="F813"/>
  <c r="G883"/>
  <c r="F944"/>
  <c r="E1055"/>
  <c r="F1065"/>
  <c r="G1109"/>
  <c r="N1206"/>
  <c r="P714"/>
  <c r="O538"/>
  <c r="P1043"/>
  <c r="P652"/>
  <c r="N1055"/>
  <c r="O798"/>
  <c r="M916"/>
  <c r="N370"/>
  <c r="N265"/>
  <c r="O1065"/>
  <c r="L232"/>
  <c r="P238"/>
  <c r="L291"/>
  <c r="L396"/>
  <c r="O438"/>
  <c r="K638"/>
  <c r="N680"/>
  <c r="N701"/>
  <c r="L706"/>
  <c r="K840"/>
  <c r="L1005"/>
  <c r="K1092"/>
  <c r="G322"/>
  <c r="F400"/>
  <c r="F438"/>
  <c r="F538"/>
  <c r="E575"/>
  <c r="G711"/>
  <c r="G732"/>
  <c r="F769"/>
  <c r="E862"/>
  <c r="P49"/>
  <c r="O59"/>
  <c r="O165"/>
  <c r="O207"/>
  <c r="L211"/>
  <c r="L228"/>
  <c r="K286"/>
  <c r="O312"/>
  <c r="O337"/>
  <c r="L375"/>
  <c r="L685"/>
  <c r="L813"/>
  <c r="N840"/>
  <c r="K988"/>
  <c r="P1050"/>
  <c r="E265"/>
  <c r="G280"/>
  <c r="F337"/>
  <c r="F580"/>
  <c r="E890"/>
  <c r="E978"/>
  <c r="G999"/>
  <c r="F1070"/>
  <c r="G1098"/>
  <c r="P1195"/>
  <c r="N1088"/>
  <c r="L1206"/>
  <c r="N852"/>
  <c r="O379"/>
  <c r="P922"/>
  <c r="K460"/>
  <c r="N803"/>
  <c r="L907"/>
  <c r="L1039"/>
  <c r="P873"/>
  <c r="O421"/>
  <c r="P694"/>
  <c r="P796"/>
  <c r="O442"/>
  <c r="N433"/>
  <c r="P568"/>
  <c r="N328"/>
  <c r="L43"/>
  <c r="P91"/>
  <c r="L169"/>
  <c r="N223"/>
  <c r="O249"/>
  <c r="L379"/>
  <c r="P564"/>
  <c r="P669"/>
  <c r="G547"/>
  <c r="E638"/>
  <c r="G736"/>
  <c r="E836"/>
  <c r="F895"/>
  <c r="E988"/>
  <c r="P950"/>
  <c r="P547"/>
  <c r="N412"/>
  <c r="P999"/>
  <c r="P1009"/>
  <c r="O685"/>
  <c r="O939"/>
  <c r="O60"/>
  <c r="O144"/>
  <c r="L207"/>
  <c r="L253"/>
  <c r="P280"/>
  <c r="K391"/>
  <c r="P648"/>
  <c r="K680"/>
  <c r="M824"/>
  <c r="O879"/>
  <c r="K901"/>
  <c r="O956"/>
  <c r="F270"/>
  <c r="G301"/>
  <c r="G585"/>
  <c r="G648"/>
  <c r="G791"/>
  <c r="G922"/>
  <c r="G1076"/>
  <c r="E1114"/>
  <c r="L927"/>
  <c r="N391"/>
  <c r="P791"/>
  <c r="O1021"/>
  <c r="L85"/>
  <c r="L148"/>
  <c r="L165"/>
  <c r="L249"/>
  <c r="L274"/>
  <c r="L312"/>
  <c r="P522"/>
  <c r="P732"/>
  <c r="O1082"/>
  <c r="O1120"/>
  <c r="E743"/>
  <c r="F818"/>
  <c r="G940"/>
  <c r="F1033"/>
  <c r="P715"/>
  <c r="O39"/>
  <c r="P1098"/>
  <c r="P983"/>
  <c r="N901"/>
  <c r="N460"/>
  <c r="O85"/>
  <c r="P631"/>
  <c r="P1048"/>
  <c r="O727"/>
  <c r="N76"/>
  <c r="M538"/>
  <c r="O81"/>
  <c r="N202"/>
  <c r="L354"/>
  <c r="O358"/>
  <c r="K370"/>
  <c r="O417"/>
  <c r="O559"/>
  <c r="K852"/>
  <c r="O1070"/>
  <c r="E55"/>
  <c r="E554"/>
  <c r="G589"/>
  <c r="F706"/>
  <c r="F781"/>
  <c r="E1016"/>
  <c r="F1120"/>
  <c r="N466"/>
  <c r="N181"/>
  <c r="L60"/>
  <c r="L144"/>
  <c r="N160"/>
  <c r="N244"/>
  <c r="L421"/>
  <c r="L956"/>
  <c r="K1104"/>
  <c r="O1183"/>
  <c r="F559"/>
  <c r="G690"/>
  <c r="G846"/>
  <c r="F1021"/>
  <c r="G213"/>
  <c r="N1039"/>
  <c r="P526"/>
  <c r="P846"/>
  <c r="P917"/>
  <c r="O769"/>
  <c r="L39"/>
  <c r="O186"/>
  <c r="K202"/>
  <c r="K328"/>
  <c r="L358"/>
  <c r="K433"/>
  <c r="P470"/>
  <c r="N554"/>
  <c r="O643"/>
  <c r="N659"/>
  <c r="L1082"/>
  <c r="N1092"/>
  <c r="G70"/>
  <c r="F622"/>
  <c r="G715"/>
  <c r="G873"/>
  <c r="N929"/>
  <c r="N34"/>
  <c r="K160"/>
  <c r="L417"/>
  <c r="L442"/>
  <c r="N533"/>
  <c r="L538"/>
  <c r="K596"/>
  <c r="P627"/>
  <c r="N722"/>
  <c r="O895"/>
  <c r="G543"/>
  <c r="F643"/>
  <c r="E659"/>
  <c r="L127"/>
  <c r="M1041"/>
  <c r="N978"/>
  <c r="O517"/>
  <c r="L81"/>
  <c r="K1190"/>
  <c r="L809"/>
  <c r="M925"/>
  <c r="K244"/>
  <c r="O291"/>
  <c r="O396"/>
  <c r="K466"/>
  <c r="L1033"/>
  <c r="M420"/>
  <c r="M517"/>
  <c r="M481"/>
  <c r="M663"/>
  <c r="M667"/>
  <c r="G402"/>
  <c r="G423"/>
  <c r="F864"/>
  <c r="F990"/>
  <c r="M1062"/>
  <c r="M780"/>
  <c r="L731"/>
  <c r="N399"/>
  <c r="G45"/>
  <c r="M489"/>
  <c r="E990"/>
  <c r="N13" i="2"/>
  <c r="N14"/>
  <c r="L189" i="4"/>
  <c r="L878"/>
  <c r="G1074"/>
  <c r="M348"/>
  <c r="L1025"/>
  <c r="L100" i="2"/>
  <c r="O100" s="1"/>
  <c r="N406" i="4"/>
  <c r="L147"/>
  <c r="O147"/>
  <c r="N175"/>
  <c r="K357"/>
  <c r="N357"/>
  <c r="M530"/>
  <c r="M537"/>
  <c r="M643"/>
  <c r="P767"/>
  <c r="M771"/>
  <c r="M844"/>
  <c r="M897"/>
  <c r="M922"/>
  <c r="M940"/>
  <c r="M945"/>
  <c r="M958"/>
  <c r="M960"/>
  <c r="M1002"/>
  <c r="M1021"/>
  <c r="M1027"/>
  <c r="M1066"/>
  <c r="M621"/>
  <c r="K585"/>
  <c r="L306"/>
  <c r="M768"/>
  <c r="N813"/>
  <c r="K834"/>
  <c r="M767"/>
  <c r="L882"/>
  <c r="M714"/>
  <c r="P81" i="2"/>
  <c r="P24"/>
  <c r="G50" i="4"/>
  <c r="E88"/>
  <c r="G466"/>
  <c r="G541"/>
  <c r="E543"/>
  <c r="F544"/>
  <c r="G545"/>
  <c r="F546"/>
  <c r="N126"/>
  <c r="K537"/>
  <c r="M550"/>
  <c r="M403"/>
  <c r="M382"/>
  <c r="M46"/>
  <c r="M949"/>
  <c r="M802"/>
  <c r="M320"/>
  <c r="M866"/>
  <c r="M1076"/>
  <c r="M804"/>
  <c r="P951"/>
  <c r="M363"/>
  <c r="P279"/>
  <c r="M594"/>
  <c r="M657"/>
  <c r="M909"/>
  <c r="M384"/>
  <c r="M888"/>
  <c r="M111"/>
  <c r="M993"/>
  <c r="P300"/>
  <c r="M699"/>
  <c r="M237"/>
  <c r="P426"/>
  <c r="P69"/>
  <c r="P342"/>
  <c r="P741"/>
  <c r="P970"/>
  <c r="P447"/>
  <c r="P14" i="1"/>
  <c r="P12" i="4" s="1"/>
  <c r="M29"/>
  <c r="M28"/>
  <c r="M33"/>
  <c r="M53"/>
  <c r="M56"/>
  <c r="M64"/>
  <c r="M77"/>
  <c r="M79"/>
  <c r="M83"/>
  <c r="M84"/>
  <c r="M138"/>
  <c r="P141"/>
  <c r="P158"/>
  <c r="M161"/>
  <c r="P168"/>
  <c r="M189"/>
  <c r="M201"/>
  <c r="M204"/>
  <c r="M224"/>
  <c r="M243"/>
  <c r="M245"/>
  <c r="M264"/>
  <c r="M265"/>
  <c r="M281"/>
  <c r="M284"/>
  <c r="M294"/>
  <c r="P308"/>
  <c r="P316"/>
  <c r="M323"/>
  <c r="M326"/>
  <c r="M329"/>
  <c r="M330"/>
  <c r="M336"/>
  <c r="M344"/>
  <c r="M347"/>
  <c r="P354"/>
  <c r="M357"/>
  <c r="M358"/>
  <c r="M369"/>
  <c r="M372"/>
  <c r="M378"/>
  <c r="M386"/>
  <c r="M431"/>
  <c r="M432"/>
  <c r="M435"/>
  <c r="M438"/>
  <c r="M446"/>
  <c r="M449"/>
  <c r="M452"/>
  <c r="M453"/>
  <c r="M463"/>
  <c r="M473"/>
  <c r="M474"/>
  <c r="M476"/>
  <c r="M482"/>
  <c r="M484"/>
  <c r="M515"/>
  <c r="M516"/>
  <c r="M519"/>
  <c r="M532"/>
  <c r="M539"/>
  <c r="M554"/>
  <c r="M559"/>
  <c r="M561"/>
  <c r="M568"/>
  <c r="M582"/>
  <c r="M596"/>
  <c r="M620"/>
  <c r="M638"/>
  <c r="M641"/>
  <c r="M645"/>
  <c r="M662"/>
  <c r="M665"/>
  <c r="M666"/>
  <c r="M672"/>
  <c r="M683"/>
  <c r="M685"/>
  <c r="M687"/>
  <c r="M705"/>
  <c r="M707"/>
  <c r="M715"/>
  <c r="M725"/>
  <c r="M726"/>
  <c r="M729"/>
  <c r="M743"/>
  <c r="M778"/>
  <c r="M785"/>
  <c r="M788"/>
  <c r="M792"/>
  <c r="M811"/>
  <c r="M820"/>
  <c r="M825"/>
  <c r="M827"/>
  <c r="M832"/>
  <c r="M834"/>
  <c r="M838"/>
  <c r="M846"/>
  <c r="M848"/>
  <c r="M852"/>
  <c r="M854"/>
  <c r="M855"/>
  <c r="M872"/>
  <c r="M874"/>
  <c r="M876"/>
  <c r="M882"/>
  <c r="M902"/>
  <c r="M910"/>
  <c r="M919"/>
  <c r="M937"/>
  <c r="M952"/>
  <c r="M961"/>
  <c r="M965"/>
  <c r="M980"/>
  <c r="M982"/>
  <c r="M999"/>
  <c r="M1003"/>
  <c r="M1019"/>
  <c r="M1024"/>
  <c r="M1029"/>
  <c r="M1033"/>
  <c r="M1047"/>
  <c r="M1068"/>
  <c r="M1069"/>
  <c r="M1078"/>
  <c r="M1079"/>
  <c r="M1082"/>
  <c r="M1091"/>
  <c r="M1097"/>
  <c r="M1103"/>
  <c r="M1105"/>
  <c r="M1106"/>
  <c r="M1107"/>
  <c r="M1108"/>
  <c r="M1111"/>
  <c r="M1120"/>
  <c r="M117"/>
  <c r="M106"/>
  <c r="M112"/>
  <c r="M991"/>
  <c r="M67"/>
  <c r="M424"/>
  <c r="M634"/>
  <c r="M132"/>
  <c r="M907"/>
  <c r="M928"/>
  <c r="M131"/>
  <c r="P341"/>
  <c r="M865"/>
  <c r="M68"/>
  <c r="M1118"/>
  <c r="M1096"/>
  <c r="M720"/>
  <c r="M678"/>
  <c r="M552"/>
  <c r="M258"/>
  <c r="M1119"/>
  <c r="M1077"/>
  <c r="M90"/>
  <c r="M573"/>
  <c r="M867"/>
  <c r="P174"/>
  <c r="P405"/>
  <c r="M48"/>
  <c r="M216"/>
  <c r="P445"/>
  <c r="P16" i="1"/>
  <c r="P14" i="4" s="1"/>
  <c r="M32"/>
  <c r="M42"/>
  <c r="P43"/>
  <c r="M54"/>
  <c r="M55"/>
  <c r="M63"/>
  <c r="M71"/>
  <c r="M74"/>
  <c r="M76"/>
  <c r="M78"/>
  <c r="M81"/>
  <c r="M85"/>
  <c r="M92"/>
  <c r="M139"/>
  <c r="M140"/>
  <c r="P148"/>
  <c r="M159"/>
  <c r="M169"/>
  <c r="M179"/>
  <c r="M180"/>
  <c r="M181"/>
  <c r="M182"/>
  <c r="M183"/>
  <c r="P190"/>
  <c r="M197"/>
  <c r="M200"/>
  <c r="M203"/>
  <c r="M210"/>
  <c r="M222"/>
  <c r="M223"/>
  <c r="P225"/>
  <c r="M231"/>
  <c r="P232"/>
  <c r="M242"/>
  <c r="M244"/>
  <c r="M260"/>
  <c r="M266"/>
  <c r="P267"/>
  <c r="P274"/>
  <c r="M285"/>
  <c r="M287"/>
  <c r="M295"/>
  <c r="M302"/>
  <c r="M305"/>
  <c r="M306"/>
  <c r="P309"/>
  <c r="M327"/>
  <c r="M350"/>
  <c r="M351"/>
  <c r="M368"/>
  <c r="M370"/>
  <c r="M371"/>
  <c r="M390"/>
  <c r="M391"/>
  <c r="M393"/>
  <c r="P399"/>
  <c r="M400"/>
  <c r="M407"/>
  <c r="M410"/>
  <c r="M411"/>
  <c r="M421"/>
  <c r="M428"/>
  <c r="M440"/>
  <c r="M442"/>
  <c r="M455"/>
  <c r="M457"/>
  <c r="M459"/>
  <c r="M461"/>
  <c r="M468"/>
  <c r="M477"/>
  <c r="M480"/>
  <c r="M487"/>
  <c r="M488"/>
  <c r="M491"/>
  <c r="M524"/>
  <c r="M531"/>
  <c r="P540"/>
  <c r="M546"/>
  <c r="M557"/>
  <c r="M558"/>
  <c r="M578"/>
  <c r="M579"/>
  <c r="M580"/>
  <c r="M581"/>
  <c r="M588"/>
  <c r="M623"/>
  <c r="P630"/>
  <c r="M669"/>
  <c r="M671"/>
  <c r="M680"/>
  <c r="M701"/>
  <c r="M704"/>
  <c r="M706"/>
  <c r="M708"/>
  <c r="M722"/>
  <c r="M770"/>
  <c r="M783"/>
  <c r="M789"/>
  <c r="M791"/>
  <c r="M795"/>
  <c r="M799"/>
  <c r="M805"/>
  <c r="M806"/>
  <c r="M810"/>
  <c r="M812"/>
  <c r="M819"/>
  <c r="M830"/>
  <c r="M833"/>
  <c r="M837"/>
  <c r="M839"/>
  <c r="M851"/>
  <c r="M861"/>
  <c r="M873"/>
  <c r="M893"/>
  <c r="M894"/>
  <c r="M896"/>
  <c r="M900"/>
  <c r="M901"/>
  <c r="M904"/>
  <c r="M911"/>
  <c r="M914"/>
  <c r="M915"/>
  <c r="M918"/>
  <c r="M921"/>
  <c r="M931"/>
  <c r="M932"/>
  <c r="M936"/>
  <c r="M939"/>
  <c r="M942"/>
  <c r="M943"/>
  <c r="M944"/>
  <c r="M956"/>
  <c r="M959"/>
  <c r="M963"/>
  <c r="M964"/>
  <c r="M971"/>
  <c r="M974"/>
  <c r="M977"/>
  <c r="M978"/>
  <c r="M984"/>
  <c r="M986"/>
  <c r="M998"/>
  <c r="M1013"/>
  <c r="M1020"/>
  <c r="M1028"/>
  <c r="M1035"/>
  <c r="M1037"/>
  <c r="M1040"/>
  <c r="M1042"/>
  <c r="M1058"/>
  <c r="M1063"/>
  <c r="M1065"/>
  <c r="M1070"/>
  <c r="M1100"/>
  <c r="M1110"/>
  <c r="M1112"/>
  <c r="M95"/>
  <c r="M102"/>
  <c r="M50"/>
  <c r="M100"/>
  <c r="P127"/>
  <c r="M1016"/>
  <c r="K780"/>
  <c r="L792"/>
  <c r="L834"/>
  <c r="K189"/>
  <c r="L955"/>
  <c r="O585"/>
  <c r="L787"/>
  <c r="L1004"/>
  <c r="K295"/>
  <c r="G864"/>
  <c r="M309"/>
  <c r="M399"/>
  <c r="O528"/>
  <c r="F633"/>
  <c r="K333"/>
  <c r="O158"/>
  <c r="M274"/>
  <c r="N190"/>
  <c r="L333"/>
  <c r="F696"/>
  <c r="M148"/>
  <c r="K437"/>
  <c r="P294"/>
  <c r="N316"/>
  <c r="M141"/>
  <c r="M416"/>
  <c r="L647"/>
  <c r="K773"/>
  <c r="K899"/>
  <c r="N731"/>
  <c r="L98" i="2"/>
  <c r="O399" i="4"/>
  <c r="F717"/>
  <c r="F738"/>
  <c r="F1011"/>
  <c r="O286"/>
  <c r="E1011"/>
  <c r="P420"/>
  <c r="P64"/>
  <c r="K33"/>
  <c r="L190"/>
  <c r="K735"/>
  <c r="L651"/>
  <c r="O295"/>
  <c r="L630"/>
  <c r="M232"/>
  <c r="K168"/>
  <c r="M190"/>
  <c r="P210"/>
  <c r="K543"/>
  <c r="K563"/>
  <c r="L983"/>
  <c r="M91" i="2"/>
  <c r="P91" s="1"/>
  <c r="G1017" i="4"/>
  <c r="G990"/>
  <c r="F95"/>
  <c r="O95"/>
  <c r="K96"/>
  <c r="N96"/>
  <c r="P96"/>
  <c r="F97"/>
  <c r="O97"/>
  <c r="P98"/>
  <c r="G98"/>
  <c r="K102"/>
  <c r="N102"/>
  <c r="P104"/>
  <c r="P110"/>
  <c r="F112"/>
  <c r="L112"/>
  <c r="E113"/>
  <c r="N113"/>
  <c r="F118"/>
  <c r="L118"/>
  <c r="E123"/>
  <c r="K123"/>
  <c r="G123"/>
  <c r="K134"/>
  <c r="N134"/>
  <c r="G540"/>
  <c r="F1174"/>
  <c r="F543"/>
  <c r="E544"/>
  <c r="G1175"/>
  <c r="G544"/>
  <c r="L547"/>
  <c r="E1184"/>
  <c r="E553"/>
  <c r="G1184"/>
  <c r="G553"/>
  <c r="P670"/>
  <c r="G670"/>
  <c r="G675"/>
  <c r="G676"/>
  <c r="E696"/>
  <c r="E697"/>
  <c r="G781"/>
  <c r="G928"/>
  <c r="G927"/>
  <c r="E1033"/>
  <c r="E1032"/>
  <c r="L15" i="2"/>
  <c r="M25"/>
  <c r="M53"/>
  <c r="O843" i="4"/>
  <c r="F969"/>
  <c r="L1225"/>
  <c r="K311"/>
  <c r="G1080"/>
  <c r="L988"/>
  <c r="M630"/>
  <c r="F361"/>
  <c r="E430"/>
  <c r="G434"/>
  <c r="F439"/>
  <c r="E561"/>
  <c r="G858"/>
  <c r="F941"/>
  <c r="F124"/>
  <c r="F103"/>
  <c r="K1105"/>
  <c r="F549"/>
  <c r="L1183"/>
  <c r="L1196"/>
  <c r="P287"/>
  <c r="P204"/>
  <c r="N679"/>
  <c r="P306"/>
  <c r="N364"/>
  <c r="O735"/>
  <c r="K777"/>
  <c r="E687"/>
  <c r="L829"/>
  <c r="N210"/>
  <c r="K903"/>
  <c r="F88"/>
  <c r="F214"/>
  <c r="O357"/>
  <c r="F703"/>
  <c r="E991"/>
  <c r="K231"/>
  <c r="P596"/>
  <c r="M483"/>
  <c r="K458"/>
  <c r="F340"/>
  <c r="L997"/>
  <c r="N830"/>
  <c r="L246"/>
  <c r="P626"/>
  <c r="L563"/>
  <c r="F1114"/>
  <c r="E1098"/>
  <c r="N1098"/>
  <c r="K86" i="2"/>
  <c r="K101"/>
  <c r="L91"/>
  <c r="O91" s="1"/>
  <c r="K486" i="4"/>
  <c r="L899"/>
  <c r="K1025"/>
  <c r="K85" i="2"/>
  <c r="K1081" i="4"/>
  <c r="N40"/>
  <c r="K63" i="2"/>
  <c r="N63" s="1"/>
  <c r="F1117" i="4"/>
  <c r="L1117"/>
  <c r="K521"/>
  <c r="K451"/>
  <c r="L1191"/>
  <c r="N490"/>
  <c r="L241"/>
  <c r="L1204"/>
  <c r="K568"/>
  <c r="M267"/>
  <c r="K668"/>
  <c r="K770"/>
  <c r="K1193"/>
  <c r="K526"/>
  <c r="M1071"/>
  <c r="K1174"/>
  <c r="L783"/>
  <c r="L409"/>
  <c r="L1081"/>
  <c r="K472"/>
  <c r="P788"/>
  <c r="P588"/>
  <c r="K1191"/>
  <c r="L388"/>
  <c r="M1189"/>
  <c r="L441"/>
  <c r="K1084"/>
  <c r="L1193"/>
  <c r="K693"/>
  <c r="L693"/>
  <c r="K1029"/>
  <c r="L770"/>
  <c r="L871"/>
  <c r="K934"/>
  <c r="M1188"/>
  <c r="P284"/>
  <c r="O588"/>
  <c r="K689"/>
  <c r="M924"/>
  <c r="L430"/>
  <c r="N808"/>
  <c r="L1189"/>
  <c r="N211"/>
  <c r="N427"/>
  <c r="K456"/>
  <c r="N469"/>
  <c r="M631"/>
  <c r="N336"/>
  <c r="P336"/>
  <c r="M777"/>
  <c r="L626"/>
  <c r="K1188"/>
  <c r="N253"/>
  <c r="P666"/>
  <c r="N575"/>
  <c r="N420"/>
  <c r="O33"/>
  <c r="N57"/>
  <c r="P169"/>
  <c r="N36"/>
  <c r="M225"/>
  <c r="M168"/>
  <c r="N147"/>
  <c r="K64"/>
  <c r="O231"/>
  <c r="P63"/>
  <c r="M536"/>
  <c r="L332"/>
  <c r="E885"/>
  <c r="G906"/>
  <c r="N217"/>
  <c r="H1166"/>
  <c r="L35" i="2"/>
  <c r="O35" s="1"/>
  <c r="L336" i="4"/>
  <c r="M1051"/>
  <c r="K987"/>
  <c r="N375"/>
  <c r="M316"/>
  <c r="P854"/>
  <c r="P277"/>
  <c r="I626"/>
  <c r="I924"/>
  <c r="K52"/>
  <c r="L539"/>
  <c r="M308"/>
  <c r="P183"/>
  <c r="K536"/>
  <c r="P220"/>
  <c r="H1025"/>
  <c r="I899"/>
  <c r="P40"/>
  <c r="M158"/>
  <c r="I1025"/>
  <c r="N248"/>
  <c r="M92" i="2"/>
  <c r="M85"/>
  <c r="H1109" i="4"/>
  <c r="K98" i="2"/>
  <c r="F1206" i="4"/>
  <c r="K1060"/>
  <c r="K1063"/>
  <c r="J1039"/>
  <c r="M99" i="2"/>
  <c r="N252" i="4"/>
  <c r="H1011"/>
  <c r="K619"/>
  <c r="M65" i="2"/>
  <c r="P65" s="1"/>
  <c r="I903" i="4"/>
  <c r="M84" i="2"/>
  <c r="P84" s="1"/>
  <c r="K69"/>
  <c r="N69" s="1"/>
  <c r="K73"/>
  <c r="K78"/>
  <c r="F24" i="4"/>
  <c r="E465"/>
  <c r="K87" i="2"/>
  <c r="K83"/>
  <c r="N83" s="1"/>
  <c r="I1081" i="4"/>
  <c r="H1053"/>
  <c r="H1060"/>
  <c r="I1060"/>
  <c r="O210"/>
  <c r="J997"/>
  <c r="J955"/>
  <c r="K803"/>
  <c r="N185"/>
  <c r="K27"/>
  <c r="K60" i="2"/>
  <c r="M93"/>
  <c r="P93" s="1"/>
  <c r="K74"/>
  <c r="K56"/>
  <c r="N56" s="1"/>
  <c r="K79"/>
  <c r="N79" s="1"/>
  <c r="K102"/>
  <c r="M70"/>
  <c r="P70" s="1"/>
  <c r="H1113" i="4"/>
  <c r="I1018"/>
  <c r="E381"/>
  <c r="K88" i="2"/>
  <c r="I1004" i="4"/>
  <c r="J731"/>
  <c r="K93" i="2"/>
  <c r="P231" i="4"/>
  <c r="L79" i="2"/>
  <c r="O79" s="1"/>
  <c r="F1246" i="4"/>
  <c r="M41" i="2"/>
  <c r="P41" s="1"/>
  <c r="K55"/>
  <c r="N55" s="1"/>
  <c r="L93"/>
  <c r="O93" s="1"/>
  <c r="K90"/>
  <c r="N90" s="1"/>
  <c r="L99"/>
  <c r="I857" i="4"/>
  <c r="N341"/>
  <c r="O236"/>
  <c r="N63"/>
  <c r="M63" i="2"/>
  <c r="P63" s="1"/>
  <c r="L76"/>
  <c r="O76" s="1"/>
  <c r="K64"/>
  <c r="K94"/>
  <c r="I878" i="4"/>
  <c r="M83" i="2"/>
  <c r="P83" s="1"/>
  <c r="K99"/>
  <c r="H899" i="4"/>
  <c r="J1081"/>
  <c r="M69" i="2"/>
  <c r="P69" s="1"/>
  <c r="M78"/>
  <c r="J878" i="4"/>
  <c r="F1192"/>
  <c r="M98" i="2"/>
  <c r="M64"/>
  <c r="O46" i="4"/>
  <c r="M194"/>
  <c r="L77" i="2"/>
  <c r="O77" s="1"/>
  <c r="L48"/>
  <c r="O48" s="1"/>
  <c r="K58"/>
  <c r="N58" s="1"/>
  <c r="K65"/>
  <c r="N65" s="1"/>
  <c r="P865" i="4"/>
  <c r="L63" i="2"/>
  <c r="O63" s="1"/>
  <c r="K70"/>
  <c r="N70" s="1"/>
  <c r="M44"/>
  <c r="P44" s="1"/>
  <c r="I1109" i="4"/>
  <c r="I1088"/>
  <c r="O584"/>
  <c r="K164"/>
  <c r="K84" i="2"/>
  <c r="N84" s="1"/>
  <c r="M48"/>
  <c r="P48" s="1"/>
  <c r="I535" i="4"/>
  <c r="O88"/>
  <c r="L479"/>
  <c r="M49" i="2"/>
  <c r="P49" s="1"/>
  <c r="K34"/>
  <c r="N34" s="1"/>
  <c r="K38"/>
  <c r="L72"/>
  <c r="O72" s="1"/>
  <c r="P193" i="4"/>
  <c r="O361"/>
  <c r="L185"/>
  <c r="K44" i="2"/>
  <c r="N44" s="1"/>
  <c r="P802" i="4"/>
  <c r="L257"/>
  <c r="M35" i="2"/>
  <c r="P35" s="1"/>
  <c r="H215" i="4"/>
  <c r="J794"/>
  <c r="H542"/>
  <c r="N655"/>
  <c r="L80"/>
  <c r="E1197"/>
  <c r="L794"/>
  <c r="K36" i="2"/>
  <c r="P235" i="4"/>
  <c r="M42" i="2"/>
  <c r="P42" s="1"/>
  <c r="L424" i="4"/>
  <c r="L456"/>
  <c r="K467"/>
  <c r="K514"/>
  <c r="K582"/>
  <c r="P592"/>
  <c r="P676"/>
  <c r="K708"/>
  <c r="P718"/>
  <c r="K724"/>
  <c r="L782"/>
  <c r="P792"/>
  <c r="L831"/>
  <c r="K837"/>
  <c r="L841"/>
  <c r="L957"/>
  <c r="L967"/>
  <c r="K1056"/>
  <c r="L87" i="2"/>
  <c r="M38"/>
  <c r="M95"/>
  <c r="P95" s="1"/>
  <c r="K572" i="4"/>
  <c r="O235"/>
  <c r="N1190"/>
  <c r="K290"/>
  <c r="K1011"/>
  <c r="J1102"/>
  <c r="J276"/>
  <c r="I992"/>
  <c r="N710"/>
  <c r="K39" i="2"/>
  <c r="K77"/>
  <c r="N77" s="1"/>
  <c r="N656" i="4"/>
  <c r="N152"/>
  <c r="L521"/>
  <c r="M28" i="2"/>
  <c r="N416" i="4"/>
  <c r="H1088"/>
  <c r="J31"/>
  <c r="H1181"/>
  <c r="H927"/>
  <c r="J1181"/>
  <c r="G297"/>
  <c r="K57" i="2"/>
  <c r="H1046" i="4"/>
  <c r="H920"/>
  <c r="M58" i="2"/>
  <c r="P58" s="1"/>
  <c r="M79"/>
  <c r="P79" s="1"/>
  <c r="K91"/>
  <c r="N91" s="1"/>
  <c r="M100"/>
  <c r="P100" s="1"/>
  <c r="N194" i="4"/>
  <c r="N236"/>
  <c r="K276"/>
  <c r="J1109"/>
  <c r="L950"/>
  <c r="P1188"/>
  <c r="K1032"/>
  <c r="H1004"/>
  <c r="I1067"/>
  <c r="H626"/>
  <c r="J437"/>
  <c r="I416"/>
  <c r="I290"/>
  <c r="I164"/>
  <c r="O362"/>
  <c r="J341"/>
  <c r="M342"/>
  <c r="J1060"/>
  <c r="K47"/>
  <c r="L73"/>
  <c r="K83"/>
  <c r="P151"/>
  <c r="P172"/>
  <c r="K861"/>
  <c r="P693"/>
  <c r="M693"/>
  <c r="L378"/>
  <c r="O378"/>
  <c r="M337"/>
  <c r="O252"/>
  <c r="L252"/>
  <c r="M404"/>
  <c r="L215"/>
  <c r="I320"/>
  <c r="O948"/>
  <c r="K906"/>
  <c r="K927"/>
  <c r="N361"/>
  <c r="L13" i="2"/>
  <c r="E1192" i="4"/>
  <c r="O619"/>
  <c r="O577"/>
  <c r="O682"/>
  <c r="N582"/>
  <c r="N294"/>
  <c r="N519"/>
  <c r="P82"/>
  <c r="L1175"/>
  <c r="L36"/>
  <c r="N59"/>
  <c r="L327"/>
  <c r="N540"/>
  <c r="L920"/>
  <c r="K1028"/>
  <c r="K59" i="2"/>
  <c r="L62"/>
  <c r="O62" s="1"/>
  <c r="M72"/>
  <c r="P72" s="1"/>
  <c r="F418" i="4"/>
  <c r="F424"/>
  <c r="E519"/>
  <c r="G565"/>
  <c r="G571"/>
  <c r="G586"/>
  <c r="G592"/>
  <c r="G691"/>
  <c r="G697"/>
  <c r="E708"/>
  <c r="F724"/>
  <c r="G809"/>
  <c r="F815"/>
  <c r="F945"/>
  <c r="G995"/>
  <c r="M127"/>
  <c r="H94"/>
  <c r="J829"/>
  <c r="I850"/>
  <c r="I374"/>
  <c r="J693"/>
  <c r="J798"/>
  <c r="J1185"/>
  <c r="J1167"/>
  <c r="J1114"/>
  <c r="I1072"/>
  <c r="G318"/>
  <c r="P697"/>
  <c r="I593"/>
  <c r="N47"/>
  <c r="O131"/>
  <c r="K216"/>
  <c r="K804"/>
  <c r="H1116"/>
  <c r="N447"/>
  <c r="O15" i="2"/>
  <c r="G1202" i="4"/>
  <c r="N388"/>
  <c r="O451"/>
  <c r="O367"/>
  <c r="P262"/>
  <c r="K1012"/>
  <c r="M664"/>
  <c r="K294"/>
  <c r="N467"/>
  <c r="O880"/>
  <c r="O1006"/>
  <c r="L57"/>
  <c r="K80"/>
  <c r="L459"/>
  <c r="K532"/>
  <c r="K645"/>
  <c r="L673"/>
  <c r="P995"/>
  <c r="N1040"/>
  <c r="L43" i="2"/>
  <c r="M77"/>
  <c r="P77" s="1"/>
  <c r="K43"/>
  <c r="M36"/>
  <c r="K35"/>
  <c r="N35" s="1"/>
  <c r="F57" i="4"/>
  <c r="G88"/>
  <c r="G712"/>
  <c r="G718"/>
  <c r="E729"/>
  <c r="E788"/>
  <c r="E804"/>
  <c r="F819"/>
  <c r="G1000"/>
  <c r="H1018"/>
  <c r="H1102"/>
  <c r="H1081"/>
  <c r="J1018"/>
  <c r="J241"/>
  <c r="J514"/>
  <c r="J332"/>
  <c r="I252"/>
  <c r="J689"/>
  <c r="G339"/>
  <c r="F45"/>
  <c r="E87"/>
  <c r="E171"/>
  <c r="E213"/>
  <c r="E255"/>
  <c r="P361"/>
  <c r="J927"/>
  <c r="J318"/>
  <c r="H593"/>
  <c r="M26" i="1"/>
  <c r="L382" i="4"/>
  <c r="H234"/>
  <c r="H571"/>
  <c r="P1192"/>
  <c r="P585"/>
  <c r="P307"/>
  <c r="L515"/>
  <c r="K647"/>
  <c r="K768"/>
  <c r="K788"/>
  <c r="N914"/>
  <c r="P923"/>
  <c r="M56" i="2"/>
  <c r="P56" s="1"/>
  <c r="M51"/>
  <c r="P51" s="1"/>
  <c r="K48"/>
  <c r="N48" s="1"/>
  <c r="K67"/>
  <c r="K81"/>
  <c r="G11" i="4"/>
  <c r="E62"/>
  <c r="G733"/>
  <c r="G739"/>
  <c r="F782"/>
  <c r="G792"/>
  <c r="G797"/>
  <c r="F957"/>
  <c r="G973"/>
  <c r="E1117"/>
  <c r="H1105"/>
  <c r="J367"/>
  <c r="H955"/>
  <c r="I808"/>
  <c r="I668"/>
  <c r="I248"/>
  <c r="I861"/>
  <c r="H1174"/>
  <c r="E45"/>
  <c r="J297"/>
  <c r="N383"/>
  <c r="L908"/>
  <c r="O718"/>
  <c r="M174"/>
  <c r="K591"/>
  <c r="K235"/>
  <c r="K991"/>
  <c r="H718"/>
  <c r="O640"/>
  <c r="O514"/>
  <c r="N1056"/>
  <c r="M518"/>
  <c r="P874"/>
  <c r="N169"/>
  <c r="L642"/>
  <c r="O1034"/>
  <c r="N78"/>
  <c r="N330"/>
  <c r="M540"/>
  <c r="K663"/>
  <c r="P797"/>
  <c r="N837"/>
  <c r="P847"/>
  <c r="K1023"/>
  <c r="L1034"/>
  <c r="K1040"/>
  <c r="P53" i="2"/>
  <c r="M74"/>
  <c r="L85"/>
  <c r="K49"/>
  <c r="N49" s="1"/>
  <c r="G172" i="4"/>
  <c r="F1093"/>
  <c r="G1110"/>
  <c r="G1121"/>
  <c r="H913"/>
  <c r="H227"/>
  <c r="J1046"/>
  <c r="J941"/>
  <c r="H785"/>
  <c r="J119"/>
  <c r="E1074"/>
  <c r="G513"/>
  <c r="E1223"/>
  <c r="P298"/>
  <c r="H717"/>
  <c r="N991"/>
  <c r="H570"/>
  <c r="E1166"/>
  <c r="O346"/>
  <c r="N714"/>
  <c r="K841"/>
  <c r="M1064"/>
  <c r="O782"/>
  <c r="L799"/>
  <c r="K169"/>
  <c r="P877"/>
  <c r="N645"/>
  <c r="K351"/>
  <c r="K428"/>
  <c r="N461"/>
  <c r="L580"/>
  <c r="K771"/>
  <c r="K914"/>
  <c r="M946"/>
  <c r="L971"/>
  <c r="K979"/>
  <c r="K1046"/>
  <c r="L1072"/>
  <c r="O21" i="2"/>
  <c r="L21"/>
  <c r="L71"/>
  <c r="K37"/>
  <c r="N37" s="1"/>
  <c r="K53"/>
  <c r="G145" i="4"/>
  <c r="J1191"/>
  <c r="I1102"/>
  <c r="I703"/>
  <c r="J682"/>
  <c r="I540"/>
  <c r="G555"/>
  <c r="J655"/>
  <c r="K909"/>
  <c r="K571"/>
  <c r="G1196"/>
  <c r="O325"/>
  <c r="O73"/>
  <c r="O957"/>
  <c r="P1012"/>
  <c r="N853"/>
  <c r="O1083"/>
  <c r="N1105"/>
  <c r="K204"/>
  <c r="K225"/>
  <c r="N246"/>
  <c r="N666"/>
  <c r="K958"/>
  <c r="K986"/>
  <c r="L999"/>
  <c r="L1006"/>
  <c r="L1047"/>
  <c r="P1049"/>
  <c r="P1061"/>
  <c r="P1121"/>
  <c r="K42" i="2"/>
  <c r="N42" s="1"/>
  <c r="K62"/>
  <c r="N62" s="1"/>
  <c r="F36" i="4"/>
  <c r="G214"/>
  <c r="F1071"/>
  <c r="H843"/>
  <c r="J850"/>
  <c r="I871"/>
  <c r="H836"/>
  <c r="G633"/>
  <c r="K677"/>
  <c r="N409"/>
  <c r="O966"/>
  <c r="L589"/>
  <c r="M315"/>
  <c r="M462"/>
  <c r="L201"/>
  <c r="K302"/>
  <c r="P313"/>
  <c r="P392"/>
  <c r="K461"/>
  <c r="L622"/>
  <c r="K783"/>
  <c r="L855"/>
  <c r="L936"/>
  <c r="P987"/>
  <c r="N1078"/>
  <c r="K1090"/>
  <c r="P25" i="2"/>
  <c r="K66"/>
  <c r="K80"/>
  <c r="E330" i="4"/>
  <c r="G523"/>
  <c r="F892"/>
  <c r="F908"/>
  <c r="G918"/>
  <c r="E1056"/>
  <c r="L103"/>
  <c r="I1197"/>
  <c r="I1046"/>
  <c r="H871"/>
  <c r="I815"/>
  <c r="N634"/>
  <c r="K865"/>
  <c r="O865"/>
  <c r="N321"/>
  <c r="H88"/>
  <c r="O445"/>
  <c r="O1018"/>
  <c r="L472"/>
  <c r="P649"/>
  <c r="L966"/>
  <c r="P529"/>
  <c r="N1036"/>
  <c r="O967"/>
  <c r="P271"/>
  <c r="K374"/>
  <c r="P935"/>
  <c r="N952"/>
  <c r="P973"/>
  <c r="L1111"/>
  <c r="K46" i="2"/>
  <c r="L90"/>
  <c r="O90" s="1"/>
  <c r="M34"/>
  <c r="P34" s="1"/>
  <c r="K71"/>
  <c r="E225" i="4"/>
  <c r="G334"/>
  <c r="G340"/>
  <c r="E351"/>
  <c r="E897"/>
  <c r="E902"/>
  <c r="G1061"/>
  <c r="J337"/>
  <c r="I955"/>
  <c r="I1174"/>
  <c r="F444"/>
  <c r="J991"/>
  <c r="L403"/>
  <c r="H87"/>
  <c r="O556"/>
  <c r="N721"/>
  <c r="K1036"/>
  <c r="P830"/>
  <c r="O63"/>
  <c r="K714"/>
  <c r="K82"/>
  <c r="K181"/>
  <c r="K453"/>
  <c r="O456"/>
  <c r="L669"/>
  <c r="L683"/>
  <c r="L774"/>
  <c r="L964"/>
  <c r="P984"/>
  <c r="K1078"/>
  <c r="N1089"/>
  <c r="M86" i="2"/>
  <c r="M43"/>
  <c r="L58"/>
  <c r="O58" s="1"/>
  <c r="G355" i="4"/>
  <c r="E372"/>
  <c r="F456"/>
  <c r="J1004"/>
  <c r="H861"/>
  <c r="H546"/>
  <c r="J115"/>
  <c r="P655"/>
  <c r="I318"/>
  <c r="O831"/>
  <c r="P834"/>
  <c r="L483"/>
  <c r="K78"/>
  <c r="N162"/>
  <c r="K368"/>
  <c r="L440"/>
  <c r="K1169"/>
  <c r="K952"/>
  <c r="K1089"/>
  <c r="K1097"/>
  <c r="K76" i="2"/>
  <c r="N76" s="1"/>
  <c r="M90"/>
  <c r="P90" s="1"/>
  <c r="E267" i="4"/>
  <c r="G376"/>
  <c r="E467"/>
  <c r="E624"/>
  <c r="G869"/>
  <c r="G1012"/>
  <c r="I1187"/>
  <c r="H388"/>
  <c r="I458"/>
  <c r="H857"/>
  <c r="E864"/>
  <c r="G30"/>
  <c r="E1209"/>
  <c r="G1213"/>
  <c r="E1225"/>
  <c r="G1116"/>
  <c r="I927"/>
  <c r="N708"/>
  <c r="N979"/>
  <c r="N729"/>
  <c r="K228"/>
  <c r="K902"/>
  <c r="K911"/>
  <c r="L922"/>
  <c r="N1028"/>
  <c r="M23" i="2"/>
  <c r="P23" s="1"/>
  <c r="L34"/>
  <c r="O34" s="1"/>
  <c r="E540" i="4"/>
  <c r="L110"/>
  <c r="J1206"/>
  <c r="H262"/>
  <c r="J787"/>
  <c r="O204"/>
  <c r="L267"/>
  <c r="L325"/>
  <c r="K435"/>
  <c r="K530"/>
  <c r="L556"/>
  <c r="L640"/>
  <c r="L729"/>
  <c r="K815"/>
  <c r="L897"/>
  <c r="L914"/>
  <c r="K936"/>
  <c r="K1013"/>
  <c r="L1018"/>
  <c r="K20" i="2"/>
  <c r="N20" s="1"/>
  <c r="L94"/>
  <c r="M30"/>
  <c r="P30" s="1"/>
  <c r="K18"/>
  <c r="K52"/>
  <c r="L37"/>
  <c r="O37" s="1"/>
  <c r="K100"/>
  <c r="N100" s="1"/>
  <c r="L44"/>
  <c r="O44" s="1"/>
  <c r="L65"/>
  <c r="O65" s="1"/>
  <c r="K72"/>
  <c r="N72" s="1"/>
  <c r="K1072" i="4"/>
  <c r="K1067"/>
  <c r="M769"/>
  <c r="K588"/>
  <c r="N588"/>
  <c r="M567"/>
  <c r="M466"/>
  <c r="M253"/>
  <c r="P253"/>
  <c r="P28" i="2"/>
  <c r="M57" i="4"/>
  <c r="P57"/>
  <c r="L551"/>
  <c r="L887"/>
  <c r="J93"/>
  <c r="K363"/>
  <c r="N1196"/>
  <c r="E1188"/>
  <c r="L157"/>
  <c r="K1039"/>
  <c r="L1060"/>
  <c r="M478"/>
  <c r="N21" i="1"/>
  <c r="N20" i="4" s="1"/>
  <c r="L55"/>
  <c r="L243"/>
  <c r="K421"/>
  <c r="N587"/>
  <c r="L944"/>
  <c r="O952"/>
  <c r="K985"/>
  <c r="L1040"/>
  <c r="N1100"/>
  <c r="L46" i="2"/>
  <c r="O46" s="1"/>
  <c r="O81"/>
  <c r="E53" i="4"/>
  <c r="G57"/>
  <c r="F62"/>
  <c r="F183"/>
  <c r="E188"/>
  <c r="F267"/>
  <c r="E272"/>
  <c r="F561"/>
  <c r="E566"/>
  <c r="F645"/>
  <c r="E650"/>
  <c r="F729"/>
  <c r="E734"/>
  <c r="F771"/>
  <c r="E820"/>
  <c r="G966"/>
  <c r="E1013"/>
  <c r="F1023"/>
  <c r="G1056"/>
  <c r="N104"/>
  <c r="I1188"/>
  <c r="J253"/>
  <c r="J199"/>
  <c r="J430"/>
  <c r="I451"/>
  <c r="J563"/>
  <c r="H584"/>
  <c r="J35"/>
  <c r="H1072"/>
  <c r="J1016"/>
  <c r="H957"/>
  <c r="H974"/>
  <c r="K1053"/>
  <c r="N259"/>
  <c r="L461"/>
  <c r="O729"/>
  <c r="O902"/>
  <c r="L963"/>
  <c r="M97" i="2"/>
  <c r="P97" s="1"/>
  <c r="F330" i="4"/>
  <c r="E335"/>
  <c r="G424"/>
  <c r="F865"/>
  <c r="F914"/>
  <c r="G1087"/>
  <c r="J1193"/>
  <c r="I661"/>
  <c r="I843"/>
  <c r="H528"/>
  <c r="J1025"/>
  <c r="J50"/>
  <c r="J409"/>
  <c r="I656"/>
  <c r="N153"/>
  <c r="K426"/>
  <c r="N550"/>
  <c r="P33"/>
  <c r="N284"/>
  <c r="K53"/>
  <c r="N377"/>
  <c r="L431"/>
  <c r="L467"/>
  <c r="O624"/>
  <c r="O708"/>
  <c r="K782"/>
  <c r="L838"/>
  <c r="N924"/>
  <c r="L1028"/>
  <c r="K1035"/>
  <c r="O1089"/>
  <c r="O102" i="2"/>
  <c r="L39"/>
  <c r="L69"/>
  <c r="O69" s="1"/>
  <c r="L97"/>
  <c r="O97" s="1"/>
  <c r="G418" i="4"/>
  <c r="E551"/>
  <c r="E719"/>
  <c r="E1050"/>
  <c r="K104"/>
  <c r="L97"/>
  <c r="I819"/>
  <c r="H1067"/>
  <c r="I542"/>
  <c r="I619"/>
  <c r="I543"/>
  <c r="J1183"/>
  <c r="I908"/>
  <c r="J383"/>
  <c r="K300"/>
  <c r="J954"/>
  <c r="P1189"/>
  <c r="O141"/>
  <c r="O375"/>
  <c r="N378"/>
  <c r="P252"/>
  <c r="K1050"/>
  <c r="N83"/>
  <c r="N524"/>
  <c r="N671"/>
  <c r="L893"/>
  <c r="L952"/>
  <c r="L1068"/>
  <c r="L1083"/>
  <c r="K1100"/>
  <c r="L92" i="2"/>
  <c r="L55"/>
  <c r="O55" s="1"/>
  <c r="E83" i="4"/>
  <c r="E293"/>
  <c r="F540"/>
  <c r="E545"/>
  <c r="E629"/>
  <c r="F708"/>
  <c r="E713"/>
  <c r="G957"/>
  <c r="I976"/>
  <c r="J769"/>
  <c r="H537"/>
  <c r="J283"/>
  <c r="J120"/>
  <c r="I126"/>
  <c r="F1116"/>
  <c r="E66"/>
  <c r="F1223"/>
  <c r="L514"/>
  <c r="K960"/>
  <c r="L141"/>
  <c r="K378"/>
  <c r="K643"/>
  <c r="M252"/>
  <c r="L672"/>
  <c r="M1092"/>
  <c r="K479"/>
  <c r="K144"/>
  <c r="O687"/>
  <c r="L902"/>
  <c r="O914"/>
  <c r="J12" i="2"/>
  <c r="L60"/>
  <c r="L57"/>
  <c r="G403" i="4"/>
  <c r="F853"/>
  <c r="F979"/>
  <c r="L99"/>
  <c r="I913"/>
  <c r="J934"/>
  <c r="I94"/>
  <c r="H787"/>
  <c r="H878"/>
  <c r="H1168"/>
  <c r="H89"/>
  <c r="O1189"/>
  <c r="L528"/>
  <c r="P147"/>
  <c r="M622"/>
  <c r="N43"/>
  <c r="L546"/>
  <c r="N32"/>
  <c r="N650"/>
  <c r="O837"/>
  <c r="L1089"/>
  <c r="K92" i="2"/>
  <c r="K24"/>
  <c r="M76"/>
  <c r="P76" s="1"/>
  <c r="P94" i="4"/>
  <c r="E393"/>
  <c r="E530"/>
  <c r="E848"/>
  <c r="F963"/>
  <c r="O99"/>
  <c r="J441"/>
  <c r="I547"/>
  <c r="F1074"/>
  <c r="G1059"/>
  <c r="F108"/>
  <c r="F129"/>
  <c r="K278"/>
  <c r="M147"/>
  <c r="O162"/>
  <c r="N1057"/>
  <c r="N994"/>
  <c r="M1084"/>
  <c r="K43"/>
  <c r="L315"/>
  <c r="L525"/>
  <c r="L924"/>
  <c r="K524"/>
  <c r="K671"/>
  <c r="K873"/>
  <c r="L1020"/>
  <c r="O1078"/>
  <c r="E146"/>
  <c r="E230"/>
  <c r="F461"/>
  <c r="E692"/>
  <c r="F897"/>
  <c r="F991"/>
  <c r="L120"/>
  <c r="K110"/>
  <c r="H346"/>
  <c r="I577"/>
  <c r="H395"/>
  <c r="J857"/>
  <c r="J1168"/>
  <c r="E297"/>
  <c r="E801"/>
  <c r="I404"/>
  <c r="N154"/>
  <c r="K652"/>
  <c r="K84"/>
  <c r="K91"/>
  <c r="K218"/>
  <c r="K270"/>
  <c r="N734"/>
  <c r="K1037"/>
  <c r="L86" i="2"/>
  <c r="G841" i="4"/>
  <c r="E110"/>
  <c r="I1195"/>
  <c r="H304"/>
  <c r="I1232"/>
  <c r="J892"/>
  <c r="H1039"/>
  <c r="H829"/>
  <c r="J1088"/>
  <c r="I420"/>
  <c r="J735"/>
  <c r="J1170"/>
  <c r="M1206"/>
  <c r="M883"/>
  <c r="M441"/>
  <c r="K32"/>
  <c r="L82"/>
  <c r="L837"/>
  <c r="K967"/>
  <c r="K1111"/>
  <c r="L50" i="2"/>
  <c r="H962" i="4"/>
  <c r="J374"/>
  <c r="H1175"/>
  <c r="I1167"/>
  <c r="F822"/>
  <c r="G444"/>
  <c r="F1215"/>
  <c r="P1190"/>
  <c r="O666"/>
  <c r="P295"/>
  <c r="M273"/>
  <c r="O78"/>
  <c r="N356"/>
  <c r="L369"/>
  <c r="O519"/>
  <c r="K523"/>
  <c r="L879"/>
  <c r="O1040"/>
  <c r="L1078"/>
  <c r="F78"/>
  <c r="F204"/>
  <c r="H220"/>
  <c r="J640"/>
  <c r="H997"/>
  <c r="I294"/>
  <c r="H630"/>
  <c r="J1175"/>
  <c r="I1176"/>
  <c r="M300"/>
  <c r="L36" i="2"/>
  <c r="H178" i="4"/>
  <c r="H73"/>
  <c r="J556"/>
  <c r="H269"/>
  <c r="I710"/>
  <c r="I1171"/>
  <c r="J1172"/>
  <c r="I1147"/>
  <c r="J1153"/>
  <c r="O340"/>
  <c r="P14" i="2"/>
  <c r="G1198" i="4"/>
  <c r="H1210"/>
  <c r="I1216"/>
  <c r="E339"/>
  <c r="E360"/>
  <c r="E549"/>
  <c r="E570"/>
  <c r="E591"/>
  <c r="E633"/>
  <c r="E654"/>
  <c r="E675"/>
  <c r="E717"/>
  <c r="G1223"/>
  <c r="H1147"/>
  <c r="I1153"/>
  <c r="J1209"/>
  <c r="H1216"/>
  <c r="J1146"/>
  <c r="H1153"/>
  <c r="J593"/>
  <c r="L299"/>
  <c r="K320"/>
  <c r="G1206"/>
  <c r="L42" i="2"/>
  <c r="O42" s="1"/>
  <c r="I1209" i="4"/>
  <c r="J1214"/>
  <c r="I1146"/>
  <c r="J1151"/>
  <c r="J278"/>
  <c r="I341"/>
  <c r="O740"/>
  <c r="I425"/>
  <c r="O864"/>
  <c r="O592"/>
  <c r="M741"/>
  <c r="M970"/>
  <c r="M37" i="2"/>
  <c r="K45"/>
  <c r="K51"/>
  <c r="N51" s="1"/>
  <c r="K41"/>
  <c r="N41" s="1"/>
  <c r="M50"/>
  <c r="L41"/>
  <c r="L64"/>
  <c r="L83"/>
  <c r="O83" s="1"/>
  <c r="H1209" i="4"/>
  <c r="J1213"/>
  <c r="J1225"/>
  <c r="I773"/>
  <c r="H1146"/>
  <c r="J1150"/>
  <c r="I1213"/>
  <c r="H1225"/>
  <c r="I1150"/>
  <c r="M362"/>
  <c r="H173"/>
  <c r="L383"/>
  <c r="J320"/>
  <c r="J866"/>
  <c r="P216"/>
  <c r="K25"/>
  <c r="O15" i="1"/>
  <c r="O13" i="4" s="1"/>
  <c r="L84" i="2"/>
  <c r="O84" s="1"/>
  <c r="L56"/>
  <c r="O56" s="1"/>
  <c r="M55"/>
  <c r="L51"/>
  <c r="O51" s="1"/>
  <c r="M62"/>
  <c r="H1187" i="4"/>
  <c r="H1213"/>
  <c r="I766"/>
  <c r="H1150"/>
  <c r="L866"/>
  <c r="J1212"/>
  <c r="I1218"/>
  <c r="J1149"/>
  <c r="I1155"/>
  <c r="J1164"/>
  <c r="L297"/>
  <c r="J572"/>
  <c r="J1101"/>
  <c r="K552"/>
  <c r="J1203"/>
  <c r="J425"/>
  <c r="L152"/>
  <c r="N362"/>
  <c r="H908"/>
  <c r="O193"/>
  <c r="L1118"/>
  <c r="N384"/>
  <c r="M1098"/>
  <c r="P237"/>
  <c r="L969"/>
  <c r="L49" i="2"/>
  <c r="O49" s="1"/>
  <c r="K50"/>
  <c r="M71"/>
  <c r="M68" s="1"/>
  <c r="H1218" i="4"/>
  <c r="G1225"/>
  <c r="H766"/>
  <c r="H773"/>
  <c r="H1155"/>
  <c r="H1164"/>
  <c r="I278"/>
  <c r="L698"/>
  <c r="H1118"/>
  <c r="N951"/>
  <c r="K237"/>
  <c r="M69"/>
  <c r="L70" i="2"/>
  <c r="O70" s="1"/>
  <c r="L78"/>
  <c r="I1211" i="4"/>
  <c r="J1217"/>
  <c r="K719"/>
  <c r="H404"/>
  <c r="L906"/>
  <c r="P48"/>
  <c r="H1211"/>
  <c r="I1217"/>
  <c r="G1208"/>
  <c r="J1210"/>
  <c r="H1217"/>
  <c r="J1227"/>
  <c r="H1183"/>
  <c r="G360"/>
  <c r="F381"/>
  <c r="F423"/>
  <c r="G591"/>
  <c r="G654"/>
  <c r="G717"/>
  <c r="F1208"/>
  <c r="J1147"/>
  <c r="N425"/>
  <c r="H992"/>
  <c r="K1076"/>
  <c r="N930"/>
  <c r="I1210"/>
  <c r="J1216"/>
  <c r="H1227"/>
  <c r="G87"/>
  <c r="G156"/>
  <c r="G255"/>
  <c r="F318"/>
  <c r="E402"/>
  <c r="E423"/>
  <c r="E444"/>
  <c r="G450"/>
  <c r="E1208"/>
  <c r="G1212"/>
  <c r="O87"/>
  <c r="O886"/>
  <c r="O676"/>
  <c r="M341"/>
  <c r="N151"/>
  <c r="N718"/>
  <c r="K402"/>
  <c r="N46"/>
  <c r="N424"/>
  <c r="N193"/>
  <c r="K318"/>
  <c r="K24" i="1"/>
  <c r="K24" i="4" s="1"/>
  <c r="O1190"/>
  <c r="I1160"/>
  <c r="H1161"/>
  <c r="H1140"/>
  <c r="J1161"/>
  <c r="J1162"/>
  <c r="I1223"/>
  <c r="H1224"/>
  <c r="J1224"/>
  <c r="I780"/>
  <c r="J780"/>
  <c r="H780"/>
  <c r="H1222"/>
  <c r="H1160"/>
  <c r="J1160"/>
  <c r="I1161"/>
  <c r="I1140"/>
  <c r="H1162"/>
  <c r="J1080"/>
  <c r="M1204"/>
  <c r="K174"/>
  <c r="H1223"/>
  <c r="J1223"/>
  <c r="I1224"/>
  <c r="P25" i="1"/>
  <c r="P25" i="4" s="1"/>
  <c r="O25" i="1"/>
  <c r="O25" i="4" s="1"/>
  <c r="P27" i="1"/>
  <c r="P27" i="4" s="1"/>
  <c r="L50"/>
  <c r="L126"/>
  <c r="O126"/>
  <c r="G765"/>
  <c r="G67"/>
  <c r="F94"/>
  <c r="O94"/>
  <c r="E95"/>
  <c r="N95"/>
  <c r="G95"/>
  <c r="P95"/>
  <c r="F96"/>
  <c r="O96"/>
  <c r="E97"/>
  <c r="N97"/>
  <c r="G97"/>
  <c r="P97"/>
  <c r="K99"/>
  <c r="N99"/>
  <c r="G99"/>
  <c r="E101"/>
  <c r="N101"/>
  <c r="G101"/>
  <c r="P101"/>
  <c r="F102"/>
  <c r="L102"/>
  <c r="O102"/>
  <c r="N103"/>
  <c r="K103"/>
  <c r="P103"/>
  <c r="G103"/>
  <c r="F104"/>
  <c r="L104"/>
  <c r="O104"/>
  <c r="E105"/>
  <c r="N105"/>
  <c r="G105"/>
  <c r="F106"/>
  <c r="E109"/>
  <c r="G109"/>
  <c r="N112"/>
  <c r="E112"/>
  <c r="K112"/>
  <c r="P112"/>
  <c r="G112"/>
  <c r="G113"/>
  <c r="P113"/>
  <c r="E116"/>
  <c r="N116"/>
  <c r="K116"/>
  <c r="P116"/>
  <c r="F117"/>
  <c r="L117"/>
  <c r="O117"/>
  <c r="E118"/>
  <c r="N118"/>
  <c r="P118"/>
  <c r="K120"/>
  <c r="G120"/>
  <c r="O123"/>
  <c r="L123"/>
  <c r="F125"/>
  <c r="G126"/>
  <c r="P126"/>
  <c r="E129"/>
  <c r="E130"/>
  <c r="E133"/>
  <c r="G133"/>
  <c r="G134"/>
  <c r="P134"/>
  <c r="E151"/>
  <c r="G151"/>
  <c r="E192"/>
  <c r="E193"/>
  <c r="G193"/>
  <c r="E234"/>
  <c r="E235"/>
  <c r="G235"/>
  <c r="E276"/>
  <c r="E277"/>
  <c r="G277"/>
  <c r="F297"/>
  <c r="F298"/>
  <c r="P382"/>
  <c r="P928"/>
  <c r="O67"/>
  <c r="O130"/>
  <c r="N131"/>
  <c r="L194"/>
  <c r="L572"/>
  <c r="K150"/>
  <c r="N172"/>
  <c r="K66"/>
  <c r="N403"/>
  <c r="K549"/>
  <c r="N739"/>
  <c r="N886"/>
  <c r="N676"/>
  <c r="K1096"/>
  <c r="K969"/>
  <c r="F1195"/>
  <c r="O26" i="1"/>
  <c r="O26" i="4" s="1"/>
  <c r="K26"/>
  <c r="L1162"/>
  <c r="L1141"/>
  <c r="K127"/>
  <c r="N127"/>
  <c r="E1146"/>
  <c r="F1146"/>
  <c r="G1146"/>
  <c r="E1150"/>
  <c r="G1150"/>
  <c r="F1153"/>
  <c r="E21"/>
  <c r="F21"/>
  <c r="F25"/>
  <c r="E1161"/>
  <c r="G1161"/>
  <c r="G1162"/>
  <c r="G27"/>
  <c r="G1164"/>
  <c r="G29"/>
  <c r="M126"/>
  <c r="J1169"/>
  <c r="E970"/>
  <c r="G970"/>
  <c r="E1096"/>
  <c r="G1247"/>
  <c r="E1246"/>
  <c r="E1247"/>
  <c r="E1147"/>
  <c r="F1147"/>
  <c r="G1147"/>
  <c r="F1150"/>
  <c r="F1259"/>
  <c r="E1153"/>
  <c r="E1157"/>
  <c r="G1157"/>
  <c r="F1163"/>
  <c r="F1161"/>
  <c r="E1162"/>
  <c r="E1164"/>
  <c r="G387"/>
  <c r="J45"/>
  <c r="H1182"/>
  <c r="K929"/>
  <c r="O277"/>
  <c r="J1076"/>
  <c r="K740"/>
  <c r="P363"/>
  <c r="P909"/>
  <c r="P972"/>
  <c r="P1183"/>
  <c r="L20"/>
  <c r="K28"/>
  <c r="K18"/>
  <c r="O1214"/>
  <c r="F1176"/>
  <c r="E1177"/>
  <c r="G1177"/>
  <c r="J906"/>
  <c r="I1182"/>
  <c r="H866"/>
  <c r="K866"/>
  <c r="E1174"/>
  <c r="G1174"/>
  <c r="F1175"/>
  <c r="O1175"/>
  <c r="E1176"/>
  <c r="G1176"/>
  <c r="F1177"/>
  <c r="E1178"/>
  <c r="G1178"/>
  <c r="F1180"/>
  <c r="F1181"/>
  <c r="J215"/>
  <c r="J1182"/>
  <c r="H950"/>
  <c r="L1076"/>
  <c r="N594"/>
  <c r="N195"/>
  <c r="N405"/>
  <c r="K69"/>
  <c r="K342"/>
  <c r="H740"/>
  <c r="P258"/>
  <c r="P552"/>
  <c r="P594"/>
  <c r="P573"/>
  <c r="P384"/>
  <c r="M426"/>
  <c r="M951"/>
  <c r="M27"/>
  <c r="K972"/>
  <c r="L13" i="1"/>
  <c r="L15" i="4"/>
  <c r="M593"/>
  <c r="P593"/>
  <c r="O656"/>
  <c r="L656"/>
  <c r="L404"/>
  <c r="O404"/>
  <c r="L593"/>
  <c r="O593"/>
  <c r="G1197"/>
  <c r="J173"/>
  <c r="P46"/>
  <c r="L24" i="1"/>
  <c r="L1181" i="4"/>
  <c r="P131"/>
  <c r="P67"/>
  <c r="H1203"/>
  <c r="I572"/>
  <c r="K698"/>
  <c r="L929"/>
  <c r="L677"/>
  <c r="L803"/>
  <c r="K887"/>
  <c r="L89"/>
  <c r="L47"/>
  <c r="O151"/>
  <c r="O298"/>
  <c r="O424"/>
  <c r="O655"/>
  <c r="O256"/>
  <c r="O172"/>
  <c r="O550"/>
  <c r="O319"/>
  <c r="L1202"/>
  <c r="L1096"/>
  <c r="P720"/>
  <c r="M279"/>
  <c r="K258"/>
  <c r="K48"/>
  <c r="M405"/>
  <c r="N67"/>
  <c r="N802"/>
  <c r="N340"/>
  <c r="N130"/>
  <c r="N382"/>
  <c r="N277"/>
  <c r="K802"/>
  <c r="N298"/>
  <c r="L11"/>
  <c r="M16"/>
  <c r="P403"/>
  <c r="P132"/>
  <c r="P907"/>
  <c r="P949"/>
  <c r="O802"/>
  <c r="L236"/>
  <c r="P1096"/>
  <c r="N1075"/>
  <c r="M447"/>
  <c r="K15"/>
  <c r="O14" i="1"/>
  <c r="O12" i="4" s="1"/>
  <c r="K11"/>
  <c r="P13" i="2"/>
  <c r="O14"/>
  <c r="M18" i="4"/>
  <c r="K13"/>
  <c r="L18"/>
  <c r="L28"/>
  <c r="M13"/>
  <c r="E1201"/>
  <c r="F1194"/>
  <c r="K494"/>
  <c r="N452"/>
  <c r="J912"/>
  <c r="P425"/>
  <c r="M425"/>
  <c r="P572"/>
  <c r="M572"/>
  <c r="P215"/>
  <c r="M215"/>
  <c r="O278"/>
  <c r="L278"/>
  <c r="P278"/>
  <c r="M278"/>
  <c r="N404"/>
  <c r="K404"/>
  <c r="O341"/>
  <c r="L341"/>
  <c r="P383"/>
  <c r="M383"/>
  <c r="N215"/>
  <c r="K215"/>
  <c r="N593"/>
  <c r="K593"/>
  <c r="N173"/>
  <c r="K173"/>
  <c r="I1202"/>
  <c r="M1117"/>
  <c r="P1117"/>
  <c r="M1075"/>
  <c r="P1075"/>
  <c r="K720"/>
  <c r="P930"/>
  <c r="M930"/>
  <c r="P636"/>
  <c r="M636"/>
  <c r="P195"/>
  <c r="M195"/>
  <c r="N741"/>
  <c r="K741"/>
  <c r="P153"/>
  <c r="M153"/>
  <c r="N573"/>
  <c r="K573"/>
  <c r="L634"/>
  <c r="L214"/>
  <c r="O214"/>
  <c r="L571"/>
  <c r="L739"/>
  <c r="O739"/>
  <c r="L109"/>
  <c r="N279"/>
  <c r="K279"/>
  <c r="P321"/>
  <c r="M321"/>
  <c r="N636"/>
  <c r="K636"/>
  <c r="P634"/>
  <c r="P424"/>
  <c r="P550"/>
  <c r="L802"/>
  <c r="K132"/>
  <c r="I1248"/>
  <c r="L425"/>
  <c r="I1203"/>
  <c r="I194"/>
  <c r="I803"/>
  <c r="J929"/>
  <c r="L928"/>
  <c r="L949"/>
  <c r="J1118"/>
  <c r="O1075"/>
  <c r="N214"/>
  <c r="N88"/>
  <c r="N592"/>
  <c r="M445"/>
  <c r="N17" i="1"/>
  <c r="N15" i="4" s="1"/>
  <c r="L12"/>
  <c r="M12"/>
  <c r="M11"/>
  <c r="N14" i="1"/>
  <c r="N12" i="4" s="1"/>
  <c r="K12"/>
  <c r="M12" i="2"/>
  <c r="P12" s="1"/>
  <c r="K29" i="4"/>
  <c r="M14"/>
  <c r="N1199"/>
  <c r="E1206"/>
  <c r="E1195"/>
  <c r="P18" i="1" l="1"/>
  <c r="P16" i="4" s="1"/>
  <c r="P17" i="1"/>
  <c r="P15" i="4" s="1"/>
  <c r="M13" i="1"/>
  <c r="O1196" i="4"/>
  <c r="N1178"/>
  <c r="P1176"/>
  <c r="G1195"/>
  <c r="L1227"/>
  <c r="O1227"/>
  <c r="L1185"/>
  <c r="O1185"/>
  <c r="L1164"/>
  <c r="O1164"/>
  <c r="L1143"/>
  <c r="O1143"/>
  <c r="O1193"/>
  <c r="O1191"/>
  <c r="N1193"/>
  <c r="N1191"/>
  <c r="L1212"/>
  <c r="O1212"/>
  <c r="P1197"/>
  <c r="K1128"/>
  <c r="N1128"/>
  <c r="L1128"/>
  <c r="O1128"/>
  <c r="K1167"/>
  <c r="N1167"/>
  <c r="N1188"/>
  <c r="K1151"/>
  <c r="N1151"/>
  <c r="L1151"/>
  <c r="O1151"/>
  <c r="L1170"/>
  <c r="O1170"/>
  <c r="L1149"/>
  <c r="O1149"/>
  <c r="K1130"/>
  <c r="N1130"/>
  <c r="L1130"/>
  <c r="O1130"/>
  <c r="M1169"/>
  <c r="P1169"/>
  <c r="K1149"/>
  <c r="N1149"/>
  <c r="L1168"/>
  <c r="O1168"/>
  <c r="K1214"/>
  <c r="N1214"/>
  <c r="K1170"/>
  <c r="N1170"/>
  <c r="L1172"/>
  <c r="O1172"/>
  <c r="M1167"/>
  <c r="P1167"/>
  <c r="K1212"/>
  <c r="N1212"/>
  <c r="K1172"/>
  <c r="N1172"/>
  <c r="M15"/>
  <c r="M113" i="2"/>
  <c r="P113" s="1"/>
  <c r="K113"/>
  <c r="N113" s="1"/>
  <c r="F1178" i="4"/>
  <c r="L934"/>
  <c r="K1088"/>
  <c r="M1195"/>
  <c r="G1199"/>
  <c r="K857"/>
  <c r="G1194"/>
  <c r="L136"/>
  <c r="O274"/>
  <c r="O211"/>
  <c r="M155"/>
  <c r="K983"/>
  <c r="N596"/>
  <c r="O307"/>
  <c r="M349"/>
  <c r="N256"/>
  <c r="K928"/>
  <c r="E1175"/>
  <c r="M24" i="1"/>
  <c r="P24" s="1"/>
  <c r="P24" i="4" s="1"/>
  <c r="M109"/>
  <c r="M972"/>
  <c r="O127"/>
  <c r="O241"/>
  <c r="G723"/>
  <c r="K388"/>
  <c r="P248"/>
  <c r="M307"/>
  <c r="M91"/>
  <c r="N572"/>
  <c r="L395"/>
  <c r="P886"/>
  <c r="G891"/>
  <c r="L64"/>
  <c r="O64"/>
  <c r="L362"/>
  <c r="L374"/>
  <c r="O148"/>
  <c r="M526"/>
  <c r="M239"/>
  <c r="M176"/>
  <c r="K325"/>
  <c r="K234"/>
  <c r="N966"/>
  <c r="M25"/>
  <c r="N571"/>
  <c r="K656"/>
  <c r="K321"/>
  <c r="O829"/>
  <c r="P88"/>
  <c r="K1102"/>
  <c r="G1032"/>
  <c r="P109"/>
  <c r="M1141"/>
  <c r="L269"/>
  <c r="O311"/>
  <c r="O316"/>
  <c r="K126"/>
  <c r="O45"/>
  <c r="M694"/>
  <c r="L131"/>
  <c r="G849"/>
  <c r="M736"/>
  <c r="M1147"/>
  <c r="G660"/>
  <c r="O626"/>
  <c r="N1074"/>
  <c r="K194"/>
  <c r="O257"/>
  <c r="P543"/>
  <c r="G681"/>
  <c r="O354"/>
  <c r="M542"/>
  <c r="M647"/>
  <c r="M547"/>
  <c r="L1190"/>
  <c r="F1166"/>
  <c r="N1192"/>
  <c r="O232"/>
  <c r="O136"/>
  <c r="O227"/>
  <c r="O731"/>
  <c r="O253"/>
  <c r="M1050"/>
  <c r="F1169"/>
  <c r="K533"/>
  <c r="K948"/>
  <c r="L780"/>
  <c r="P542"/>
  <c r="M652"/>
  <c r="N171"/>
  <c r="K447"/>
  <c r="N235"/>
  <c r="K1162"/>
  <c r="N255"/>
  <c r="K59"/>
  <c r="K383"/>
  <c r="P1174"/>
  <c r="N1032"/>
  <c r="M1048"/>
  <c r="K1160"/>
  <c r="G408"/>
  <c r="G303"/>
  <c r="M470"/>
  <c r="O906"/>
  <c r="N1185"/>
  <c r="G198"/>
  <c r="O353"/>
  <c r="M673"/>
  <c r="O1116"/>
  <c r="O1117"/>
  <c r="K171"/>
  <c r="N286"/>
  <c r="L1223"/>
  <c r="L542"/>
  <c r="K836"/>
  <c r="K1206"/>
  <c r="M454"/>
  <c r="K528"/>
  <c r="O813"/>
  <c r="N864"/>
  <c r="N885"/>
  <c r="O43"/>
  <c r="M522"/>
  <c r="M589"/>
  <c r="L318"/>
  <c r="O234"/>
  <c r="N865"/>
  <c r="O169"/>
  <c r="G324"/>
  <c r="M1043"/>
  <c r="O108"/>
  <c r="O403"/>
  <c r="O808"/>
  <c r="M796"/>
  <c r="L1074"/>
  <c r="L437"/>
  <c r="O787"/>
  <c r="F780"/>
  <c r="O780"/>
  <c r="N675"/>
  <c r="P319"/>
  <c r="N654"/>
  <c r="P269"/>
  <c r="K416"/>
  <c r="N719"/>
  <c r="L864"/>
  <c r="M269"/>
  <c r="K115" i="2"/>
  <c r="L115"/>
  <c r="L116"/>
  <c r="O116" s="1"/>
  <c r="M116"/>
  <c r="P116" s="1"/>
  <c r="K116"/>
  <c r="L113"/>
  <c r="L114"/>
  <c r="M114"/>
  <c r="K114"/>
  <c r="M111"/>
  <c r="O13"/>
  <c r="L111"/>
  <c r="O111" s="1"/>
  <c r="M115"/>
  <c r="P115" s="1"/>
  <c r="K111"/>
  <c r="M89"/>
  <c r="P89" s="1"/>
  <c r="J110"/>
  <c r="M82"/>
  <c r="P82" s="1"/>
  <c r="G570" i="4"/>
  <c r="M1181"/>
  <c r="N278"/>
  <c r="L1148"/>
  <c r="G1201"/>
  <c r="N801"/>
  <c r="N1164"/>
  <c r="K570"/>
  <c r="K976"/>
  <c r="M248"/>
  <c r="F528"/>
  <c r="L31"/>
  <c r="L740"/>
  <c r="G429"/>
  <c r="N381"/>
  <c r="O215"/>
  <c r="O551"/>
  <c r="M47" i="2"/>
  <c r="P47" s="1"/>
  <c r="K152" i="4"/>
  <c r="G1101"/>
  <c r="L836"/>
  <c r="N689"/>
  <c r="M948"/>
  <c r="M950"/>
  <c r="M929"/>
  <c r="P173"/>
  <c r="M134"/>
  <c r="M120"/>
  <c r="M113"/>
  <c r="M103"/>
  <c r="M99"/>
  <c r="M89"/>
  <c r="M985"/>
  <c r="M1093"/>
  <c r="M456"/>
  <c r="M137"/>
  <c r="M619"/>
  <c r="M1055"/>
  <c r="M1034"/>
  <c r="M1083"/>
  <c r="M887"/>
  <c r="M703"/>
  <c r="M389"/>
  <c r="M263"/>
  <c r="M257"/>
  <c r="M563"/>
  <c r="M966"/>
  <c r="M1056"/>
  <c r="M439"/>
  <c r="M1005"/>
  <c r="M642"/>
  <c r="M392"/>
  <c r="M655"/>
  <c r="M793"/>
  <c r="M560"/>
  <c r="M256"/>
  <c r="M298"/>
  <c r="M520"/>
  <c r="M739"/>
  <c r="M1099"/>
  <c r="M26"/>
  <c r="M656"/>
  <c r="M571"/>
  <c r="M361"/>
  <c r="M878"/>
  <c r="M803"/>
  <c r="M319"/>
  <c r="M172"/>
  <c r="P136"/>
  <c r="M661"/>
  <c r="M1061"/>
  <c r="M1012"/>
  <c r="M973"/>
  <c r="M718"/>
  <c r="M676"/>
  <c r="M592"/>
  <c r="M413"/>
  <c r="M235"/>
  <c r="P227"/>
  <c r="P194"/>
  <c r="P395"/>
  <c r="M277"/>
  <c r="M98"/>
  <c r="M185"/>
  <c r="M815"/>
  <c r="M45"/>
  <c r="M992"/>
  <c r="M1095"/>
  <c r="M47"/>
  <c r="M677"/>
  <c r="M116"/>
  <c r="M698"/>
  <c r="P801"/>
  <c r="P740"/>
  <c r="P362"/>
  <c r="M1026"/>
  <c r="M908"/>
  <c r="M953"/>
  <c r="M967"/>
  <c r="M1089"/>
  <c r="M1006"/>
  <c r="M367"/>
  <c r="M1007"/>
  <c r="M1049"/>
  <c r="M460"/>
  <c r="M831"/>
  <c r="M1104"/>
  <c r="M782"/>
  <c r="M1087"/>
  <c r="M957"/>
  <c r="M875"/>
  <c r="M841"/>
  <c r="M935"/>
  <c r="M890"/>
  <c r="M346"/>
  <c r="M221"/>
  <c r="M214"/>
  <c r="M895"/>
  <c r="M835"/>
  <c r="M472"/>
  <c r="M434"/>
  <c r="M82"/>
  <c r="M130"/>
  <c r="M1022"/>
  <c r="M75"/>
  <c r="M923"/>
  <c r="M523"/>
  <c r="M160"/>
  <c r="M697"/>
  <c r="M809"/>
  <c r="M840"/>
  <c r="M80"/>
  <c r="M1000"/>
  <c r="M869"/>
  <c r="M412"/>
  <c r="M262"/>
  <c r="M437"/>
  <c r="P404"/>
  <c r="M151"/>
  <c r="M299"/>
  <c r="P535"/>
  <c r="P119"/>
  <c r="M1060"/>
  <c r="M577"/>
  <c r="P304"/>
  <c r="M1121"/>
  <c r="M995"/>
  <c r="M797"/>
  <c r="M458"/>
  <c r="M193"/>
  <c r="P59"/>
  <c r="P311"/>
  <c r="M88"/>
  <c r="P353"/>
  <c r="M220"/>
  <c r="M178"/>
  <c r="M920"/>
  <c r="M1067"/>
  <c r="M626"/>
  <c r="M955"/>
  <c r="M73"/>
  <c r="M479"/>
  <c r="M110"/>
  <c r="M104"/>
  <c r="M96"/>
  <c r="M773"/>
  <c r="M710"/>
  <c r="P416"/>
  <c r="P710"/>
  <c r="N591"/>
  <c r="P256"/>
  <c r="K885"/>
  <c r="F1222"/>
  <c r="K731"/>
  <c r="P257"/>
  <c r="O157"/>
  <c r="G912"/>
  <c r="N311"/>
  <c r="F843"/>
  <c r="O969"/>
  <c r="K1126"/>
  <c r="L94"/>
  <c r="N66"/>
  <c r="L87"/>
  <c r="N192"/>
  <c r="P214"/>
  <c r="O382"/>
  <c r="K640"/>
  <c r="M75" i="2"/>
  <c r="P75" s="1"/>
  <c r="N204" i="4"/>
  <c r="G282"/>
  <c r="M96" i="2"/>
  <c r="P96" s="1"/>
  <c r="O115"/>
  <c r="G975" i="4"/>
  <c r="M40" i="2"/>
  <c r="P40" s="1"/>
  <c r="N826" i="4"/>
  <c r="K1098"/>
  <c r="K808"/>
  <c r="G780"/>
  <c r="P780"/>
  <c r="G1171"/>
  <c r="G1166"/>
  <c r="E1181"/>
  <c r="E1180"/>
  <c r="E780"/>
  <c r="N780"/>
  <c r="E927"/>
  <c r="N927"/>
  <c r="G1095"/>
  <c r="N486"/>
  <c r="K519"/>
  <c r="P185"/>
  <c r="O332"/>
  <c r="L1109"/>
  <c r="L1114"/>
  <c r="G576"/>
  <c r="M1102"/>
  <c r="K1139"/>
  <c r="N1223"/>
  <c r="M1217"/>
  <c r="K990"/>
  <c r="M987"/>
  <c r="N1174"/>
  <c r="L584"/>
  <c r="P130"/>
  <c r="P1223"/>
  <c r="K1211"/>
  <c r="O689"/>
  <c r="L689"/>
  <c r="L668"/>
  <c r="K1141"/>
  <c r="L1146"/>
  <c r="M740"/>
  <c r="N1011"/>
  <c r="M1153"/>
  <c r="K1132"/>
  <c r="P656"/>
  <c r="O794"/>
  <c r="P1095"/>
  <c r="N276"/>
  <c r="N374"/>
  <c r="G345"/>
  <c r="K822"/>
  <c r="J1166"/>
  <c r="P340"/>
  <c r="M340"/>
  <c r="N164"/>
  <c r="M1160"/>
  <c r="L1139"/>
  <c r="M1227"/>
  <c r="L962"/>
  <c r="N909"/>
  <c r="N1225"/>
  <c r="M829"/>
  <c r="M1139"/>
  <c r="M1202"/>
  <c r="P739"/>
  <c r="N1203"/>
  <c r="L1125"/>
  <c r="M1151"/>
  <c r="L1160"/>
  <c r="H1270"/>
  <c r="M311"/>
  <c r="M1126"/>
  <c r="J1270"/>
  <c r="J1140"/>
  <c r="O801"/>
  <c r="L801"/>
  <c r="K255"/>
  <c r="M353"/>
  <c r="L1127"/>
  <c r="N1213"/>
  <c r="L78"/>
  <c r="L850"/>
  <c r="O1150"/>
  <c r="L1129"/>
  <c r="M1209"/>
  <c r="K766"/>
  <c r="P178"/>
  <c r="I1192"/>
  <c r="M1130"/>
  <c r="N52"/>
  <c r="K577"/>
  <c r="M1149"/>
  <c r="M535"/>
  <c r="K703"/>
  <c r="K1147"/>
  <c r="M395"/>
  <c r="N290"/>
  <c r="K236"/>
  <c r="K248"/>
  <c r="M1132"/>
  <c r="G639"/>
  <c r="G702"/>
  <c r="G1222"/>
  <c r="I1208"/>
  <c r="G72"/>
  <c r="L115"/>
  <c r="M227"/>
  <c r="K341"/>
  <c r="K955"/>
  <c r="P1204"/>
  <c r="K1153"/>
  <c r="J766"/>
  <c r="L59"/>
  <c r="O185"/>
  <c r="P661"/>
  <c r="K1148"/>
  <c r="O120"/>
  <c r="M1182"/>
  <c r="O152"/>
  <c r="L561"/>
  <c r="L892"/>
  <c r="L45"/>
  <c r="L199"/>
  <c r="L330"/>
  <c r="P1146"/>
  <c r="G240"/>
  <c r="L1023"/>
  <c r="K108"/>
  <c r="M304"/>
  <c r="G618"/>
  <c r="J1187"/>
  <c r="P966"/>
  <c r="K1155"/>
  <c r="P1203"/>
  <c r="K1134"/>
  <c r="O262"/>
  <c r="K129"/>
  <c r="K1143"/>
  <c r="K1161"/>
  <c r="N549"/>
  <c r="K185"/>
  <c r="M1210"/>
  <c r="L724"/>
  <c r="K820"/>
  <c r="O771"/>
  <c r="M59"/>
  <c r="K729"/>
  <c r="M119"/>
  <c r="L1213"/>
  <c r="L771"/>
  <c r="M136"/>
  <c r="K710"/>
  <c r="N771"/>
  <c r="K330"/>
  <c r="O1202"/>
  <c r="K430"/>
  <c r="L1187"/>
  <c r="L645"/>
  <c r="O183"/>
  <c r="K381"/>
  <c r="H1208"/>
  <c r="L703"/>
  <c r="L204"/>
  <c r="O36"/>
  <c r="K1127"/>
  <c r="O383"/>
  <c r="L853"/>
  <c r="O267"/>
  <c r="M1211"/>
  <c r="L708"/>
  <c r="K1218"/>
  <c r="K654"/>
  <c r="O1182"/>
  <c r="E1222"/>
  <c r="L183"/>
  <c r="L445"/>
  <c r="K246"/>
  <c r="G528"/>
  <c r="P528"/>
  <c r="E1116"/>
  <c r="N1116"/>
  <c r="P809"/>
  <c r="K288"/>
  <c r="L941"/>
  <c r="L945"/>
  <c r="M286"/>
  <c r="P286"/>
  <c r="M1196"/>
  <c r="N1211"/>
  <c r="E1211"/>
  <c r="M728"/>
  <c r="L463"/>
  <c r="L458"/>
  <c r="G1216"/>
  <c r="P1216"/>
  <c r="M979"/>
  <c r="M246"/>
  <c r="P246"/>
  <c r="P798"/>
  <c r="M798"/>
  <c r="N332"/>
  <c r="K332"/>
  <c r="L948"/>
  <c r="K354"/>
  <c r="N354"/>
  <c r="L773"/>
  <c r="L778"/>
  <c r="K267"/>
  <c r="K853"/>
  <c r="K850"/>
  <c r="M886"/>
  <c r="N546"/>
  <c r="K546"/>
  <c r="K358"/>
  <c r="G1227"/>
  <c r="P333"/>
  <c r="N1205"/>
  <c r="E948"/>
  <c r="N948"/>
  <c r="H1202"/>
  <c r="H1201"/>
  <c r="M1171"/>
  <c r="P1171"/>
  <c r="G786"/>
  <c r="G801"/>
  <c r="K1116"/>
  <c r="K1117"/>
  <c r="K372"/>
  <c r="K367"/>
  <c r="O1074"/>
  <c r="K1182"/>
  <c r="K362"/>
  <c r="O57"/>
  <c r="L1051"/>
  <c r="L1046"/>
  <c r="K141"/>
  <c r="E906"/>
  <c r="N906"/>
  <c r="M1114"/>
  <c r="M1109"/>
  <c r="K561"/>
  <c r="K556"/>
  <c r="L1088"/>
  <c r="L1093"/>
  <c r="M211"/>
  <c r="P211"/>
  <c r="K897"/>
  <c r="K892"/>
  <c r="K361"/>
  <c r="K360"/>
  <c r="N225"/>
  <c r="P571"/>
  <c r="E822"/>
  <c r="M847"/>
  <c r="N658"/>
  <c r="G1053"/>
  <c r="K393"/>
  <c r="K1018"/>
  <c r="N267"/>
  <c r="M525"/>
  <c r="J1067"/>
  <c r="K666"/>
  <c r="M1009"/>
  <c r="K540"/>
  <c r="M332"/>
  <c r="P332"/>
  <c r="P45"/>
  <c r="L1211"/>
  <c r="N141"/>
  <c r="M529"/>
  <c r="K232"/>
  <c r="N232"/>
  <c r="K876"/>
  <c r="K871"/>
  <c r="K682"/>
  <c r="K687"/>
  <c r="L248"/>
  <c r="O248"/>
  <c r="N288"/>
  <c r="K162"/>
  <c r="M823"/>
  <c r="K307"/>
  <c r="N307"/>
  <c r="K425"/>
  <c r="M19" i="2"/>
  <c r="P19" s="1"/>
  <c r="P26" i="1"/>
  <c r="P26" i="4" s="1"/>
  <c r="G1218"/>
  <c r="K913"/>
  <c r="K916"/>
  <c r="K847"/>
  <c r="K843"/>
  <c r="L1067"/>
  <c r="L1071"/>
  <c r="M575"/>
  <c r="P575"/>
  <c r="M1044"/>
  <c r="L830"/>
  <c r="O830"/>
  <c r="N788"/>
  <c r="M26" i="2"/>
  <c r="P26" s="1"/>
  <c r="P68"/>
  <c r="N111"/>
  <c r="P375" i="4"/>
  <c r="N183"/>
  <c r="K183"/>
  <c r="F1219"/>
  <c r="L1105"/>
  <c r="L1102"/>
  <c r="L372"/>
  <c r="L367"/>
  <c r="G933"/>
  <c r="G948"/>
  <c r="L582"/>
  <c r="L577"/>
  <c r="M290"/>
  <c r="P290"/>
  <c r="P288"/>
  <c r="M288"/>
  <c r="L1195"/>
  <c r="L711"/>
  <c r="M1030"/>
  <c r="E1226"/>
  <c r="E1210"/>
  <c r="E1053"/>
  <c r="N1053"/>
  <c r="L173"/>
  <c r="O173"/>
  <c r="G366"/>
  <c r="G381"/>
  <c r="M644"/>
  <c r="P1170"/>
  <c r="L715"/>
  <c r="O1199"/>
  <c r="M328"/>
  <c r="L815"/>
  <c r="L819"/>
  <c r="K790"/>
  <c r="P813"/>
  <c r="M813"/>
  <c r="L168"/>
  <c r="O168"/>
  <c r="O766"/>
  <c r="L766"/>
  <c r="L178"/>
  <c r="O178"/>
  <c r="K675"/>
  <c r="L979"/>
  <c r="L976"/>
  <c r="M202"/>
  <c r="P843"/>
  <c r="G843"/>
  <c r="L664"/>
  <c r="M36"/>
  <c r="P36"/>
  <c r="M533"/>
  <c r="P533"/>
  <c r="L805"/>
  <c r="L796"/>
  <c r="L1217"/>
  <c r="L852"/>
  <c r="L1210"/>
  <c r="M766"/>
  <c r="P766"/>
  <c r="M1143"/>
  <c r="E1220"/>
  <c r="K76"/>
  <c r="K73"/>
  <c r="L687"/>
  <c r="L682"/>
  <c r="O542"/>
  <c r="L624"/>
  <c r="L619"/>
  <c r="K810"/>
  <c r="K1210"/>
  <c r="K1217"/>
  <c r="P948"/>
  <c r="J513"/>
  <c r="N700"/>
  <c r="G1210"/>
  <c r="M898"/>
  <c r="M684"/>
  <c r="M436"/>
  <c r="K832"/>
  <c r="L1216"/>
  <c r="K274"/>
  <c r="N274"/>
  <c r="F1216"/>
  <c r="O1216"/>
  <c r="J325"/>
  <c r="L454"/>
  <c r="L451"/>
  <c r="K414"/>
  <c r="K409"/>
  <c r="K848"/>
  <c r="K1227"/>
  <c r="J248"/>
  <c r="M1190"/>
  <c r="L540"/>
  <c r="O540"/>
  <c r="M862"/>
  <c r="F1210"/>
  <c r="L1209"/>
  <c r="O788"/>
  <c r="L788"/>
  <c r="G1220"/>
  <c r="K1175"/>
  <c r="K963"/>
  <c r="K1216"/>
  <c r="L420"/>
  <c r="O420"/>
  <c r="K883"/>
  <c r="K878"/>
  <c r="K584"/>
  <c r="N584"/>
  <c r="M173"/>
  <c r="N402"/>
  <c r="H1180"/>
  <c r="L1218"/>
  <c r="M659"/>
  <c r="M1175"/>
  <c r="M670"/>
  <c r="L1012"/>
  <c r="E1216"/>
  <c r="N1216"/>
  <c r="L309"/>
  <c r="O309"/>
  <c r="E1227"/>
  <c r="L225"/>
  <c r="O225"/>
  <c r="K705"/>
  <c r="K158"/>
  <c r="N158"/>
  <c r="L557"/>
  <c r="J724"/>
  <c r="M1001"/>
  <c r="M1129"/>
  <c r="J808"/>
  <c r="M1214"/>
  <c r="L725"/>
  <c r="F1220"/>
  <c r="M903"/>
  <c r="K798"/>
  <c r="N798"/>
  <c r="M164"/>
  <c r="P164"/>
  <c r="L918"/>
  <c r="L913"/>
  <c r="M414"/>
  <c r="M52"/>
  <c r="P52"/>
  <c r="G1226"/>
  <c r="L346"/>
  <c r="L351"/>
  <c r="J157"/>
  <c r="L288"/>
  <c r="O288"/>
  <c r="K809"/>
  <c r="N809"/>
  <c r="K920"/>
  <c r="K924"/>
  <c r="K148"/>
  <c r="N148"/>
  <c r="M938"/>
  <c r="G1209"/>
  <c r="N309"/>
  <c r="K309"/>
  <c r="J828"/>
  <c r="M379"/>
  <c r="L844"/>
  <c r="L843"/>
  <c r="K223"/>
  <c r="F1211"/>
  <c r="O1211"/>
  <c r="N630"/>
  <c r="K630"/>
  <c r="K941"/>
  <c r="K946"/>
  <c r="O543"/>
  <c r="L543"/>
  <c r="M35"/>
  <c r="P162"/>
  <c r="M162"/>
  <c r="K1002"/>
  <c r="K997"/>
  <c r="I1166"/>
  <c r="I1169"/>
  <c r="K349"/>
  <c r="K346"/>
  <c r="G822"/>
  <c r="K400"/>
  <c r="M1216"/>
  <c r="E1217"/>
  <c r="L294"/>
  <c r="O294"/>
  <c r="M735"/>
  <c r="P735"/>
  <c r="O113" i="2"/>
  <c r="G870" i="4"/>
  <c r="G885"/>
  <c r="I1257"/>
  <c r="I1127"/>
  <c r="N257"/>
  <c r="K257"/>
  <c r="I1259"/>
  <c r="I1129"/>
  <c r="J1129"/>
  <c r="J1259"/>
  <c r="O41" i="2"/>
  <c r="J1130" i="4"/>
  <c r="J1260"/>
  <c r="H1256"/>
  <c r="H1126"/>
  <c r="G1011"/>
  <c r="J1128"/>
  <c r="J1258"/>
  <c r="P55" i="2"/>
  <c r="M54"/>
  <c r="P54" s="1"/>
  <c r="O297" i="4"/>
  <c r="P120"/>
  <c r="J1256"/>
  <c r="J1126"/>
  <c r="I1134"/>
  <c r="J1125"/>
  <c r="J1255"/>
  <c r="G465"/>
  <c r="F1213"/>
  <c r="J1148"/>
  <c r="J1145"/>
  <c r="H1259"/>
  <c r="H1129"/>
  <c r="M61" i="2"/>
  <c r="P61" s="1"/>
  <c r="P62"/>
  <c r="I1132" i="4"/>
  <c r="I1262"/>
  <c r="O114" i="2"/>
  <c r="F1218" i="4"/>
  <c r="J1257"/>
  <c r="J1127"/>
  <c r="J72"/>
  <c r="J1273"/>
  <c r="J1143"/>
  <c r="N114" i="2"/>
  <c r="G1224" i="4"/>
  <c r="O635"/>
  <c r="L635"/>
  <c r="H1134"/>
  <c r="H1262"/>
  <c r="H1132"/>
  <c r="I1126"/>
  <c r="I1256"/>
  <c r="P1217"/>
  <c r="G1217"/>
  <c r="H1127"/>
  <c r="H1257"/>
  <c r="E1224"/>
  <c r="H1145"/>
  <c r="H1148"/>
  <c r="P152"/>
  <c r="M152"/>
  <c r="H1143"/>
  <c r="H1273"/>
  <c r="F1209"/>
  <c r="P635"/>
  <c r="M635"/>
  <c r="P37" i="2"/>
  <c r="M33"/>
  <c r="P33" s="1"/>
  <c r="G1211" i="4"/>
  <c r="P1164"/>
  <c r="M236"/>
  <c r="P236"/>
  <c r="E1215"/>
  <c r="K635"/>
  <c r="N635"/>
  <c r="F1217"/>
  <c r="E318"/>
  <c r="N318"/>
  <c r="J1132"/>
  <c r="J1262"/>
  <c r="G171"/>
  <c r="E1213"/>
  <c r="E1219"/>
  <c r="P114" i="2"/>
  <c r="N1218" i="4"/>
  <c r="E1218"/>
  <c r="N843"/>
  <c r="E843"/>
  <c r="I1181"/>
  <c r="I1255"/>
  <c r="I1125"/>
  <c r="M1183"/>
  <c r="F1224"/>
  <c r="I1145"/>
  <c r="I1148"/>
  <c r="F1226"/>
  <c r="H1125"/>
  <c r="H1255"/>
  <c r="N528"/>
  <c r="E528"/>
  <c r="M801"/>
  <c r="L1224"/>
  <c r="H1271"/>
  <c r="H1141"/>
  <c r="J1139"/>
  <c r="H1269"/>
  <c r="H1139"/>
  <c r="K1140"/>
  <c r="J1271"/>
  <c r="J1141"/>
  <c r="I1139"/>
  <c r="I1269"/>
  <c r="H1159"/>
  <c r="G1160"/>
  <c r="E1160"/>
  <c r="F1157"/>
  <c r="P1155"/>
  <c r="G1155"/>
  <c r="P1153"/>
  <c r="G1153"/>
  <c r="F1154"/>
  <c r="E1155"/>
  <c r="N1155"/>
  <c r="P1151"/>
  <c r="G1151"/>
  <c r="G1149"/>
  <c r="F1148"/>
  <c r="F1158" i="1"/>
  <c r="E1126" i="4"/>
  <c r="E1256"/>
  <c r="G1180"/>
  <c r="G1181"/>
  <c r="G1141"/>
  <c r="G1271"/>
  <c r="G1270"/>
  <c r="G1140"/>
  <c r="E1140"/>
  <c r="E1270"/>
  <c r="F1160"/>
  <c r="G1272"/>
  <c r="G1142"/>
  <c r="E24"/>
  <c r="N24" i="1"/>
  <c r="N24" i="4" s="1"/>
  <c r="E1163"/>
  <c r="G1164" i="1"/>
  <c r="G1157" s="1"/>
  <c r="G1156" i="4"/>
  <c r="F1156"/>
  <c r="F1164" i="1"/>
  <c r="E1164"/>
  <c r="E1156" i="4"/>
  <c r="G1263"/>
  <c r="G1133"/>
  <c r="F1134"/>
  <c r="F1264"/>
  <c r="F1132"/>
  <c r="F1262"/>
  <c r="E1263"/>
  <c r="E1133"/>
  <c r="G1259"/>
  <c r="G1148"/>
  <c r="P1158" i="1"/>
  <c r="E1148" i="4"/>
  <c r="E1158" i="1"/>
  <c r="G261" i="4"/>
  <c r="G276"/>
  <c r="G219"/>
  <c r="G234"/>
  <c r="G177"/>
  <c r="G192"/>
  <c r="G135"/>
  <c r="G150"/>
  <c r="E150"/>
  <c r="N150"/>
  <c r="M118"/>
  <c r="K118"/>
  <c r="L106"/>
  <c r="L101"/>
  <c r="M105"/>
  <c r="M97"/>
  <c r="F1129"/>
  <c r="G1129"/>
  <c r="L1161"/>
  <c r="N133"/>
  <c r="L1134"/>
  <c r="M1161"/>
  <c r="G1214"/>
  <c r="E1143"/>
  <c r="E1273"/>
  <c r="E1141"/>
  <c r="E1271"/>
  <c r="F1140"/>
  <c r="F1270"/>
  <c r="G1139"/>
  <c r="G1269"/>
  <c r="E1139"/>
  <c r="E1269"/>
  <c r="F1142"/>
  <c r="F1272"/>
  <c r="G1136"/>
  <c r="G1266"/>
  <c r="F1136"/>
  <c r="F1266"/>
  <c r="E1136"/>
  <c r="E1266"/>
  <c r="P1134"/>
  <c r="G1264"/>
  <c r="G1134"/>
  <c r="G1132"/>
  <c r="G1262"/>
  <c r="F1133"/>
  <c r="F1263"/>
  <c r="E1264"/>
  <c r="E1134"/>
  <c r="E1262"/>
  <c r="E1132"/>
  <c r="G1260"/>
  <c r="P1130"/>
  <c r="G1128"/>
  <c r="G1258"/>
  <c r="F1136" i="1"/>
  <c r="F1127" i="4"/>
  <c r="F1257"/>
  <c r="G1126"/>
  <c r="G1256"/>
  <c r="F1126"/>
  <c r="F1256"/>
  <c r="G1246"/>
  <c r="G1231"/>
  <c r="E1095"/>
  <c r="N1095"/>
  <c r="G954"/>
  <c r="G969"/>
  <c r="E969"/>
  <c r="N969"/>
  <c r="G534"/>
  <c r="G549"/>
  <c r="G114"/>
  <c r="G129"/>
  <c r="G1143"/>
  <c r="G1273"/>
  <c r="F1269"/>
  <c r="F1139"/>
  <c r="G24"/>
  <c r="G9"/>
  <c r="G1163"/>
  <c r="E1142"/>
  <c r="E1272"/>
  <c r="G1265"/>
  <c r="G1135"/>
  <c r="F1135"/>
  <c r="F1265"/>
  <c r="E1135"/>
  <c r="E1265"/>
  <c r="G1154"/>
  <c r="F1155"/>
  <c r="E1154"/>
  <c r="E1259"/>
  <c r="E1129"/>
  <c r="G1127"/>
  <c r="G1257"/>
  <c r="G1136" i="1"/>
  <c r="E1136"/>
  <c r="E1127" i="4"/>
  <c r="E1257"/>
  <c r="G1125"/>
  <c r="G1255"/>
  <c r="F1125"/>
  <c r="F1255"/>
  <c r="E1125"/>
  <c r="E1255"/>
  <c r="K339"/>
  <c r="N339"/>
  <c r="M864"/>
  <c r="P864"/>
  <c r="G93"/>
  <c r="G108"/>
  <c r="E108"/>
  <c r="N108"/>
  <c r="K101"/>
  <c r="K105"/>
  <c r="K97"/>
  <c r="K94"/>
  <c r="G51"/>
  <c r="G66"/>
  <c r="G1130"/>
  <c r="G1142" i="1"/>
  <c r="F1142"/>
  <c r="E1142"/>
  <c r="L1140" i="4"/>
  <c r="N120"/>
  <c r="M1148"/>
  <c r="L1153"/>
  <c r="L1155"/>
  <c r="K1146"/>
  <c r="N1150"/>
  <c r="P1140"/>
  <c r="F1187"/>
  <c r="L1214"/>
  <c r="L10"/>
  <c r="O13" i="1"/>
  <c r="O10" i="4" s="1"/>
  <c r="G1173"/>
  <c r="N13" i="1"/>
  <c r="N10" i="4" s="1"/>
  <c r="K10"/>
  <c r="K297"/>
  <c r="N297"/>
  <c r="F1173"/>
  <c r="M927"/>
  <c r="P927"/>
  <c r="E1173"/>
  <c r="K192"/>
  <c r="M1224"/>
  <c r="O1181"/>
  <c r="K738"/>
  <c r="N738"/>
  <c r="K717"/>
  <c r="N717"/>
  <c r="L234"/>
  <c r="L719"/>
  <c r="O719"/>
  <c r="M551"/>
  <c r="P551"/>
  <c r="L66"/>
  <c r="O66"/>
  <c r="O885"/>
  <c r="L885"/>
  <c r="M234"/>
  <c r="P234"/>
  <c r="E1187"/>
  <c r="N423"/>
  <c r="K423"/>
  <c r="K213"/>
  <c r="N213"/>
  <c r="O339"/>
  <c r="L339"/>
  <c r="J786"/>
  <c r="N551"/>
  <c r="K551"/>
  <c r="P66"/>
  <c r="M66"/>
  <c r="M719"/>
  <c r="P719"/>
  <c r="O24" i="1"/>
  <c r="O24" i="4" s="1"/>
  <c r="L24"/>
  <c r="M276"/>
  <c r="K1224"/>
  <c r="I1270"/>
  <c r="G1219"/>
  <c r="G1187"/>
  <c r="L1116"/>
  <c r="M318"/>
  <c r="P318"/>
  <c r="M906"/>
  <c r="P906"/>
  <c r="P1162"/>
  <c r="M1162"/>
  <c r="N444"/>
  <c r="K444"/>
  <c r="N234"/>
  <c r="L276"/>
  <c r="O276"/>
  <c r="P87"/>
  <c r="M87"/>
  <c r="O1220"/>
  <c r="J1211"/>
  <c r="E1194"/>
  <c r="F1201"/>
  <c r="P969"/>
  <c r="M969"/>
  <c r="K1181"/>
  <c r="N1181"/>
  <c r="N696"/>
  <c r="K696"/>
  <c r="N633"/>
  <c r="K633"/>
  <c r="N1202"/>
  <c r="K1202"/>
  <c r="P1225"/>
  <c r="M1225"/>
  <c r="P1202"/>
  <c r="N1204"/>
  <c r="K1204"/>
  <c r="P1116"/>
  <c r="M1116"/>
  <c r="O1146"/>
  <c r="P13" i="1"/>
  <c r="P10" i="4" s="1"/>
  <c r="M10"/>
  <c r="K87"/>
  <c r="N87"/>
  <c r="N45"/>
  <c r="K45"/>
  <c r="K1183"/>
  <c r="N1183"/>
  <c r="P1074"/>
  <c r="M1074"/>
  <c r="G1135" i="1" l="1"/>
  <c r="O1136"/>
  <c r="F1254" i="4"/>
  <c r="P1136" i="1"/>
  <c r="N1136"/>
  <c r="E1261" i="4"/>
  <c r="J1254"/>
  <c r="O1187"/>
  <c r="M24"/>
  <c r="E1145"/>
  <c r="N1158" i="1"/>
  <c r="N1145" i="4" s="1"/>
  <c r="F1159"/>
  <c r="F1145"/>
  <c r="O1158" i="1"/>
  <c r="G1152" i="4"/>
  <c r="F1152"/>
  <c r="G1159"/>
  <c r="E1152"/>
  <c r="E1159"/>
  <c r="P1210"/>
  <c r="F1268"/>
  <c r="E1138"/>
  <c r="G1138"/>
  <c r="P1211"/>
  <c r="P1227"/>
  <c r="O1224"/>
  <c r="N1224"/>
  <c r="P1224"/>
  <c r="O1218"/>
  <c r="P1214"/>
  <c r="O1217"/>
  <c r="N1227"/>
  <c r="N1217"/>
  <c r="N1134"/>
  <c r="P1218"/>
  <c r="O1155"/>
  <c r="N1160"/>
  <c r="O1148"/>
  <c r="K1189"/>
  <c r="N1189"/>
  <c r="O1210"/>
  <c r="M1191"/>
  <c r="P1191"/>
  <c r="O1178"/>
  <c r="K1168"/>
  <c r="N1168"/>
  <c r="M1172"/>
  <c r="P1172"/>
  <c r="L1188"/>
  <c r="O1188"/>
  <c r="N1210"/>
  <c r="K1197"/>
  <c r="N1197"/>
  <c r="L1167"/>
  <c r="O1167"/>
  <c r="P1175"/>
  <c r="L1176"/>
  <c r="O1176"/>
  <c r="O1134"/>
  <c r="P1220"/>
  <c r="P1196"/>
  <c r="P1178"/>
  <c r="M1193"/>
  <c r="P1193"/>
  <c r="N1175"/>
  <c r="M1168"/>
  <c r="P1168"/>
  <c r="K1176"/>
  <c r="N1176"/>
  <c r="P1199"/>
  <c r="L1197"/>
  <c r="O1197"/>
  <c r="N1220"/>
  <c r="M108"/>
  <c r="N990"/>
  <c r="L227"/>
  <c r="P1182"/>
  <c r="K1164"/>
  <c r="O1223"/>
  <c r="K864"/>
  <c r="O395"/>
  <c r="O374"/>
  <c r="K1074"/>
  <c r="P1141"/>
  <c r="N1182"/>
  <c r="P1181"/>
  <c r="P584"/>
  <c r="M689"/>
  <c r="P276"/>
  <c r="K1185"/>
  <c r="G1186"/>
  <c r="P108"/>
  <c r="M584"/>
  <c r="O269"/>
  <c r="P689"/>
  <c r="P794"/>
  <c r="L353"/>
  <c r="L808"/>
  <c r="L311"/>
  <c r="P1147"/>
  <c r="N570"/>
  <c r="M913"/>
  <c r="N1139"/>
  <c r="E1268"/>
  <c r="N766"/>
  <c r="O31"/>
  <c r="M794"/>
  <c r="O199"/>
  <c r="K465"/>
  <c r="N465"/>
  <c r="L108"/>
  <c r="M1046"/>
  <c r="K1223"/>
  <c r="G1268"/>
  <c r="M668"/>
  <c r="N129"/>
  <c r="N1162"/>
  <c r="O318"/>
  <c r="M339"/>
  <c r="P339"/>
  <c r="F1138"/>
  <c r="M1174"/>
  <c r="O962"/>
  <c r="K31"/>
  <c r="N31"/>
  <c r="M1223"/>
  <c r="M1203"/>
  <c r="O1213"/>
  <c r="N1126"/>
  <c r="M1018"/>
  <c r="M899"/>
  <c r="M430"/>
  <c r="M1025"/>
  <c r="M843"/>
  <c r="M514"/>
  <c r="M1081"/>
  <c r="M836"/>
  <c r="P829"/>
  <c r="M556"/>
  <c r="M941"/>
  <c r="M983"/>
  <c r="M94"/>
  <c r="M101"/>
  <c r="M934"/>
  <c r="M409"/>
  <c r="M857"/>
  <c r="M892"/>
  <c r="M724"/>
  <c r="M528"/>
  <c r="M1004"/>
  <c r="M521"/>
  <c r="M885"/>
  <c r="M451"/>
  <c r="M682"/>
  <c r="L1150"/>
  <c r="N1132"/>
  <c r="M297"/>
  <c r="P297"/>
  <c r="P885"/>
  <c r="N822"/>
  <c r="N1208"/>
  <c r="P1209"/>
  <c r="N1161"/>
  <c r="K1225"/>
  <c r="L262"/>
  <c r="L1182"/>
  <c r="N1141"/>
  <c r="K199"/>
  <c r="N199"/>
  <c r="P1160"/>
  <c r="P1139"/>
  <c r="O1139"/>
  <c r="L1208"/>
  <c r="K1203"/>
  <c r="O1125"/>
  <c r="O1160"/>
  <c r="P1126"/>
  <c r="O115"/>
  <c r="N1148"/>
  <c r="N1153"/>
  <c r="M1146"/>
  <c r="L1145"/>
  <c r="P1149"/>
  <c r="O1129"/>
  <c r="O1161"/>
  <c r="M1164"/>
  <c r="M388"/>
  <c r="K1213"/>
  <c r="L1124"/>
  <c r="O1127"/>
  <c r="K1192"/>
  <c r="N1147"/>
  <c r="P1132"/>
  <c r="N1127"/>
  <c r="K1150"/>
  <c r="O52"/>
  <c r="L52"/>
  <c r="O1209"/>
  <c r="K1138"/>
  <c r="P1129"/>
  <c r="N1143"/>
  <c r="N1146"/>
  <c r="N1140"/>
  <c r="O1140"/>
  <c r="O1153"/>
  <c r="L1192"/>
  <c r="L1126"/>
  <c r="O1126"/>
  <c r="P933"/>
  <c r="P1145"/>
  <c r="P1161"/>
  <c r="M1125"/>
  <c r="P1125"/>
  <c r="M787"/>
  <c r="P787"/>
  <c r="K1159"/>
  <c r="K1171"/>
  <c r="N1171"/>
  <c r="J933"/>
  <c r="M976"/>
  <c r="N283"/>
  <c r="K283"/>
  <c r="K157"/>
  <c r="N157"/>
  <c r="J1059"/>
  <c r="M1039"/>
  <c r="K661"/>
  <c r="N661"/>
  <c r="L1147"/>
  <c r="O1147"/>
  <c r="P241"/>
  <c r="M241"/>
  <c r="M871"/>
  <c r="G1038"/>
  <c r="K241"/>
  <c r="N241"/>
  <c r="K542"/>
  <c r="N542"/>
  <c r="K262"/>
  <c r="N262"/>
  <c r="K136"/>
  <c r="N136"/>
  <c r="K353"/>
  <c r="N353"/>
  <c r="N360"/>
  <c r="K227"/>
  <c r="N227"/>
  <c r="K535"/>
  <c r="N535"/>
  <c r="P731"/>
  <c r="M731"/>
  <c r="G807"/>
  <c r="N220"/>
  <c r="K220"/>
  <c r="L283"/>
  <c r="O283"/>
  <c r="K794"/>
  <c r="N794"/>
  <c r="L164"/>
  <c r="O164"/>
  <c r="M325"/>
  <c r="M1088"/>
  <c r="M31"/>
  <c r="P31"/>
  <c r="K304"/>
  <c r="N304"/>
  <c r="J891"/>
  <c r="P1143"/>
  <c r="N395"/>
  <c r="K395"/>
  <c r="N1209"/>
  <c r="K1209"/>
  <c r="K962"/>
  <c r="N962"/>
  <c r="M850"/>
  <c r="P850"/>
  <c r="M997"/>
  <c r="L220"/>
  <c r="O220"/>
  <c r="N269"/>
  <c r="K269"/>
  <c r="L661"/>
  <c r="O661"/>
  <c r="M157"/>
  <c r="P157"/>
  <c r="K626"/>
  <c r="N626"/>
  <c r="L1171"/>
  <c r="O1171"/>
  <c r="L1169"/>
  <c r="N787"/>
  <c r="K787"/>
  <c r="M283"/>
  <c r="P283"/>
  <c r="M962"/>
  <c r="P962"/>
  <c r="M640"/>
  <c r="L535"/>
  <c r="O535"/>
  <c r="M1170"/>
  <c r="M374"/>
  <c r="P374"/>
  <c r="M808"/>
  <c r="P808"/>
  <c r="L304"/>
  <c r="O304"/>
  <c r="P1213"/>
  <c r="M1213"/>
  <c r="L710"/>
  <c r="O710"/>
  <c r="P1185"/>
  <c r="M1185"/>
  <c r="K829"/>
  <c r="N829"/>
  <c r="M199"/>
  <c r="P199"/>
  <c r="L290"/>
  <c r="O290"/>
  <c r="L1174"/>
  <c r="O1174"/>
  <c r="L416"/>
  <c r="O416"/>
  <c r="G828"/>
  <c r="K178"/>
  <c r="N178"/>
  <c r="G996"/>
  <c r="M1150"/>
  <c r="P1150"/>
  <c r="M1140"/>
  <c r="P111" i="2"/>
  <c r="I1124" i="4"/>
  <c r="I1254"/>
  <c r="G1165"/>
  <c r="H1124"/>
  <c r="H1254"/>
  <c r="J1124"/>
  <c r="H1138"/>
  <c r="H1268"/>
  <c r="F1261"/>
  <c r="F1131"/>
  <c r="E1124"/>
  <c r="E1254"/>
  <c r="F1124"/>
  <c r="K1125"/>
  <c r="N1125"/>
  <c r="M1127"/>
  <c r="P1127"/>
  <c r="K115"/>
  <c r="N115"/>
  <c r="M115"/>
  <c r="P115"/>
  <c r="G1145"/>
  <c r="G1144"/>
  <c r="E1131"/>
  <c r="G1261"/>
  <c r="G1131"/>
  <c r="G1124"/>
  <c r="G1254"/>
  <c r="N1129"/>
  <c r="K1129"/>
  <c r="L1132"/>
  <c r="O1132"/>
  <c r="P1148"/>
  <c r="L1203"/>
  <c r="O1203"/>
  <c r="P72"/>
  <c r="M72"/>
  <c r="G1215"/>
  <c r="G1207"/>
  <c r="M1128"/>
  <c r="P1128"/>
  <c r="M1101"/>
  <c r="P1101"/>
  <c r="K1201"/>
  <c r="N1201"/>
  <c r="N1180"/>
  <c r="K1180"/>
  <c r="P1059"/>
  <c r="M1059"/>
  <c r="P954"/>
  <c r="M1212"/>
  <c r="P1212"/>
  <c r="J1208"/>
  <c r="G1245" i="1" l="1"/>
  <c r="G1228" i="4" s="1"/>
  <c r="G1230"/>
  <c r="G1253"/>
  <c r="K1187"/>
  <c r="N1187"/>
  <c r="M1187"/>
  <c r="P1187"/>
  <c r="P912"/>
  <c r="M912"/>
  <c r="O1145"/>
  <c r="P786"/>
  <c r="M954"/>
  <c r="M786"/>
  <c r="P513"/>
  <c r="M933"/>
  <c r="P93"/>
  <c r="P891"/>
  <c r="M828"/>
  <c r="M891"/>
  <c r="K1208"/>
  <c r="N1222"/>
  <c r="K1222"/>
  <c r="N1159"/>
  <c r="O1208"/>
  <c r="P828"/>
  <c r="O1124"/>
  <c r="N1138"/>
  <c r="M513"/>
  <c r="G1123"/>
  <c r="M1145"/>
  <c r="K1145"/>
  <c r="K1166"/>
  <c r="N1166"/>
  <c r="M93"/>
  <c r="M1166"/>
  <c r="P1166"/>
  <c r="M1080"/>
  <c r="P1080"/>
  <c r="L1166"/>
  <c r="O1166"/>
  <c r="K1124"/>
  <c r="N1124"/>
  <c r="M1208"/>
  <c r="P1208"/>
  <c r="M1124"/>
  <c r="P1124"/>
  <c r="I486" l="1"/>
  <c r="I490"/>
  <c r="L490" l="1"/>
  <c r="O490"/>
  <c r="I654" l="1"/>
  <c r="I360"/>
  <c r="I1053"/>
  <c r="I1057"/>
  <c r="I129"/>
  <c r="O486"/>
  <c r="L486"/>
  <c r="I423"/>
  <c r="I171"/>
  <c r="I633"/>
  <c r="J490"/>
  <c r="I213"/>
  <c r="I1011"/>
  <c r="I1015"/>
  <c r="I465"/>
  <c r="I469"/>
  <c r="I675"/>
  <c r="I679"/>
  <c r="I444" l="1"/>
  <c r="I448"/>
  <c r="I1032"/>
  <c r="I1036"/>
  <c r="O1057"/>
  <c r="L1057"/>
  <c r="I990"/>
  <c r="I994"/>
  <c r="I696"/>
  <c r="L679"/>
  <c r="O679"/>
  <c r="L1015"/>
  <c r="O1015"/>
  <c r="O637"/>
  <c r="O133"/>
  <c r="O658"/>
  <c r="O427"/>
  <c r="I192"/>
  <c r="L469"/>
  <c r="O469"/>
  <c r="J471"/>
  <c r="J486"/>
  <c r="M490"/>
  <c r="P490"/>
  <c r="I255"/>
  <c r="I717"/>
  <c r="I738"/>
  <c r="I570"/>
  <c r="I591"/>
  <c r="I822"/>
  <c r="J1057"/>
  <c r="I381"/>
  <c r="O175"/>
  <c r="O364"/>
  <c r="I549"/>
  <c r="O217"/>
  <c r="I150"/>
  <c r="I402"/>
  <c r="O826"/>
  <c r="I1138" l="1"/>
  <c r="I1222"/>
  <c r="O406"/>
  <c r="O742"/>
  <c r="L633"/>
  <c r="O633"/>
  <c r="I1201"/>
  <c r="I1159"/>
  <c r="J129"/>
  <c r="J994"/>
  <c r="O574"/>
  <c r="O721"/>
  <c r="L423"/>
  <c r="O423"/>
  <c r="L129"/>
  <c r="O129"/>
  <c r="O1053"/>
  <c r="L1053"/>
  <c r="O822"/>
  <c r="L822"/>
  <c r="L171"/>
  <c r="O171"/>
  <c r="J448"/>
  <c r="P133"/>
  <c r="O360"/>
  <c r="L360"/>
  <c r="J469"/>
  <c r="O675"/>
  <c r="L675"/>
  <c r="L994"/>
  <c r="O994"/>
  <c r="I1180"/>
  <c r="J1015"/>
  <c r="J1038"/>
  <c r="J1053"/>
  <c r="J1036"/>
  <c r="P486"/>
  <c r="M486"/>
  <c r="O196"/>
  <c r="L654"/>
  <c r="O654"/>
  <c r="O700"/>
  <c r="O154"/>
  <c r="J679"/>
  <c r="O1011"/>
  <c r="L1011"/>
  <c r="O448"/>
  <c r="L448"/>
  <c r="L213"/>
  <c r="O213"/>
  <c r="P1057"/>
  <c r="M1057"/>
  <c r="L465"/>
  <c r="O465"/>
  <c r="O259"/>
  <c r="L1036"/>
  <c r="O1036"/>
  <c r="L1222" l="1"/>
  <c r="P469"/>
  <c r="M469"/>
  <c r="L717"/>
  <c r="O717"/>
  <c r="P994"/>
  <c r="M994"/>
  <c r="P196"/>
  <c r="L444"/>
  <c r="O444"/>
  <c r="J171"/>
  <c r="O1205"/>
  <c r="J423"/>
  <c r="J696"/>
  <c r="J360"/>
  <c r="P217"/>
  <c r="J549"/>
  <c r="J633"/>
  <c r="P700"/>
  <c r="O1138"/>
  <c r="L1138"/>
  <c r="O696"/>
  <c r="L696"/>
  <c r="P364"/>
  <c r="P175"/>
  <c r="P427"/>
  <c r="L150"/>
  <c r="O150"/>
  <c r="M471"/>
  <c r="P471"/>
  <c r="J429"/>
  <c r="J444"/>
  <c r="J654"/>
  <c r="J381"/>
  <c r="J1159"/>
  <c r="P721"/>
  <c r="P658"/>
  <c r="P637"/>
  <c r="P826"/>
  <c r="J996"/>
  <c r="J1011"/>
  <c r="J660"/>
  <c r="J675"/>
  <c r="O990"/>
  <c r="L990"/>
  <c r="O549"/>
  <c r="L549"/>
  <c r="M448"/>
  <c r="P448"/>
  <c r="J570"/>
  <c r="J738"/>
  <c r="O192"/>
  <c r="L192"/>
  <c r="M1015"/>
  <c r="P1015"/>
  <c r="J591"/>
  <c r="J255"/>
  <c r="P574"/>
  <c r="L402"/>
  <c r="O402"/>
  <c r="J822"/>
  <c r="P129"/>
  <c r="M129"/>
  <c r="O381"/>
  <c r="L381"/>
  <c r="O255"/>
  <c r="L255"/>
  <c r="P742"/>
  <c r="P679"/>
  <c r="M679"/>
  <c r="P154"/>
  <c r="P259"/>
  <c r="L570"/>
  <c r="O570"/>
  <c r="J450"/>
  <c r="J465"/>
  <c r="J402"/>
  <c r="J975"/>
  <c r="J990"/>
  <c r="O738"/>
  <c r="L738"/>
  <c r="P1053"/>
  <c r="M1053"/>
  <c r="L1032"/>
  <c r="O1032"/>
  <c r="J150"/>
  <c r="J717"/>
  <c r="J1017"/>
  <c r="J1032"/>
  <c r="M1036"/>
  <c r="P1036"/>
  <c r="J213"/>
  <c r="P406"/>
  <c r="L591"/>
  <c r="O591"/>
  <c r="J192"/>
  <c r="O1222" l="1"/>
  <c r="M465"/>
  <c r="P465"/>
  <c r="P192"/>
  <c r="M192"/>
  <c r="P1205"/>
  <c r="P360"/>
  <c r="M360"/>
  <c r="J1138"/>
  <c r="M549"/>
  <c r="P549"/>
  <c r="M255"/>
  <c r="P255"/>
  <c r="P717"/>
  <c r="M717"/>
  <c r="J1180"/>
  <c r="M402"/>
  <c r="P402"/>
  <c r="M213"/>
  <c r="P213"/>
  <c r="L1159"/>
  <c r="O1159"/>
  <c r="M1011"/>
  <c r="P1011"/>
  <c r="P675"/>
  <c r="M675"/>
  <c r="M381"/>
  <c r="P381"/>
  <c r="M822"/>
  <c r="P822"/>
  <c r="M1038"/>
  <c r="P1038"/>
  <c r="M570"/>
  <c r="P570"/>
  <c r="M654"/>
  <c r="P654"/>
  <c r="M171"/>
  <c r="P171"/>
  <c r="P696"/>
  <c r="M696"/>
  <c r="P591"/>
  <c r="M591"/>
  <c r="M633"/>
  <c r="P633"/>
  <c r="L1201"/>
  <c r="O1201"/>
  <c r="M990"/>
  <c r="P990"/>
  <c r="M444"/>
  <c r="P444"/>
  <c r="M1032"/>
  <c r="P1032"/>
  <c r="P423"/>
  <c r="M423"/>
  <c r="O1180"/>
  <c r="L1180"/>
  <c r="I1246"/>
  <c r="I1268"/>
  <c r="J1222"/>
  <c r="J1201"/>
  <c r="P738"/>
  <c r="M738"/>
  <c r="M150"/>
  <c r="P150"/>
  <c r="M996" l="1"/>
  <c r="P996"/>
  <c r="M1159"/>
  <c r="P1159"/>
  <c r="P1201"/>
  <c r="M1201"/>
  <c r="M429"/>
  <c r="P429"/>
  <c r="P975"/>
  <c r="M975"/>
  <c r="M1180"/>
  <c r="P1180"/>
  <c r="P450"/>
  <c r="M450"/>
  <c r="P1222"/>
  <c r="M1222"/>
  <c r="M660"/>
  <c r="P660"/>
  <c r="P1017"/>
  <c r="M1017"/>
  <c r="M1138"/>
  <c r="P1138"/>
  <c r="M105" i="2" l="1"/>
  <c r="K105"/>
  <c r="K112" s="1"/>
  <c r="N112" s="1"/>
  <c r="L105"/>
  <c r="L112" s="1"/>
  <c r="O112" s="1"/>
  <c r="M103" l="1"/>
  <c r="P103" s="1"/>
  <c r="M112"/>
  <c r="P112" l="1"/>
  <c r="M110"/>
  <c r="P110" s="1"/>
  <c r="J1247" i="4" l="1"/>
  <c r="J1269"/>
  <c r="J1268"/>
  <c r="J1246"/>
  <c r="K683" i="1" l="1"/>
  <c r="H692" i="4"/>
  <c r="K692" i="1" l="1"/>
  <c r="K700" i="4" s="1"/>
  <c r="H700"/>
  <c r="N683" i="1"/>
  <c r="N692" i="4" s="1"/>
  <c r="K692"/>
  <c r="H679" i="1" l="1"/>
  <c r="H688" i="4" s="1"/>
  <c r="K682" i="1"/>
  <c r="H691" i="4"/>
  <c r="L692" i="1"/>
  <c r="L700" i="4" s="1"/>
  <c r="I700"/>
  <c r="L683" i="1"/>
  <c r="I692" i="4"/>
  <c r="L682" i="1"/>
  <c r="I679"/>
  <c r="I688" i="4" s="1"/>
  <c r="I691"/>
  <c r="M681" i="1" l="1"/>
  <c r="J690" i="4"/>
  <c r="M683" i="1"/>
  <c r="J692" i="4"/>
  <c r="N682" i="1"/>
  <c r="N691" i="4" s="1"/>
  <c r="K679" i="1"/>
  <c r="K691" i="4"/>
  <c r="O683" i="1"/>
  <c r="O692" i="4" s="1"/>
  <c r="L692"/>
  <c r="O682" i="1"/>
  <c r="O691" i="4" s="1"/>
  <c r="L679" i="1"/>
  <c r="L691" i="4"/>
  <c r="J679" i="1"/>
  <c r="M682"/>
  <c r="J691" i="4"/>
  <c r="M690" l="1"/>
  <c r="O679" i="1"/>
  <c r="O688" i="4" s="1"/>
  <c r="L688"/>
  <c r="M692"/>
  <c r="N679" i="1"/>
  <c r="N688" i="4" s="1"/>
  <c r="K688"/>
  <c r="J688"/>
  <c r="J690" i="1"/>
  <c r="M690" s="1"/>
  <c r="M692"/>
  <c r="J700" i="4"/>
  <c r="M679" i="1"/>
  <c r="P682"/>
  <c r="P691" i="4" s="1"/>
  <c r="M691"/>
  <c r="M672" i="1" l="1"/>
  <c r="J672"/>
  <c r="J681" i="4" s="1"/>
  <c r="M700"/>
  <c r="P679" i="1"/>
  <c r="P688" i="4" s="1"/>
  <c r="M688"/>
  <c r="P672" i="1" l="1"/>
  <c r="P681" i="4" s="1"/>
  <c r="M681"/>
  <c r="K626" i="1" l="1"/>
  <c r="K637" i="4" s="1"/>
  <c r="H637"/>
  <c r="K617" i="1" l="1"/>
  <c r="H629" i="4"/>
  <c r="N617" i="1" l="1"/>
  <c r="N629" i="4" s="1"/>
  <c r="K629"/>
  <c r="H613" i="1"/>
  <c r="H625" i="4" s="1"/>
  <c r="K616" i="1"/>
  <c r="H628" i="4"/>
  <c r="K318" i="1"/>
  <c r="K301" i="4" s="1"/>
  <c r="H301"/>
  <c r="L626" i="1"/>
  <c r="L637" i="4" s="1"/>
  <c r="I637"/>
  <c r="L617" i="1"/>
  <c r="I629" i="4"/>
  <c r="K54" i="1"/>
  <c r="M615" l="1"/>
  <c r="J627" i="4"/>
  <c r="J628"/>
  <c r="K308" i="1"/>
  <c r="H305"/>
  <c r="H289" i="4" s="1"/>
  <c r="H292"/>
  <c r="K186" i="1"/>
  <c r="K175" i="4" s="1"/>
  <c r="H175"/>
  <c r="K45" i="1"/>
  <c r="H41" i="4"/>
  <c r="K396" i="1"/>
  <c r="H393"/>
  <c r="H373" i="4" s="1"/>
  <c r="H376"/>
  <c r="K551" i="1"/>
  <c r="H1190"/>
  <c r="H545" i="4"/>
  <c r="K859" i="1"/>
  <c r="H860" i="4"/>
  <c r="M617" i="1"/>
  <c r="J629" i="4"/>
  <c r="K573" i="1"/>
  <c r="H566" i="4"/>
  <c r="K714" i="1"/>
  <c r="K721" i="4" s="1"/>
  <c r="H1221" i="1"/>
  <c r="H721" i="4"/>
  <c r="K419" i="1"/>
  <c r="H398" i="4"/>
  <c r="K881" i="1"/>
  <c r="H881" i="4"/>
  <c r="K133" i="1"/>
  <c r="H125" i="4"/>
  <c r="K199" i="1"/>
  <c r="H188" i="4"/>
  <c r="H41" i="1"/>
  <c r="H37" i="4" s="1"/>
  <c r="K44" i="1"/>
  <c r="H40" i="4"/>
  <c r="K230" i="1"/>
  <c r="K217" i="4" s="1"/>
  <c r="H217"/>
  <c r="K406" i="1"/>
  <c r="H385" i="4"/>
  <c r="K221" i="1"/>
  <c r="H209" i="4"/>
  <c r="N616" i="1"/>
  <c r="N628" i="4" s="1"/>
  <c r="K613" i="1"/>
  <c r="K628" i="4"/>
  <c r="K274" i="1"/>
  <c r="K259" i="4" s="1"/>
  <c r="H259"/>
  <c r="K176" i="1"/>
  <c r="H173"/>
  <c r="H163" i="4" s="1"/>
  <c r="H166"/>
  <c r="K309" i="1"/>
  <c r="H293" i="4"/>
  <c r="H261" i="1"/>
  <c r="H247" i="4" s="1"/>
  <c r="K264" i="1"/>
  <c r="H250" i="4"/>
  <c r="H195" i="1"/>
  <c r="H184" i="4" s="1"/>
  <c r="K198" i="1"/>
  <c r="H187" i="4"/>
  <c r="K208" i="1"/>
  <c r="K196" i="4" s="1"/>
  <c r="H196"/>
  <c r="K572" i="1"/>
  <c r="K565" i="4" s="1"/>
  <c r="H569" i="1"/>
  <c r="H562" i="4" s="1"/>
  <c r="H565"/>
  <c r="K242" i="1"/>
  <c r="H229" i="4"/>
  <c r="K749" i="1"/>
  <c r="H776" i="4"/>
  <c r="K648" i="1"/>
  <c r="K658" i="4" s="1"/>
  <c r="H658"/>
  <c r="K132" i="1"/>
  <c r="H129"/>
  <c r="H121" i="4" s="1"/>
  <c r="H124"/>
  <c r="K705" i="1"/>
  <c r="H1212"/>
  <c r="H713" i="4"/>
  <c r="K384" i="1"/>
  <c r="K364" i="4" s="1"/>
  <c r="H364"/>
  <c r="K450" i="1"/>
  <c r="K427" i="4" s="1"/>
  <c r="H427"/>
  <c r="K142" i="1"/>
  <c r="K133" i="4" s="1"/>
  <c r="H133"/>
  <c r="K353" i="1"/>
  <c r="H335" i="4"/>
  <c r="K265" i="1"/>
  <c r="H251" i="4"/>
  <c r="K177" i="1"/>
  <c r="H167" i="4"/>
  <c r="K76" i="1"/>
  <c r="K70" i="4" s="1"/>
  <c r="H70"/>
  <c r="K595" i="1"/>
  <c r="K587" i="4" s="1"/>
  <c r="H587"/>
  <c r="K287" i="1"/>
  <c r="H272" i="4"/>
  <c r="K582" i="1"/>
  <c r="K574" i="4" s="1"/>
  <c r="H574"/>
  <c r="M626" i="1"/>
  <c r="J624"/>
  <c r="M624" s="1"/>
  <c r="J637" i="4"/>
  <c r="L616" i="1"/>
  <c r="I613"/>
  <c r="I625" i="4" s="1"/>
  <c r="I628"/>
  <c r="H19" i="1"/>
  <c r="H17" i="4" s="1"/>
  <c r="K22" i="1"/>
  <c r="H21" i="4"/>
  <c r="K23" i="1"/>
  <c r="H22" i="4"/>
  <c r="K868" i="1"/>
  <c r="K868" i="4" s="1"/>
  <c r="H868"/>
  <c r="K560" i="1"/>
  <c r="H1199"/>
  <c r="H553" i="4"/>
  <c r="K736" i="1"/>
  <c r="K742" i="4" s="1"/>
  <c r="H742"/>
  <c r="K397" i="1"/>
  <c r="K377" i="4" s="1"/>
  <c r="H377"/>
  <c r="K639" i="1"/>
  <c r="K650" i="4" s="1"/>
  <c r="H650"/>
  <c r="K362" i="1"/>
  <c r="H343" i="4"/>
  <c r="K441" i="1"/>
  <c r="K419" i="4" s="1"/>
  <c r="H419"/>
  <c r="K758" i="1"/>
  <c r="H784" i="4"/>
  <c r="K296" i="1"/>
  <c r="K280" i="4" s="1"/>
  <c r="H280"/>
  <c r="H327" i="1"/>
  <c r="H310" i="4" s="1"/>
  <c r="K330" i="1"/>
  <c r="H313" i="4"/>
  <c r="K331" i="1"/>
  <c r="H314" i="4"/>
  <c r="K340" i="1"/>
  <c r="K322" i="4" s="1"/>
  <c r="H322"/>
  <c r="K727" i="1"/>
  <c r="K734" i="4" s="1"/>
  <c r="H734"/>
  <c r="K890" i="1"/>
  <c r="K889" i="4" s="1"/>
  <c r="H889"/>
  <c r="H239" i="1"/>
  <c r="H226" i="4" s="1"/>
  <c r="K252" i="1"/>
  <c r="K238" i="4" s="1"/>
  <c r="H238"/>
  <c r="O617" i="1"/>
  <c r="O629" i="4" s="1"/>
  <c r="L629"/>
  <c r="K164" i="1"/>
  <c r="K154" i="4" s="1"/>
  <c r="H154"/>
  <c r="K155" i="1"/>
  <c r="H146" i="4"/>
  <c r="K604" i="1"/>
  <c r="H595" i="4"/>
  <c r="H1177" i="1"/>
  <c r="K32"/>
  <c r="K428"/>
  <c r="K406" i="4" s="1"/>
  <c r="H406"/>
  <c r="K375" i="1"/>
  <c r="H356" i="4"/>
  <c r="K67" i="1"/>
  <c r="H62" i="4"/>
  <c r="K42" i="1"/>
  <c r="H38" i="4"/>
  <c r="K20" i="1"/>
  <c r="H19" i="4"/>
  <c r="H1143" i="1"/>
  <c r="K218"/>
  <c r="H206" i="4"/>
  <c r="K130" i="1"/>
  <c r="H122" i="4"/>
  <c r="L54" i="1"/>
  <c r="M627" i="4" l="1"/>
  <c r="M616" i="1"/>
  <c r="M613" s="1"/>
  <c r="M606" s="1"/>
  <c r="J613"/>
  <c r="J606" s="1"/>
  <c r="L440"/>
  <c r="I437"/>
  <c r="I415" i="4" s="1"/>
  <c r="I418"/>
  <c r="L648" i="1"/>
  <c r="L658" i="4" s="1"/>
  <c r="I658"/>
  <c r="L208" i="1"/>
  <c r="L196" i="4" s="1"/>
  <c r="I196"/>
  <c r="L186" i="1"/>
  <c r="L175" i="4" s="1"/>
  <c r="I175"/>
  <c r="K704" i="1"/>
  <c r="H1211"/>
  <c r="H701"/>
  <c r="H709" i="4" s="1"/>
  <c r="H712"/>
  <c r="N23" i="1"/>
  <c r="N22" i="4" s="1"/>
  <c r="K22"/>
  <c r="K440" i="1"/>
  <c r="H437"/>
  <c r="H415" i="4" s="1"/>
  <c r="H418"/>
  <c r="N221" i="1"/>
  <c r="N209" i="4" s="1"/>
  <c r="K209"/>
  <c r="K1221" i="1"/>
  <c r="K1205" i="4" s="1"/>
  <c r="H1205"/>
  <c r="N308" i="1"/>
  <c r="N292" i="4" s="1"/>
  <c r="K305" i="1"/>
  <c r="K292" i="4"/>
  <c r="L705" i="1"/>
  <c r="L713" i="4" s="1"/>
  <c r="I1212" i="1"/>
  <c r="I713" i="4"/>
  <c r="L76" i="1"/>
  <c r="L70" i="4" s="1"/>
  <c r="I70"/>
  <c r="L397" i="1"/>
  <c r="L377" i="4" s="1"/>
  <c r="I377"/>
  <c r="L67" i="1"/>
  <c r="I62" i="4"/>
  <c r="L177" i="1"/>
  <c r="I167" i="4"/>
  <c r="N604" i="1"/>
  <c r="N595" i="4" s="1"/>
  <c r="K595"/>
  <c r="N287" i="1"/>
  <c r="N272" i="4" s="1"/>
  <c r="K272"/>
  <c r="N353" i="1"/>
  <c r="N335" i="4" s="1"/>
  <c r="K335"/>
  <c r="H283" i="1"/>
  <c r="H268" i="4" s="1"/>
  <c r="K286" i="1"/>
  <c r="H271" i="4"/>
  <c r="N859" i="1"/>
  <c r="N860" i="4" s="1"/>
  <c r="K860"/>
  <c r="L362" i="1"/>
  <c r="I343" i="4"/>
  <c r="L296" i="1"/>
  <c r="L280" i="4" s="1"/>
  <c r="I280"/>
  <c r="L274" i="1"/>
  <c r="L259" i="4" s="1"/>
  <c r="I259"/>
  <c r="L560" i="1"/>
  <c r="I1199"/>
  <c r="I553" i="4"/>
  <c r="L331" i="1"/>
  <c r="I314" i="4"/>
  <c r="L340" i="1"/>
  <c r="L322" i="4" s="1"/>
  <c r="I322"/>
  <c r="L736" i="1"/>
  <c r="L742" i="4" s="1"/>
  <c r="I742"/>
  <c r="K880" i="1"/>
  <c r="H877"/>
  <c r="H877" i="4" s="1"/>
  <c r="H880"/>
  <c r="H547" i="1"/>
  <c r="H541" i="4" s="1"/>
  <c r="K550" i="1"/>
  <c r="H1189"/>
  <c r="H544" i="4"/>
  <c r="H151" i="1"/>
  <c r="H142" i="4" s="1"/>
  <c r="K154" i="1"/>
  <c r="H145" i="4"/>
  <c r="N419" i="1"/>
  <c r="N398" i="4" s="1"/>
  <c r="K398"/>
  <c r="L419" i="1"/>
  <c r="I398" i="4"/>
  <c r="L406" i="1"/>
  <c r="I385" i="4"/>
  <c r="L868" i="1"/>
  <c r="L868" i="4" s="1"/>
  <c r="I868"/>
  <c r="L595" i="1"/>
  <c r="L587" i="4" s="1"/>
  <c r="I587"/>
  <c r="L714" i="1"/>
  <c r="L721" i="4" s="1"/>
  <c r="I1221" i="1"/>
  <c r="I721" i="4"/>
  <c r="L164" i="1"/>
  <c r="L154" i="4" s="1"/>
  <c r="I154"/>
  <c r="K1177" i="1"/>
  <c r="H1163" i="4"/>
  <c r="K243" i="1"/>
  <c r="H230" i="4"/>
  <c r="K638" i="1"/>
  <c r="H635"/>
  <c r="H646" i="4" s="1"/>
  <c r="H649"/>
  <c r="N242" i="1"/>
  <c r="N229" i="4" s="1"/>
  <c r="K229"/>
  <c r="H591" i="1"/>
  <c r="H583" i="4" s="1"/>
  <c r="K594" i="1"/>
  <c r="H586" i="4"/>
  <c r="N613" i="1"/>
  <c r="N625" i="4" s="1"/>
  <c r="K625"/>
  <c r="M629"/>
  <c r="L881" i="1"/>
  <c r="I881" i="4"/>
  <c r="L353" i="1"/>
  <c r="I335" i="4"/>
  <c r="L384" i="1"/>
  <c r="L364" i="4" s="1"/>
  <c r="I364"/>
  <c r="I19" i="1"/>
  <c r="I17" i="4" s="1"/>
  <c r="L22" i="1"/>
  <c r="I21" i="4"/>
  <c r="L243" i="1"/>
  <c r="I230" i="4"/>
  <c r="L573" i="1"/>
  <c r="I566" i="4"/>
  <c r="I129" i="1"/>
  <c r="I121" i="4" s="1"/>
  <c r="L132" i="1"/>
  <c r="I124" i="4"/>
  <c r="K327" i="1"/>
  <c r="K313" i="4"/>
  <c r="K418" i="1"/>
  <c r="H415"/>
  <c r="H394" i="4" s="1"/>
  <c r="H397"/>
  <c r="H745" i="1"/>
  <c r="H772" i="4" s="1"/>
  <c r="K748" i="1"/>
  <c r="H775" i="4"/>
  <c r="N705" i="1"/>
  <c r="N713" i="4" s="1"/>
  <c r="K713"/>
  <c r="N264" i="1"/>
  <c r="N250" i="4" s="1"/>
  <c r="K261" i="1"/>
  <c r="K250" i="4"/>
  <c r="K41" i="1"/>
  <c r="K40" i="4"/>
  <c r="N881" i="1"/>
  <c r="N881" i="4" s="1"/>
  <c r="K881"/>
  <c r="L582" i="1"/>
  <c r="L574" i="4" s="1"/>
  <c r="I574"/>
  <c r="L890" i="1"/>
  <c r="L889" i="4" s="1"/>
  <c r="I889"/>
  <c r="L375" i="1"/>
  <c r="I356" i="4"/>
  <c r="L309" i="1"/>
  <c r="I293" i="4"/>
  <c r="N362" i="1"/>
  <c r="N343" i="4" s="1"/>
  <c r="K343"/>
  <c r="K726" i="1"/>
  <c r="H723"/>
  <c r="H730" i="4" s="1"/>
  <c r="H733"/>
  <c r="M637"/>
  <c r="N265" i="1"/>
  <c r="N251" i="4" s="1"/>
  <c r="K251"/>
  <c r="K1212" i="1"/>
  <c r="K1199" i="4" s="1"/>
  <c r="H1199"/>
  <c r="N749" i="1"/>
  <c r="N776" i="4" s="1"/>
  <c r="K776"/>
  <c r="N176" i="1"/>
  <c r="N166" i="4" s="1"/>
  <c r="K173" i="1"/>
  <c r="K166" i="4"/>
  <c r="N45" i="1"/>
  <c r="N41" i="4" s="1"/>
  <c r="K41"/>
  <c r="L428" i="1"/>
  <c r="L406" i="4" s="1"/>
  <c r="I406"/>
  <c r="L133" i="1"/>
  <c r="I125" i="4"/>
  <c r="L221" i="1"/>
  <c r="I209" i="4"/>
  <c r="I151" i="1"/>
  <c r="I142" i="4" s="1"/>
  <c r="L154" i="1"/>
  <c r="I145" i="4"/>
  <c r="N331" i="1"/>
  <c r="N314" i="4" s="1"/>
  <c r="K314"/>
  <c r="H371" i="1"/>
  <c r="H352" i="4" s="1"/>
  <c r="K374" i="1"/>
  <c r="K371" s="1"/>
  <c r="H355" i="4"/>
  <c r="N133" i="1"/>
  <c r="N125" i="4" s="1"/>
  <c r="K125"/>
  <c r="H1167" i="1"/>
  <c r="L142"/>
  <c r="L133" i="4" s="1"/>
  <c r="I133"/>
  <c r="I41" i="1"/>
  <c r="I37" i="4" s="1"/>
  <c r="L44" i="1"/>
  <c r="I40" i="4"/>
  <c r="N177" i="1"/>
  <c r="N167" i="4" s="1"/>
  <c r="K167"/>
  <c r="K195" i="1"/>
  <c r="N198"/>
  <c r="N187" i="4" s="1"/>
  <c r="K187"/>
  <c r="K858" i="1"/>
  <c r="H855"/>
  <c r="H856" i="4" s="1"/>
  <c r="H859"/>
  <c r="K393" i="1"/>
  <c r="N396"/>
  <c r="N376" i="4" s="1"/>
  <c r="K376"/>
  <c r="L604" i="1"/>
  <c r="I595" i="4"/>
  <c r="I63" i="1"/>
  <c r="I58" i="4" s="1"/>
  <c r="L66" i="1"/>
  <c r="I61" i="4"/>
  <c r="L727" i="1"/>
  <c r="L734" i="4" s="1"/>
  <c r="I734"/>
  <c r="L352" i="1"/>
  <c r="I349"/>
  <c r="I331" i="4" s="1"/>
  <c r="I334"/>
  <c r="L45" i="1"/>
  <c r="I41" i="4"/>
  <c r="I1177" i="1"/>
  <c r="L32"/>
  <c r="L287"/>
  <c r="I272" i="4"/>
  <c r="K356"/>
  <c r="H217" i="1"/>
  <c r="H205" i="4" s="1"/>
  <c r="K220" i="1"/>
  <c r="H208" i="4"/>
  <c r="N560" i="1"/>
  <c r="N553" i="4" s="1"/>
  <c r="K553"/>
  <c r="K19" i="1"/>
  <c r="K21" i="4"/>
  <c r="N22" i="1"/>
  <c r="N21" i="4" s="1"/>
  <c r="O616" i="1"/>
  <c r="O628" i="4" s="1"/>
  <c r="L613" i="1"/>
  <c r="L628" i="4"/>
  <c r="N309" i="1"/>
  <c r="N293" i="4" s="1"/>
  <c r="K293"/>
  <c r="N199" i="1"/>
  <c r="N188" i="4" s="1"/>
  <c r="K188"/>
  <c r="H63" i="1"/>
  <c r="H58" i="4" s="1"/>
  <c r="K66" i="1"/>
  <c r="H61" i="4"/>
  <c r="L450" i="1"/>
  <c r="L427" i="4" s="1"/>
  <c r="I427"/>
  <c r="L749" i="1"/>
  <c r="I776" i="4"/>
  <c r="I1168" i="1"/>
  <c r="L23"/>
  <c r="I22" i="4"/>
  <c r="L639" i="1"/>
  <c r="I650" i="4"/>
  <c r="L858" i="1"/>
  <c r="I855"/>
  <c r="I856" i="4" s="1"/>
  <c r="I859"/>
  <c r="L265" i="1"/>
  <c r="I251" i="4"/>
  <c r="L176" i="1"/>
  <c r="I173"/>
  <c r="I163" i="4" s="1"/>
  <c r="I166"/>
  <c r="N758" i="1"/>
  <c r="N784" i="4" s="1"/>
  <c r="K784"/>
  <c r="K1199" i="1"/>
  <c r="H1184" i="4"/>
  <c r="K569" i="1"/>
  <c r="K562" i="4" s="1"/>
  <c r="K566"/>
  <c r="L859" i="1"/>
  <c r="L860" i="4" s="1"/>
  <c r="I860"/>
  <c r="I415" i="1"/>
  <c r="I394" i="4" s="1"/>
  <c r="L418" i="1"/>
  <c r="I397" i="4"/>
  <c r="L572" i="1"/>
  <c r="I569"/>
  <c r="I562" i="4" s="1"/>
  <c r="I565"/>
  <c r="L230" i="1"/>
  <c r="L217" i="4" s="1"/>
  <c r="I217"/>
  <c r="L199" i="1"/>
  <c r="I188" i="4"/>
  <c r="L155" i="1"/>
  <c r="I146" i="4"/>
  <c r="N67" i="1"/>
  <c r="N62" i="4" s="1"/>
  <c r="K62"/>
  <c r="N132" i="1"/>
  <c r="N124" i="4" s="1"/>
  <c r="K129" i="1"/>
  <c r="K124" i="4"/>
  <c r="N406" i="1"/>
  <c r="N385" i="4" s="1"/>
  <c r="K385"/>
  <c r="P616" i="1"/>
  <c r="P628" i="4" s="1"/>
  <c r="M628"/>
  <c r="N551" i="1"/>
  <c r="N545" i="4" s="1"/>
  <c r="K545"/>
  <c r="H1168" i="1"/>
  <c r="L758"/>
  <c r="I784" i="4"/>
  <c r="L441" i="1"/>
  <c r="I419" i="4"/>
  <c r="L252" i="1"/>
  <c r="L238" i="4" s="1"/>
  <c r="I238"/>
  <c r="L318" i="1"/>
  <c r="L301" i="4" s="1"/>
  <c r="I301"/>
  <c r="L550" i="1"/>
  <c r="I547"/>
  <c r="I541" i="4" s="1"/>
  <c r="I544"/>
  <c r="L551" i="1"/>
  <c r="I1190"/>
  <c r="I545" i="4"/>
  <c r="N155" i="1"/>
  <c r="N146" i="4" s="1"/>
  <c r="K146"/>
  <c r="K352" i="1"/>
  <c r="H349"/>
  <c r="H331" i="4" s="1"/>
  <c r="H334"/>
  <c r="J618"/>
  <c r="J625"/>
  <c r="K1190" i="1"/>
  <c r="K1178" i="4" s="1"/>
  <c r="H1178"/>
  <c r="K1143" i="1"/>
  <c r="H1133" i="4"/>
  <c r="N42" i="1"/>
  <c r="N38" i="4" s="1"/>
  <c r="K38"/>
  <c r="L20" i="1"/>
  <c r="I19" i="4"/>
  <c r="N130" i="1"/>
  <c r="N122" i="4" s="1"/>
  <c r="K122"/>
  <c r="L130" i="1"/>
  <c r="I122" i="4"/>
  <c r="L218" i="1"/>
  <c r="I206" i="4"/>
  <c r="H1165" i="1"/>
  <c r="N20"/>
  <c r="N19" i="4" s="1"/>
  <c r="K19"/>
  <c r="K152" i="1"/>
  <c r="H143" i="4"/>
  <c r="N218" i="1"/>
  <c r="N206" i="4" s="1"/>
  <c r="K206"/>
  <c r="M329" i="1" l="1"/>
  <c r="J312" i="4"/>
  <c r="J20"/>
  <c r="M21" i="1"/>
  <c r="M857"/>
  <c r="J858" i="4"/>
  <c r="M175" i="1"/>
  <c r="J165" i="4"/>
  <c r="M747" i="1"/>
  <c r="J774" i="4"/>
  <c r="M131" i="1"/>
  <c r="J123" i="4"/>
  <c r="M571" i="1"/>
  <c r="J564" i="4"/>
  <c r="M593" i="1"/>
  <c r="J585" i="4"/>
  <c r="M241" i="1"/>
  <c r="J228" i="4"/>
  <c r="M879" i="1"/>
  <c r="J879" i="4"/>
  <c r="M637" i="1"/>
  <c r="J648" i="4"/>
  <c r="M439" i="1"/>
  <c r="J417" i="4"/>
  <c r="M703" i="1"/>
  <c r="J1210"/>
  <c r="J711" i="4"/>
  <c r="M219" i="1"/>
  <c r="J207" i="4"/>
  <c r="M65" i="1"/>
  <c r="J60" i="4"/>
  <c r="M153" i="1"/>
  <c r="J144" i="4"/>
  <c r="M43" i="1"/>
  <c r="J39" i="4"/>
  <c r="J1188" i="1"/>
  <c r="M549"/>
  <c r="J543" i="4"/>
  <c r="M263" i="1"/>
  <c r="J249" i="4"/>
  <c r="M417" i="1"/>
  <c r="J396" i="4"/>
  <c r="M725" i="1"/>
  <c r="J732" i="4"/>
  <c r="M285" i="1"/>
  <c r="J270" i="4"/>
  <c r="M395" i="1"/>
  <c r="J375" i="4"/>
  <c r="M197" i="1"/>
  <c r="J186" i="4"/>
  <c r="J30" i="1"/>
  <c r="M32"/>
  <c r="M868"/>
  <c r="J866"/>
  <c r="M866" s="1"/>
  <c r="J868" i="4"/>
  <c r="M594" i="1"/>
  <c r="J591"/>
  <c r="J586" i="4"/>
  <c r="M67" i="1"/>
  <c r="J62" i="4"/>
  <c r="M582" i="1"/>
  <c r="J580"/>
  <c r="M580" s="1"/>
  <c r="J574" i="4"/>
  <c r="J635" i="1"/>
  <c r="M638"/>
  <c r="J649" i="4"/>
  <c r="M230" i="1"/>
  <c r="J228"/>
  <c r="M228" s="1"/>
  <c r="J217" i="4"/>
  <c r="K1168" i="1"/>
  <c r="H1157" i="4"/>
  <c r="N129" i="1"/>
  <c r="N121" i="4" s="1"/>
  <c r="K121"/>
  <c r="L569" i="1"/>
  <c r="L565" i="4"/>
  <c r="L374" i="1"/>
  <c r="I371"/>
  <c r="I352" i="4" s="1"/>
  <c r="I355"/>
  <c r="O287" i="1"/>
  <c r="O272" i="4" s="1"/>
  <c r="L272"/>
  <c r="O66" i="1"/>
  <c r="O61" i="4" s="1"/>
  <c r="L63" i="1"/>
  <c r="L61" i="4"/>
  <c r="N261" i="1"/>
  <c r="N247" i="4" s="1"/>
  <c r="K247"/>
  <c r="N327" i="1"/>
  <c r="N310" i="4" s="1"/>
  <c r="K310"/>
  <c r="N243" i="1"/>
  <c r="N230" i="4" s="1"/>
  <c r="K230"/>
  <c r="O331" i="1"/>
  <c r="O314" i="4" s="1"/>
  <c r="L314"/>
  <c r="O177" i="1"/>
  <c r="O167" i="4" s="1"/>
  <c r="L167"/>
  <c r="N305" i="1"/>
  <c r="N289" i="4" s="1"/>
  <c r="K289"/>
  <c r="M375" i="1"/>
  <c r="J356" i="4"/>
  <c r="M551" i="1"/>
  <c r="J1190"/>
  <c r="J545" i="4"/>
  <c r="M749" i="1"/>
  <c r="J776" i="4"/>
  <c r="M397" i="1"/>
  <c r="J377" i="4"/>
  <c r="O758" i="1"/>
  <c r="O784" i="4" s="1"/>
  <c r="L784"/>
  <c r="O858" i="1"/>
  <c r="O859" i="4" s="1"/>
  <c r="L855" i="1"/>
  <c r="L859" i="4"/>
  <c r="O613" i="1"/>
  <c r="O625" i="4" s="1"/>
  <c r="L625"/>
  <c r="O309" i="1"/>
  <c r="O293" i="4" s="1"/>
  <c r="L293"/>
  <c r="L21"/>
  <c r="L19" i="1"/>
  <c r="O22"/>
  <c r="O21" i="4" s="1"/>
  <c r="L198" i="1"/>
  <c r="I195"/>
  <c r="I184" i="4" s="1"/>
  <c r="I187"/>
  <c r="L437" i="1"/>
  <c r="O440"/>
  <c r="O418" i="4" s="1"/>
  <c r="L418"/>
  <c r="J382" i="1"/>
  <c r="M382" s="1"/>
  <c r="P382" s="1"/>
  <c r="M384"/>
  <c r="J364" i="4"/>
  <c r="M450" i="1"/>
  <c r="J448"/>
  <c r="M448" s="1"/>
  <c r="J427" i="4"/>
  <c r="M727" i="1"/>
  <c r="J734" i="4"/>
  <c r="J195" i="1"/>
  <c r="M198"/>
  <c r="J187" i="4"/>
  <c r="J162" i="1"/>
  <c r="M162" s="1"/>
  <c r="M164"/>
  <c r="J154" i="4"/>
  <c r="O551" i="1"/>
  <c r="O545" i="4" s="1"/>
  <c r="L545"/>
  <c r="O749" i="1"/>
  <c r="O776" i="4" s="1"/>
  <c r="L776"/>
  <c r="N371" i="1"/>
  <c r="N352" i="4" s="1"/>
  <c r="K352"/>
  <c r="N393" i="1"/>
  <c r="N373" i="4" s="1"/>
  <c r="K373"/>
  <c r="L41" i="1"/>
  <c r="L40" i="4"/>
  <c r="N374" i="1"/>
  <c r="N355" i="4" s="1"/>
  <c r="K355"/>
  <c r="O133" i="1"/>
  <c r="O125" i="4" s="1"/>
  <c r="L125"/>
  <c r="N41" i="1"/>
  <c r="N37" i="4" s="1"/>
  <c r="K37"/>
  <c r="N418" i="1"/>
  <c r="N397" i="4" s="1"/>
  <c r="K415" i="1"/>
  <c r="K397" i="4"/>
  <c r="K635" i="1"/>
  <c r="K646" i="4" s="1"/>
  <c r="K649"/>
  <c r="N154" i="1"/>
  <c r="N145" i="4" s="1"/>
  <c r="K151" i="1"/>
  <c r="K145" i="4"/>
  <c r="L330" i="1"/>
  <c r="I327"/>
  <c r="I310" i="4" s="1"/>
  <c r="I313"/>
  <c r="J646" i="1"/>
  <c r="M646" s="1"/>
  <c r="M648"/>
  <c r="J658" i="4"/>
  <c r="M726" i="1"/>
  <c r="J723"/>
  <c r="J733" i="4"/>
  <c r="M186" i="1"/>
  <c r="J184"/>
  <c r="M184" s="1"/>
  <c r="J175" i="4"/>
  <c r="M177" i="1"/>
  <c r="J167" i="4"/>
  <c r="L1190" i="1"/>
  <c r="L1178" i="4" s="1"/>
  <c r="I1178"/>
  <c r="N1199" i="1"/>
  <c r="N1184" i="4" s="1"/>
  <c r="K1184"/>
  <c r="O243" i="1"/>
  <c r="O230" i="4" s="1"/>
  <c r="L230"/>
  <c r="O362" i="1"/>
  <c r="O343" i="4" s="1"/>
  <c r="L343"/>
  <c r="M243" i="1"/>
  <c r="J230" i="4"/>
  <c r="M286" i="1"/>
  <c r="J283"/>
  <c r="J271" i="4"/>
  <c r="M287" i="1"/>
  <c r="J272" i="4"/>
  <c r="L286" i="1"/>
  <c r="I283"/>
  <c r="I268" i="4" s="1"/>
  <c r="I271"/>
  <c r="O441" i="1"/>
  <c r="O419" i="4" s="1"/>
  <c r="L419"/>
  <c r="P613" i="1"/>
  <c r="P625" i="4" s="1"/>
  <c r="M625"/>
  <c r="O352" i="1"/>
  <c r="O334" i="4" s="1"/>
  <c r="L349" i="1"/>
  <c r="L334" i="4"/>
  <c r="O881" i="1"/>
  <c r="O881" i="4" s="1"/>
  <c r="L881"/>
  <c r="L1212" i="1"/>
  <c r="I1199" i="4"/>
  <c r="N440" i="1"/>
  <c r="N418" i="4" s="1"/>
  <c r="K437" i="1"/>
  <c r="K418" i="4"/>
  <c r="M353" i="1"/>
  <c r="J335" i="4"/>
  <c r="M76" i="1"/>
  <c r="J74"/>
  <c r="M74" s="1"/>
  <c r="J70" i="4"/>
  <c r="M573" i="1"/>
  <c r="J566" i="4"/>
  <c r="M881" i="1"/>
  <c r="J881" i="4"/>
  <c r="L242" i="1"/>
  <c r="I239"/>
  <c r="I226" i="4" s="1"/>
  <c r="I229"/>
  <c r="O199" i="1"/>
  <c r="O188" i="4" s="1"/>
  <c r="L188"/>
  <c r="L1168" i="1"/>
  <c r="I1157" i="4"/>
  <c r="N220" i="1"/>
  <c r="N208" i="4" s="1"/>
  <c r="K217" i="1"/>
  <c r="K208" i="4"/>
  <c r="N173" i="1"/>
  <c r="N163" i="4" s="1"/>
  <c r="K163"/>
  <c r="K723" i="1"/>
  <c r="N726"/>
  <c r="N733" i="4" s="1"/>
  <c r="K733"/>
  <c r="O573" i="1"/>
  <c r="O566" i="4" s="1"/>
  <c r="L566"/>
  <c r="K239" i="1"/>
  <c r="J250"/>
  <c r="M250" s="1"/>
  <c r="M252"/>
  <c r="J238" i="4"/>
  <c r="J712" i="1"/>
  <c r="M712" s="1"/>
  <c r="M714"/>
  <c r="J1221"/>
  <c r="J721" i="4"/>
  <c r="J349" i="1"/>
  <c r="M352"/>
  <c r="J334" i="4"/>
  <c r="M639" i="1"/>
  <c r="J650" i="4"/>
  <c r="M340" i="1"/>
  <c r="J338"/>
  <c r="M338" s="1"/>
  <c r="J322" i="4"/>
  <c r="M441" i="1"/>
  <c r="J419" i="4"/>
  <c r="I635" i="1"/>
  <c r="I646" i="4" s="1"/>
  <c r="L638" i="1"/>
  <c r="I649" i="4"/>
  <c r="O265" i="1"/>
  <c r="O251" i="4" s="1"/>
  <c r="L251"/>
  <c r="L880" i="1"/>
  <c r="I877"/>
  <c r="I877" i="4" s="1"/>
  <c r="I880"/>
  <c r="L726" i="1"/>
  <c r="I723"/>
  <c r="I730" i="4" s="1"/>
  <c r="I733"/>
  <c r="O221" i="1"/>
  <c r="O209" i="4" s="1"/>
  <c r="L209"/>
  <c r="O353" i="1"/>
  <c r="O335" i="4" s="1"/>
  <c r="L335"/>
  <c r="L1221" i="1"/>
  <c r="L1205" i="4" s="1"/>
  <c r="I1205"/>
  <c r="I305" i="1"/>
  <c r="I289" i="4" s="1"/>
  <c r="L308" i="1"/>
  <c r="I292" i="4"/>
  <c r="N880" i="1"/>
  <c r="N880" i="4" s="1"/>
  <c r="K877" i="1"/>
  <c r="K880" i="4"/>
  <c r="J52" i="1"/>
  <c r="M54"/>
  <c r="M221"/>
  <c r="J209" i="4"/>
  <c r="L748" i="1"/>
  <c r="I745"/>
  <c r="I772" i="4" s="1"/>
  <c r="I775"/>
  <c r="N352" i="1"/>
  <c r="N334" i="4" s="1"/>
  <c r="K349" i="1"/>
  <c r="K334" i="4"/>
  <c r="O155" i="1"/>
  <c r="O146" i="4" s="1"/>
  <c r="L146"/>
  <c r="O23" i="1"/>
  <c r="O22" i="4" s="1"/>
  <c r="L22"/>
  <c r="O45" i="1"/>
  <c r="O41" i="4" s="1"/>
  <c r="L41"/>
  <c r="I217" i="1"/>
  <c r="I205" i="4" s="1"/>
  <c r="L220" i="1"/>
  <c r="I208" i="4"/>
  <c r="N748" i="1"/>
  <c r="N775" i="4" s="1"/>
  <c r="K745" i="1"/>
  <c r="K775" i="4"/>
  <c r="O419" i="1"/>
  <c r="O398" i="4" s="1"/>
  <c r="L398"/>
  <c r="M331" i="1"/>
  <c r="J314" i="4"/>
  <c r="M208" i="1"/>
  <c r="J206"/>
  <c r="M206" s="1"/>
  <c r="J196" i="4"/>
  <c r="J261" i="1"/>
  <c r="M264"/>
  <c r="J250" i="4"/>
  <c r="M595" i="1"/>
  <c r="J587" i="4"/>
  <c r="M318" i="1"/>
  <c r="J316"/>
  <c r="M316" s="1"/>
  <c r="P316" s="1"/>
  <c r="J301" i="4"/>
  <c r="O176" i="1"/>
  <c r="O166" i="4" s="1"/>
  <c r="L173" i="1"/>
  <c r="L166" i="4"/>
  <c r="N66" i="1"/>
  <c r="N61" i="4" s="1"/>
  <c r="K63" i="1"/>
  <c r="K61" i="4"/>
  <c r="I261" i="1"/>
  <c r="I247" i="4" s="1"/>
  <c r="L264" i="1"/>
  <c r="I250" i="4"/>
  <c r="N195" i="1"/>
  <c r="N184" i="4" s="1"/>
  <c r="K184"/>
  <c r="M45" i="1"/>
  <c r="J41" i="4"/>
  <c r="M859" i="1"/>
  <c r="J860" i="4"/>
  <c r="M274" i="1"/>
  <c r="J272"/>
  <c r="M272" s="1"/>
  <c r="J259" i="4"/>
  <c r="M308" i="1"/>
  <c r="J305"/>
  <c r="J292" i="4"/>
  <c r="J239" i="1"/>
  <c r="J232" s="1"/>
  <c r="M242"/>
  <c r="J229" i="4"/>
  <c r="M419" i="1"/>
  <c r="J398" i="4"/>
  <c r="K17"/>
  <c r="N19" i="1"/>
  <c r="N17" i="4" s="1"/>
  <c r="L1177" i="1"/>
  <c r="I1163" i="4"/>
  <c r="O604" i="1"/>
  <c r="O595" i="4" s="1"/>
  <c r="L595"/>
  <c r="L151" i="1"/>
  <c r="O154"/>
  <c r="O145" i="4" s="1"/>
  <c r="L145"/>
  <c r="L396" i="1"/>
  <c r="I393"/>
  <c r="I373" i="4" s="1"/>
  <c r="I376"/>
  <c r="N594" i="1"/>
  <c r="N586" i="4" s="1"/>
  <c r="K591" i="1"/>
  <c r="K586" i="4"/>
  <c r="O406" i="1"/>
  <c r="O385" i="4" s="1"/>
  <c r="L385"/>
  <c r="O560" i="1"/>
  <c r="O553" i="4" s="1"/>
  <c r="L553"/>
  <c r="N286" i="1"/>
  <c r="N271" i="4" s="1"/>
  <c r="K283" i="1"/>
  <c r="K271" i="4"/>
  <c r="M736" i="1"/>
  <c r="J734"/>
  <c r="J742" i="4"/>
  <c r="M265" i="1"/>
  <c r="J251" i="4"/>
  <c r="J151" i="1"/>
  <c r="M154"/>
  <c r="J145" i="4"/>
  <c r="J63" i="1"/>
  <c r="J56" s="1"/>
  <c r="M66"/>
  <c r="J61" i="4"/>
  <c r="L547" i="1"/>
  <c r="O550"/>
  <c r="O544" i="4" s="1"/>
  <c r="L544"/>
  <c r="O418" i="1"/>
  <c r="O397" i="4" s="1"/>
  <c r="L415" i="1"/>
  <c r="L397" i="4"/>
  <c r="K1167" i="1"/>
  <c r="H1156" i="4"/>
  <c r="H1164" i="1"/>
  <c r="H1152" i="4" s="1"/>
  <c r="O132" i="1"/>
  <c r="O124" i="4" s="1"/>
  <c r="L129" i="1"/>
  <c r="L124" i="4"/>
  <c r="N1177" i="1"/>
  <c r="N1163" i="4" s="1"/>
  <c r="K1163"/>
  <c r="N550" i="1"/>
  <c r="N544" i="4" s="1"/>
  <c r="K547" i="1"/>
  <c r="K544" i="4"/>
  <c r="L1199" i="1"/>
  <c r="I1184" i="4"/>
  <c r="O67" i="1"/>
  <c r="O62" i="4" s="1"/>
  <c r="L62"/>
  <c r="N704" i="1"/>
  <c r="N712" i="4" s="1"/>
  <c r="K701" i="1"/>
  <c r="K712" i="4"/>
  <c r="M199" i="1"/>
  <c r="J188" i="4"/>
  <c r="J140" i="1"/>
  <c r="M140" s="1"/>
  <c r="M142"/>
  <c r="J133" i="4"/>
  <c r="M890" i="1"/>
  <c r="J888"/>
  <c r="M888" s="1"/>
  <c r="J889" i="4"/>
  <c r="M418" i="1"/>
  <c r="J415"/>
  <c r="J397" i="4"/>
  <c r="M309" i="1"/>
  <c r="J293" i="4"/>
  <c r="M705" i="1"/>
  <c r="J1212"/>
  <c r="J713" i="4"/>
  <c r="J426" i="1"/>
  <c r="M426" s="1"/>
  <c r="M428"/>
  <c r="J406" i="4"/>
  <c r="M155" i="1"/>
  <c r="J146" i="4"/>
  <c r="L594" i="1"/>
  <c r="I591"/>
  <c r="I583" i="4" s="1"/>
  <c r="I586"/>
  <c r="O639" i="1"/>
  <c r="O650" i="4" s="1"/>
  <c r="L650"/>
  <c r="N858" i="1"/>
  <c r="N859" i="4" s="1"/>
  <c r="K855" i="1"/>
  <c r="K859" i="4"/>
  <c r="L704" i="1"/>
  <c r="I701"/>
  <c r="I709" i="4" s="1"/>
  <c r="I1211" i="1"/>
  <c r="I712" i="4"/>
  <c r="O375" i="1"/>
  <c r="O356" i="4" s="1"/>
  <c r="L356"/>
  <c r="K1189" i="1"/>
  <c r="H1186"/>
  <c r="H1173" i="4" s="1"/>
  <c r="H1177"/>
  <c r="H1208" i="1"/>
  <c r="H1194" i="4" s="1"/>
  <c r="K1211" i="1"/>
  <c r="H1198" i="4"/>
  <c r="I1189" i="1"/>
  <c r="I1167"/>
  <c r="O130"/>
  <c r="O122" i="4" s="1"/>
  <c r="L122"/>
  <c r="N1143" i="1"/>
  <c r="N1133" i="4" s="1"/>
  <c r="K1133"/>
  <c r="N152" i="1"/>
  <c r="N143" i="4" s="1"/>
  <c r="K143"/>
  <c r="O218" i="1"/>
  <c r="O206" i="4" s="1"/>
  <c r="L206"/>
  <c r="L42" i="1"/>
  <c r="I38" i="4"/>
  <c r="I1143" i="1"/>
  <c r="K1165"/>
  <c r="H1154" i="4"/>
  <c r="I1165" i="1"/>
  <c r="O20"/>
  <c r="O19" i="4" s="1"/>
  <c r="L19"/>
  <c r="L152" i="1"/>
  <c r="I143" i="4"/>
  <c r="J144" i="1" l="1"/>
  <c r="J135" i="4" s="1"/>
  <c r="J298" i="1"/>
  <c r="J282" i="4" s="1"/>
  <c r="J408" i="1"/>
  <c r="J716"/>
  <c r="J723" i="4" s="1"/>
  <c r="J188" i="1"/>
  <c r="J177" i="4" s="1"/>
  <c r="J628" i="1"/>
  <c r="J254"/>
  <c r="J240" i="4" s="1"/>
  <c r="M270"/>
  <c r="M312"/>
  <c r="M351" i="1"/>
  <c r="J333" i="4"/>
  <c r="M39"/>
  <c r="M417"/>
  <c r="M123"/>
  <c r="M375"/>
  <c r="M1188" i="1"/>
  <c r="M1176" i="4" s="1"/>
  <c r="J1176"/>
  <c r="M564"/>
  <c r="M186"/>
  <c r="M543"/>
  <c r="M711"/>
  <c r="M1210" i="1"/>
  <c r="M1197" i="4" s="1"/>
  <c r="J1197"/>
  <c r="M585"/>
  <c r="M20"/>
  <c r="J1166" i="1"/>
  <c r="M249" i="4"/>
  <c r="M858"/>
  <c r="M207"/>
  <c r="M228"/>
  <c r="M396"/>
  <c r="M165"/>
  <c r="M60"/>
  <c r="M879"/>
  <c r="M732"/>
  <c r="M774"/>
  <c r="M307" i="1"/>
  <c r="J291" i="4"/>
  <c r="M144"/>
  <c r="M648"/>
  <c r="O594" i="1"/>
  <c r="O586" i="4" s="1"/>
  <c r="L591" i="1"/>
  <c r="L586" i="4"/>
  <c r="P705" i="1"/>
  <c r="P713" i="4" s="1"/>
  <c r="M713"/>
  <c r="M133"/>
  <c r="O415" i="1"/>
  <c r="O394" i="4" s="1"/>
  <c r="L394"/>
  <c r="P45" i="1"/>
  <c r="P41" i="4" s="1"/>
  <c r="M41"/>
  <c r="O173" i="1"/>
  <c r="O163" i="4" s="1"/>
  <c r="L163"/>
  <c r="O726" i="1"/>
  <c r="O733" i="4" s="1"/>
  <c r="L723" i="1"/>
  <c r="L733" i="4"/>
  <c r="M238"/>
  <c r="P726" i="1"/>
  <c r="P733" i="4" s="1"/>
  <c r="M723" i="1"/>
  <c r="M733" i="4"/>
  <c r="N151" i="1"/>
  <c r="N142" i="4" s="1"/>
  <c r="K142"/>
  <c r="P727" i="1"/>
  <c r="P734" i="4" s="1"/>
  <c r="M734"/>
  <c r="P67" i="1"/>
  <c r="P62" i="4" s="1"/>
  <c r="M62"/>
  <c r="J1177" i="1"/>
  <c r="M1212"/>
  <c r="M1199" i="4" s="1"/>
  <c r="J1199"/>
  <c r="O1199" i="1"/>
  <c r="O1184" i="4" s="1"/>
  <c r="L1184"/>
  <c r="J51"/>
  <c r="J58"/>
  <c r="N283" i="1"/>
  <c r="N268" i="4" s="1"/>
  <c r="K268"/>
  <c r="M398"/>
  <c r="J247"/>
  <c r="N745" i="1"/>
  <c r="N772" i="4" s="1"/>
  <c r="K772"/>
  <c r="N349" i="1"/>
  <c r="N331" i="4" s="1"/>
  <c r="K331"/>
  <c r="N877" i="1"/>
  <c r="N877" i="4" s="1"/>
  <c r="K877"/>
  <c r="N217" i="1"/>
  <c r="N205" i="4" s="1"/>
  <c r="K205"/>
  <c r="O349" i="1"/>
  <c r="O331" i="4" s="1"/>
  <c r="L331"/>
  <c r="J730"/>
  <c r="M560" i="1"/>
  <c r="J558"/>
  <c r="J1199"/>
  <c r="J553" i="4"/>
  <c r="M356"/>
  <c r="O151" i="1"/>
  <c r="O142" i="4" s="1"/>
  <c r="L142"/>
  <c r="M440" i="1"/>
  <c r="M437" s="1"/>
  <c r="M430" s="1"/>
  <c r="J437"/>
  <c r="J430" s="1"/>
  <c r="J418" i="4"/>
  <c r="M322"/>
  <c r="M880" i="1"/>
  <c r="J877"/>
  <c r="J870" s="1"/>
  <c r="J880" i="4"/>
  <c r="P287" i="1"/>
  <c r="P272" i="4" s="1"/>
  <c r="M272"/>
  <c r="K1186" i="1"/>
  <c r="N1189"/>
  <c r="N1177" i="4" s="1"/>
  <c r="K1177"/>
  <c r="M889"/>
  <c r="K1164" i="1"/>
  <c r="N1167"/>
  <c r="N1156" i="4" s="1"/>
  <c r="K1156"/>
  <c r="P66" i="1"/>
  <c r="P61" i="4" s="1"/>
  <c r="M63" i="1"/>
  <c r="M56" s="1"/>
  <c r="M61" i="4"/>
  <c r="O396" i="1"/>
  <c r="O376" i="4" s="1"/>
  <c r="L393" i="1"/>
  <c r="L376" i="4"/>
  <c r="M860"/>
  <c r="M261" i="1"/>
  <c r="M254" s="1"/>
  <c r="P264"/>
  <c r="P250" i="4" s="1"/>
  <c r="M250"/>
  <c r="M419"/>
  <c r="M704" i="1"/>
  <c r="J701"/>
  <c r="J694" s="1"/>
  <c r="J1211"/>
  <c r="J712" i="4"/>
  <c r="M572" i="1"/>
  <c r="J569"/>
  <c r="J562" s="1"/>
  <c r="J565" i="4"/>
  <c r="L327" i="1"/>
  <c r="L313" i="4"/>
  <c r="J184"/>
  <c r="O437" i="1"/>
  <c r="O415" i="4" s="1"/>
  <c r="L415"/>
  <c r="O855" i="1"/>
  <c r="O856" i="4" s="1"/>
  <c r="L856"/>
  <c r="M574"/>
  <c r="M30" i="1"/>
  <c r="O63"/>
  <c r="O58" i="4" s="1"/>
  <c r="L58"/>
  <c r="M742"/>
  <c r="N63" i="1"/>
  <c r="N58" i="4" s="1"/>
  <c r="K58"/>
  <c r="M396" i="1"/>
  <c r="J393"/>
  <c r="J376" i="4"/>
  <c r="M721"/>
  <c r="M881"/>
  <c r="L283" i="1"/>
  <c r="L271" i="4"/>
  <c r="M175"/>
  <c r="M195" i="1"/>
  <c r="M188" s="1"/>
  <c r="P198"/>
  <c r="P187" i="4" s="1"/>
  <c r="M187"/>
  <c r="M545"/>
  <c r="O569" i="1"/>
  <c r="O562" i="4" s="1"/>
  <c r="L562"/>
  <c r="N1168" i="1"/>
  <c r="N1157" i="4" s="1"/>
  <c r="K1157"/>
  <c r="M406"/>
  <c r="J1219" i="1"/>
  <c r="M1219" s="1"/>
  <c r="P1219" s="1"/>
  <c r="M734"/>
  <c r="J1168"/>
  <c r="J22" i="4"/>
  <c r="M23" i="1"/>
  <c r="M259" i="4"/>
  <c r="M52" i="1"/>
  <c r="J49" i="4"/>
  <c r="M1221" i="1"/>
  <c r="M1205" i="4" s="1"/>
  <c r="J1205"/>
  <c r="P353" i="1"/>
  <c r="P335" i="4" s="1"/>
  <c r="M335"/>
  <c r="M1190" i="1"/>
  <c r="M1178" i="4" s="1"/>
  <c r="J1178"/>
  <c r="M868"/>
  <c r="M176" i="1"/>
  <c r="J173"/>
  <c r="J166" s="1"/>
  <c r="J166" i="4"/>
  <c r="L635" i="1"/>
  <c r="L649" i="4"/>
  <c r="N723" i="1"/>
  <c r="N730" i="4" s="1"/>
  <c r="K730"/>
  <c r="O242" i="1"/>
  <c r="O229" i="4" s="1"/>
  <c r="L239" i="1"/>
  <c r="L229" i="4"/>
  <c r="L1199"/>
  <c r="M374" i="1"/>
  <c r="J371"/>
  <c r="J364" s="1"/>
  <c r="J355" i="4"/>
  <c r="M132" i="1"/>
  <c r="J129"/>
  <c r="J122" s="1"/>
  <c r="J124" i="4"/>
  <c r="L371" i="1"/>
  <c r="O374"/>
  <c r="O355" i="4" s="1"/>
  <c r="L355"/>
  <c r="J639"/>
  <c r="J646"/>
  <c r="N547" i="1"/>
  <c r="N541" i="4" s="1"/>
  <c r="K541"/>
  <c r="M239" i="1"/>
  <c r="M232" s="1"/>
  <c r="P242"/>
  <c r="P229" i="4" s="1"/>
  <c r="M229"/>
  <c r="K1208" i="1"/>
  <c r="N1211"/>
  <c r="N1198" i="4" s="1"/>
  <c r="K1198"/>
  <c r="N855" i="1"/>
  <c r="N856" i="4" s="1"/>
  <c r="K856"/>
  <c r="P155" i="1"/>
  <c r="P146" i="4" s="1"/>
  <c r="M146"/>
  <c r="N701" i="1"/>
  <c r="N709" i="4" s="1"/>
  <c r="K709"/>
  <c r="O129" i="1"/>
  <c r="O121" i="4" s="1"/>
  <c r="L121"/>
  <c r="N591" i="1"/>
  <c r="N583" i="4" s="1"/>
  <c r="K583"/>
  <c r="O264" i="1"/>
  <c r="O250" i="4" s="1"/>
  <c r="L261" i="1"/>
  <c r="L250" i="4"/>
  <c r="M587"/>
  <c r="P221" i="1"/>
  <c r="P209" i="4" s="1"/>
  <c r="M209"/>
  <c r="J331"/>
  <c r="M70"/>
  <c r="P243" i="1"/>
  <c r="P230" i="4" s="1"/>
  <c r="M230"/>
  <c r="P177" i="1"/>
  <c r="P167" i="4" s="1"/>
  <c r="M167"/>
  <c r="M858" i="1"/>
  <c r="J855"/>
  <c r="J848" s="1"/>
  <c r="J859" i="4"/>
  <c r="M604" i="1"/>
  <c r="J602"/>
  <c r="M602" s="1"/>
  <c r="P602" s="1"/>
  <c r="J595" i="4"/>
  <c r="M776"/>
  <c r="M635" i="1"/>
  <c r="M628" s="1"/>
  <c r="M649" i="4"/>
  <c r="P418" i="1"/>
  <c r="P397" i="4" s="1"/>
  <c r="M415" i="1"/>
  <c r="M408" s="1"/>
  <c r="M397" i="4"/>
  <c r="M133" i="1"/>
  <c r="J125" i="4"/>
  <c r="M406" i="1"/>
  <c r="J404"/>
  <c r="M404" s="1"/>
  <c r="P404" s="1"/>
  <c r="J385" i="4"/>
  <c r="O1177" i="1"/>
  <c r="O1163" i="4" s="1"/>
  <c r="L1163"/>
  <c r="P308" i="1"/>
  <c r="P292" i="4" s="1"/>
  <c r="M292"/>
  <c r="M758" i="1"/>
  <c r="J756"/>
  <c r="J784" i="4"/>
  <c r="P352" i="1"/>
  <c r="P334" i="4" s="1"/>
  <c r="M349" i="1"/>
  <c r="M334" i="4"/>
  <c r="N415" i="1"/>
  <c r="N394" i="4" s="1"/>
  <c r="K394"/>
  <c r="M364"/>
  <c r="P594" i="1"/>
  <c r="P586" i="4" s="1"/>
  <c r="M591" i="1"/>
  <c r="M586" i="4"/>
  <c r="M550" i="1"/>
  <c r="J547"/>
  <c r="J1189"/>
  <c r="J544" i="4"/>
  <c r="L701" i="1"/>
  <c r="O704"/>
  <c r="O712" i="4" s="1"/>
  <c r="L712"/>
  <c r="J387"/>
  <c r="J394"/>
  <c r="J327" i="1"/>
  <c r="J320" s="1"/>
  <c r="M330"/>
  <c r="J313" i="4"/>
  <c r="O547" i="1"/>
  <c r="O541" i="4" s="1"/>
  <c r="L541"/>
  <c r="P265" i="1"/>
  <c r="P251" i="4" s="1"/>
  <c r="M251"/>
  <c r="J289"/>
  <c r="M301"/>
  <c r="P331" i="1"/>
  <c r="P314" i="4" s="1"/>
  <c r="M314"/>
  <c r="O748" i="1"/>
  <c r="O775" i="4" s="1"/>
  <c r="L745" i="1"/>
  <c r="L775" i="4"/>
  <c r="N437" i="1"/>
  <c r="N415" i="4" s="1"/>
  <c r="K415"/>
  <c r="M283" i="1"/>
  <c r="M276" s="1"/>
  <c r="M271" i="4"/>
  <c r="M658"/>
  <c r="J360" i="1"/>
  <c r="M360" s="1"/>
  <c r="P360" s="1"/>
  <c r="M362"/>
  <c r="J343" i="4"/>
  <c r="M217"/>
  <c r="J583"/>
  <c r="O198" i="1"/>
  <c r="O187" i="4" s="1"/>
  <c r="L195" i="1"/>
  <c r="L187" i="4"/>
  <c r="L1189" i="1"/>
  <c r="I1186"/>
  <c r="I1173" i="4" s="1"/>
  <c r="I1177"/>
  <c r="J294" i="1"/>
  <c r="M294" s="1"/>
  <c r="M296"/>
  <c r="J280" i="4"/>
  <c r="P199" i="1"/>
  <c r="P188" i="4" s="1"/>
  <c r="M188"/>
  <c r="L877" i="1"/>
  <c r="L880" i="4"/>
  <c r="M650"/>
  <c r="M566"/>
  <c r="P606" i="1"/>
  <c r="P618" i="4" s="1"/>
  <c r="M618"/>
  <c r="J268"/>
  <c r="M748" i="1"/>
  <c r="J745"/>
  <c r="J775" i="4"/>
  <c r="M427"/>
  <c r="L17"/>
  <c r="O19" i="1"/>
  <c r="O17" i="4" s="1"/>
  <c r="M377"/>
  <c r="J41" i="1"/>
  <c r="J34" s="1"/>
  <c r="M44"/>
  <c r="J40" i="4"/>
  <c r="M151" i="1"/>
  <c r="M144" s="1"/>
  <c r="P154"/>
  <c r="P145" i="4" s="1"/>
  <c r="M145"/>
  <c r="L1167" i="1"/>
  <c r="I1156" i="4"/>
  <c r="I1164" i="1"/>
  <c r="I1152" i="4" s="1"/>
  <c r="L1211" i="1"/>
  <c r="L1208" s="1"/>
  <c r="I1208"/>
  <c r="I1194" i="4" s="1"/>
  <c r="I1198"/>
  <c r="M305" i="1"/>
  <c r="M298" s="1"/>
  <c r="P309"/>
  <c r="P293" i="4" s="1"/>
  <c r="M293"/>
  <c r="J142"/>
  <c r="J219"/>
  <c r="J226"/>
  <c r="M220" i="1"/>
  <c r="J217"/>
  <c r="J210" s="1"/>
  <c r="J208" i="4"/>
  <c r="M196"/>
  <c r="O220" i="1"/>
  <c r="O208" i="4" s="1"/>
  <c r="L217" i="1"/>
  <c r="L208" i="4"/>
  <c r="O308" i="1"/>
  <c r="O292" i="4" s="1"/>
  <c r="L305" i="1"/>
  <c r="L292" i="4"/>
  <c r="N239" i="1"/>
  <c r="N226" i="4" s="1"/>
  <c r="K226"/>
  <c r="O1168" i="1"/>
  <c r="O1157" i="4" s="1"/>
  <c r="L1157"/>
  <c r="J1167" i="1"/>
  <c r="J19"/>
  <c r="J12" s="1"/>
  <c r="J21" i="4"/>
  <c r="M22" i="1"/>
  <c r="O41"/>
  <c r="O37" i="4" s="1"/>
  <c r="L37"/>
  <c r="M154"/>
  <c r="M152" i="1"/>
  <c r="J143" i="4"/>
  <c r="L1165" i="1"/>
  <c r="I1154" i="4"/>
  <c r="J1143" i="1"/>
  <c r="J1165"/>
  <c r="J19" i="4"/>
  <c r="M20" i="1"/>
  <c r="M218"/>
  <c r="J206" i="4"/>
  <c r="O152" i="1"/>
  <c r="O143" i="4" s="1"/>
  <c r="L143"/>
  <c r="M42" i="1"/>
  <c r="J38" i="4"/>
  <c r="M130" i="1"/>
  <c r="J122" i="4"/>
  <c r="O42" i="1"/>
  <c r="O38" i="4" s="1"/>
  <c r="L38"/>
  <c r="L1143" i="1"/>
  <c r="I1133" i="4"/>
  <c r="N1165" i="1"/>
  <c r="N1154" i="4" s="1"/>
  <c r="K1154"/>
  <c r="J738" i="1" l="1"/>
  <c r="J765" i="4" s="1"/>
  <c r="M342" i="1"/>
  <c r="J540"/>
  <c r="J534" i="4" s="1"/>
  <c r="J386" i="1"/>
  <c r="J366" i="4" s="1"/>
  <c r="M584" i="1"/>
  <c r="M716"/>
  <c r="J276"/>
  <c r="J261" i="4" s="1"/>
  <c r="J584" i="1"/>
  <c r="J342"/>
  <c r="M1166"/>
  <c r="M1155" i="4" s="1"/>
  <c r="J1155"/>
  <c r="M333"/>
  <c r="M291"/>
  <c r="M373" i="1"/>
  <c r="J354" i="4"/>
  <c r="J576"/>
  <c r="M646"/>
  <c r="O1208" i="1"/>
  <c r="O1194" i="4" s="1"/>
  <c r="L1194"/>
  <c r="M22"/>
  <c r="P23" i="1"/>
  <c r="P22" i="4" s="1"/>
  <c r="M877" i="1"/>
  <c r="M870" s="1"/>
  <c r="M880" i="4"/>
  <c r="M1199" i="1"/>
  <c r="J1184" i="4"/>
  <c r="P748" i="1"/>
  <c r="P775" i="4" s="1"/>
  <c r="M775"/>
  <c r="O701" i="1"/>
  <c r="O709" i="4" s="1"/>
  <c r="L709"/>
  <c r="O327" i="1"/>
  <c r="O310" i="4" s="1"/>
  <c r="L310"/>
  <c r="J870"/>
  <c r="J877"/>
  <c r="O217" i="1"/>
  <c r="O205" i="4" s="1"/>
  <c r="L205"/>
  <c r="P151" i="1"/>
  <c r="P142" i="4" s="1"/>
  <c r="M142"/>
  <c r="J772"/>
  <c r="O877" i="1"/>
  <c r="O877" i="4" s="1"/>
  <c r="L877"/>
  <c r="P283" i="1"/>
  <c r="P268" i="4" s="1"/>
  <c r="M268"/>
  <c r="P374" i="1"/>
  <c r="P355" i="4" s="1"/>
  <c r="M355"/>
  <c r="P176" i="1"/>
  <c r="P166" i="4" s="1"/>
  <c r="M173" i="1"/>
  <c r="M166" s="1"/>
  <c r="M166" i="4"/>
  <c r="O591" i="1"/>
  <c r="O583" i="4" s="1"/>
  <c r="L583"/>
  <c r="M371" i="1"/>
  <c r="M364" s="1"/>
  <c r="P305"/>
  <c r="P289" i="4" s="1"/>
  <c r="M289"/>
  <c r="P22" i="1"/>
  <c r="P21" i="4" s="1"/>
  <c r="M19" i="1"/>
  <c r="M12" s="1"/>
  <c r="M21" i="4"/>
  <c r="O195" i="1"/>
  <c r="O184" i="4" s="1"/>
  <c r="L184"/>
  <c r="P858" i="1"/>
  <c r="P859" i="4" s="1"/>
  <c r="M855" i="1"/>
  <c r="M848" s="1"/>
  <c r="M859" i="4"/>
  <c r="P239" i="1"/>
  <c r="P226" i="4" s="1"/>
  <c r="M226"/>
  <c r="J345"/>
  <c r="J352"/>
  <c r="J156"/>
  <c r="J163"/>
  <c r="M49"/>
  <c r="O283" i="1"/>
  <c r="O268" i="4" s="1"/>
  <c r="L268"/>
  <c r="P437" i="1"/>
  <c r="P415" i="4" s="1"/>
  <c r="M415"/>
  <c r="P63" i="1"/>
  <c r="P58" i="4" s="1"/>
  <c r="M58"/>
  <c r="P415" i="1"/>
  <c r="P394" i="4" s="1"/>
  <c r="M394"/>
  <c r="J849"/>
  <c r="J856"/>
  <c r="O305" i="1"/>
  <c r="O289" i="4" s="1"/>
  <c r="L289"/>
  <c r="O1189" i="1"/>
  <c r="O1177" i="4" s="1"/>
  <c r="L1186" i="1"/>
  <c r="L1177" i="4"/>
  <c r="P758" i="1"/>
  <c r="P784" i="4" s="1"/>
  <c r="M784"/>
  <c r="P132" i="1"/>
  <c r="P124" i="4" s="1"/>
  <c r="M129" i="1"/>
  <c r="M122" s="1"/>
  <c r="M124" i="4"/>
  <c r="O635" i="1"/>
  <c r="O646" i="4" s="1"/>
  <c r="L646"/>
  <c r="O723" i="1"/>
  <c r="O730" i="4" s="1"/>
  <c r="L730"/>
  <c r="J324"/>
  <c r="L1164" i="1"/>
  <c r="O1167"/>
  <c r="O1156" i="4" s="1"/>
  <c r="L1156"/>
  <c r="J303"/>
  <c r="J310"/>
  <c r="P591" i="1"/>
  <c r="P583" i="4" s="1"/>
  <c r="M583"/>
  <c r="P604" i="1"/>
  <c r="P595" i="4" s="1"/>
  <c r="M595"/>
  <c r="J114"/>
  <c r="J121"/>
  <c r="P704" i="1"/>
  <c r="P712" i="4" s="1"/>
  <c r="M701" i="1"/>
  <c r="M694" s="1"/>
  <c r="M712" i="4"/>
  <c r="N1186" i="1"/>
  <c r="N1173" i="4" s="1"/>
  <c r="K1173"/>
  <c r="M327" i="1"/>
  <c r="M320" s="1"/>
  <c r="M313" i="4"/>
  <c r="M756" i="1"/>
  <c r="P756" s="1"/>
  <c r="P133"/>
  <c r="P125" i="4" s="1"/>
  <c r="M125"/>
  <c r="N1208" i="1"/>
  <c r="N1194" i="4" s="1"/>
  <c r="K1194"/>
  <c r="P195" i="1"/>
  <c r="P184" i="4" s="1"/>
  <c r="M184"/>
  <c r="J702"/>
  <c r="J709"/>
  <c r="O393" i="1"/>
  <c r="O373" i="4" s="1"/>
  <c r="L373"/>
  <c r="P440" i="1"/>
  <c r="P418" i="4" s="1"/>
  <c r="M418"/>
  <c r="M41" i="1"/>
  <c r="M34" s="1"/>
  <c r="M40" i="4"/>
  <c r="M217" i="1"/>
  <c r="M210" s="1"/>
  <c r="P220"/>
  <c r="P208" i="4" s="1"/>
  <c r="M208"/>
  <c r="P362" i="1"/>
  <c r="P343" i="4" s="1"/>
  <c r="M343"/>
  <c r="O371" i="1"/>
  <c r="O352" i="4" s="1"/>
  <c r="L352"/>
  <c r="M393" i="1"/>
  <c r="M386" s="1"/>
  <c r="P396"/>
  <c r="P376" i="4" s="1"/>
  <c r="M376"/>
  <c r="M1211" i="1"/>
  <c r="J1208"/>
  <c r="J1201" s="1"/>
  <c r="J1198" i="4"/>
  <c r="J408"/>
  <c r="J415"/>
  <c r="J198"/>
  <c r="J205"/>
  <c r="O1211" i="1"/>
  <c r="O1198" i="4" s="1"/>
  <c r="L1198"/>
  <c r="M280"/>
  <c r="M547" i="1"/>
  <c r="P550"/>
  <c r="P544" i="4" s="1"/>
  <c r="M544"/>
  <c r="P406" i="1"/>
  <c r="P385" i="4" s="1"/>
  <c r="M385"/>
  <c r="M1168" i="1"/>
  <c r="J1157" i="4"/>
  <c r="J373"/>
  <c r="M1177" i="1"/>
  <c r="J1163" i="4"/>
  <c r="M745" i="1"/>
  <c r="O745"/>
  <c r="O772" i="4" s="1"/>
  <c r="L772"/>
  <c r="J541"/>
  <c r="P349" i="1"/>
  <c r="P331" i="4" s="1"/>
  <c r="M331"/>
  <c r="O261" i="1"/>
  <c r="O247" i="4" s="1"/>
  <c r="L247"/>
  <c r="O239" i="1"/>
  <c r="O226" i="4" s="1"/>
  <c r="L226"/>
  <c r="M569" i="1"/>
  <c r="M562" s="1"/>
  <c r="M565" i="4"/>
  <c r="P560" i="1"/>
  <c r="P553" i="4" s="1"/>
  <c r="M553"/>
  <c r="P723" i="1"/>
  <c r="P730" i="4" s="1"/>
  <c r="M730"/>
  <c r="J17"/>
  <c r="J9"/>
  <c r="M1167" i="1"/>
  <c r="J1156" i="4"/>
  <c r="J1164" i="1"/>
  <c r="J30" i="4"/>
  <c r="J37"/>
  <c r="J1186" i="1"/>
  <c r="M1189"/>
  <c r="J1177" i="4"/>
  <c r="J555"/>
  <c r="J562"/>
  <c r="P261" i="1"/>
  <c r="P247" i="4" s="1"/>
  <c r="M247"/>
  <c r="N1164" i="1"/>
  <c r="N1152" i="4" s="1"/>
  <c r="K1152"/>
  <c r="J1197" i="1"/>
  <c r="M1197" s="1"/>
  <c r="P1197" s="1"/>
  <c r="M558"/>
  <c r="P558" s="1"/>
  <c r="J1175"/>
  <c r="M1175" s="1"/>
  <c r="P1175" s="1"/>
  <c r="O1165"/>
  <c r="O1154" i="4" s="1"/>
  <c r="L1154"/>
  <c r="O1143" i="1"/>
  <c r="O1133" i="4" s="1"/>
  <c r="L1133"/>
  <c r="P42" i="1"/>
  <c r="P38" i="4" s="1"/>
  <c r="M38"/>
  <c r="P130" i="1"/>
  <c r="P122" i="4" s="1"/>
  <c r="M122"/>
  <c r="P20" i="1"/>
  <c r="P19" i="4" s="1"/>
  <c r="M19"/>
  <c r="P218" i="1"/>
  <c r="P206" i="4" s="1"/>
  <c r="M206"/>
  <c r="P152" i="1"/>
  <c r="P143" i="4" s="1"/>
  <c r="M143"/>
  <c r="M1165" i="1"/>
  <c r="J1154" i="4"/>
  <c r="M1143" i="1"/>
  <c r="J1133" i="4"/>
  <c r="J1179" i="1" l="1"/>
  <c r="J1165" i="4" s="1"/>
  <c r="M738" i="1"/>
  <c r="P738" s="1"/>
  <c r="J1157"/>
  <c r="J1144" i="4" s="1"/>
  <c r="M540" i="1"/>
  <c r="M354" i="4"/>
  <c r="P716" i="1"/>
  <c r="P723" i="4" s="1"/>
  <c r="M723"/>
  <c r="P393" i="1"/>
  <c r="P373" i="4" s="1"/>
  <c r="M373"/>
  <c r="P41" i="1"/>
  <c r="P37" i="4" s="1"/>
  <c r="M37"/>
  <c r="P628" i="1"/>
  <c r="P639" i="4" s="1"/>
  <c r="M639"/>
  <c r="P584" i="1"/>
  <c r="P576" i="4" s="1"/>
  <c r="M576"/>
  <c r="P430" i="1"/>
  <c r="P408" i="4" s="1"/>
  <c r="M408"/>
  <c r="P232" i="1"/>
  <c r="P219" i="4" s="1"/>
  <c r="M219"/>
  <c r="P144" i="1"/>
  <c r="P135" i="4" s="1"/>
  <c r="M135"/>
  <c r="P1177" i="1"/>
  <c r="P1163" i="4" s="1"/>
  <c r="M1163"/>
  <c r="P188" i="1"/>
  <c r="P177" i="4" s="1"/>
  <c r="M177"/>
  <c r="P547" i="1"/>
  <c r="P541" i="4" s="1"/>
  <c r="M541"/>
  <c r="P217" i="1"/>
  <c r="P205" i="4" s="1"/>
  <c r="M205"/>
  <c r="P327" i="1"/>
  <c r="P310" i="4" s="1"/>
  <c r="M310"/>
  <c r="P254" i="1"/>
  <c r="P240" i="4" s="1"/>
  <c r="M240"/>
  <c r="P745" i="1"/>
  <c r="P772" i="4" s="1"/>
  <c r="M772"/>
  <c r="P1211" i="1"/>
  <c r="P1198" i="4" s="1"/>
  <c r="M1208" i="1"/>
  <c r="M1201" s="1"/>
  <c r="M1198" i="4"/>
  <c r="M17"/>
  <c r="P19" i="1"/>
  <c r="P17" i="4" s="1"/>
  <c r="P173" i="1"/>
  <c r="P163" i="4" s="1"/>
  <c r="M163"/>
  <c r="M1164" i="1"/>
  <c r="M1157" s="1"/>
  <c r="P1167"/>
  <c r="P1156" i="4" s="1"/>
  <c r="M1156"/>
  <c r="M562"/>
  <c r="J1186"/>
  <c r="J1194"/>
  <c r="O1186" i="1"/>
  <c r="O1173" i="4" s="1"/>
  <c r="L1173"/>
  <c r="P56" i="1"/>
  <c r="P51" i="4" s="1"/>
  <c r="M51"/>
  <c r="J1152"/>
  <c r="O1164" i="1"/>
  <c r="O1152" i="4" s="1"/>
  <c r="L1152"/>
  <c r="M877"/>
  <c r="P408" i="1"/>
  <c r="P387" i="4" s="1"/>
  <c r="M387"/>
  <c r="P855" i="1"/>
  <c r="P856" i="4" s="1"/>
  <c r="M856"/>
  <c r="P371" i="1"/>
  <c r="P352" i="4" s="1"/>
  <c r="M352"/>
  <c r="P276" i="1"/>
  <c r="P261" i="4" s="1"/>
  <c r="M261"/>
  <c r="J1173"/>
  <c r="P342" i="1"/>
  <c r="P324" i="4" s="1"/>
  <c r="M324"/>
  <c r="P1168" i="1"/>
  <c r="P1157" i="4" s="1"/>
  <c r="M1157"/>
  <c r="P701" i="1"/>
  <c r="P709" i="4" s="1"/>
  <c r="M709"/>
  <c r="P1189" i="1"/>
  <c r="P1177" i="4" s="1"/>
  <c r="M1186" i="1"/>
  <c r="M1179" s="1"/>
  <c r="M1177" i="4"/>
  <c r="P129" i="1"/>
  <c r="P121" i="4" s="1"/>
  <c r="M121"/>
  <c r="P298" i="1"/>
  <c r="P282" i="4" s="1"/>
  <c r="M282"/>
  <c r="P1199" i="1"/>
  <c r="P1184" i="4" s="1"/>
  <c r="M1184"/>
  <c r="P1165" i="1"/>
  <c r="P1154" i="4" s="1"/>
  <c r="M1154"/>
  <c r="P1143" i="1"/>
  <c r="P1133" i="4" s="1"/>
  <c r="M1133"/>
  <c r="P210" i="1" l="1"/>
  <c r="P198" i="4" s="1"/>
  <c r="M198"/>
  <c r="P848" i="1"/>
  <c r="P849" i="4" s="1"/>
  <c r="M849"/>
  <c r="P1164" i="1"/>
  <c r="P1152" i="4" s="1"/>
  <c r="M1152"/>
  <c r="K793" i="1"/>
  <c r="K818" i="4" s="1"/>
  <c r="H818"/>
  <c r="H1234" i="1"/>
  <c r="H1146"/>
  <c r="P122"/>
  <c r="P114" i="4" s="1"/>
  <c r="M114"/>
  <c r="P1208" i="1"/>
  <c r="P1194" i="4" s="1"/>
  <c r="M1194"/>
  <c r="L793" i="1"/>
  <c r="L818" i="4" s="1"/>
  <c r="I818"/>
  <c r="I1146" i="1"/>
  <c r="I1234"/>
  <c r="P562"/>
  <c r="P555" i="4" s="1"/>
  <c r="M555"/>
  <c r="P320" i="1"/>
  <c r="P303" i="4" s="1"/>
  <c r="M303"/>
  <c r="P386" i="1"/>
  <c r="P366" i="4" s="1"/>
  <c r="M366"/>
  <c r="P364" i="1"/>
  <c r="P345" i="4" s="1"/>
  <c r="M345"/>
  <c r="K802" i="1"/>
  <c r="K826" i="4" s="1"/>
  <c r="H826"/>
  <c r="H1243" i="1"/>
  <c r="H1155"/>
  <c r="P870"/>
  <c r="P870" i="4" s="1"/>
  <c r="M870"/>
  <c r="M793" i="1"/>
  <c r="J818" i="4"/>
  <c r="J1234" i="1"/>
  <c r="J1146"/>
  <c r="P694"/>
  <c r="P702" i="4" s="1"/>
  <c r="M702"/>
  <c r="H789" i="1"/>
  <c r="H814" i="4" s="1"/>
  <c r="K792" i="1"/>
  <c r="H817" i="4"/>
  <c r="H1233" i="1"/>
  <c r="H1145"/>
  <c r="M802"/>
  <c r="J800"/>
  <c r="J826" i="4"/>
  <c r="J1243" i="1"/>
  <c r="J1155"/>
  <c r="J789"/>
  <c r="M792"/>
  <c r="J817" i="4"/>
  <c r="J1233" i="1"/>
  <c r="J1145"/>
  <c r="M9" i="4"/>
  <c r="P12" i="1"/>
  <c r="P9" i="4" s="1"/>
  <c r="P540" i="1"/>
  <c r="P534" i="4" s="1"/>
  <c r="M534"/>
  <c r="P34" i="1"/>
  <c r="P30" i="4" s="1"/>
  <c r="M30"/>
  <c r="L802" i="1"/>
  <c r="L826" i="4" s="1"/>
  <c r="I826"/>
  <c r="I1155" i="1"/>
  <c r="I1243"/>
  <c r="P166"/>
  <c r="P156" i="4" s="1"/>
  <c r="M156"/>
  <c r="P1186" i="1"/>
  <c r="P1173" i="4" s="1"/>
  <c r="M1173"/>
  <c r="P765"/>
  <c r="M765"/>
  <c r="I1263"/>
  <c r="I1241"/>
  <c r="J782" i="1" l="1"/>
  <c r="M791"/>
  <c r="J816" i="4"/>
  <c r="J1232" i="1"/>
  <c r="J1144"/>
  <c r="J814" i="4"/>
  <c r="K1234" i="1"/>
  <c r="K1220" i="4" s="1"/>
  <c r="H1220"/>
  <c r="M789" i="1"/>
  <c r="P792"/>
  <c r="P817" i="4" s="1"/>
  <c r="M817"/>
  <c r="K1146" i="1"/>
  <c r="H1136" i="4"/>
  <c r="K1243" i="1"/>
  <c r="H1226" i="4"/>
  <c r="J1230" i="1"/>
  <c r="J1223" s="1"/>
  <c r="M1233"/>
  <c r="J1219" i="4"/>
  <c r="K789" i="1"/>
  <c r="N792"/>
  <c r="N817" i="4" s="1"/>
  <c r="K817"/>
  <c r="K1155" i="1"/>
  <c r="H1142" i="4"/>
  <c r="L1155" i="1"/>
  <c r="I1142" i="4"/>
  <c r="M1145" i="1"/>
  <c r="J1142"/>
  <c r="J1135" i="4"/>
  <c r="L1243" i="1"/>
  <c r="I1226" i="4"/>
  <c r="H1230" i="1"/>
  <c r="H1215" i="4" s="1"/>
  <c r="K1233" i="1"/>
  <c r="H1219" i="4"/>
  <c r="K1145" i="1"/>
  <c r="H1135" i="4"/>
  <c r="H1142" i="1"/>
  <c r="H1131" i="4" s="1"/>
  <c r="P1201" i="1"/>
  <c r="P1186" i="4" s="1"/>
  <c r="M1186"/>
  <c r="M826"/>
  <c r="M818"/>
  <c r="M800" i="1"/>
  <c r="J1153"/>
  <c r="M1153" s="1"/>
  <c r="P1153" s="1"/>
  <c r="J1241"/>
  <c r="M1241" s="1"/>
  <c r="P1241" s="1"/>
  <c r="P1157"/>
  <c r="P1144" i="4" s="1"/>
  <c r="M1144"/>
  <c r="M1234" i="1"/>
  <c r="M1220" i="4" s="1"/>
  <c r="J1220"/>
  <c r="L792" i="1"/>
  <c r="I789"/>
  <c r="I814" i="4" s="1"/>
  <c r="I817"/>
  <c r="I1233" i="1"/>
  <c r="I1145"/>
  <c r="P1179"/>
  <c r="P1165" i="4" s="1"/>
  <c r="M1165"/>
  <c r="M1243" i="1"/>
  <c r="J1226" i="4"/>
  <c r="M1146" i="1"/>
  <c r="J1136" i="4"/>
  <c r="L1146" i="1"/>
  <c r="I1136" i="4"/>
  <c r="M1155" i="1"/>
  <c r="J1142" i="4"/>
  <c r="L1234" i="1"/>
  <c r="L1220" i="4" s="1"/>
  <c r="I1220"/>
  <c r="J1263"/>
  <c r="J1241"/>
  <c r="H1263"/>
  <c r="H1241"/>
  <c r="J1135" i="1" l="1"/>
  <c r="M782"/>
  <c r="J807" i="4"/>
  <c r="M1232" i="1"/>
  <c r="M1218" i="4" s="1"/>
  <c r="J1218"/>
  <c r="M1144" i="1"/>
  <c r="M1134" i="4" s="1"/>
  <c r="J1134"/>
  <c r="M816"/>
  <c r="J1207"/>
  <c r="J1215"/>
  <c r="I1230" i="1"/>
  <c r="I1215" i="4" s="1"/>
  <c r="L1233" i="1"/>
  <c r="I1219" i="4"/>
  <c r="O1243" i="1"/>
  <c r="O1226" i="4" s="1"/>
  <c r="L1226"/>
  <c r="P1233" i="1"/>
  <c r="P1219" i="4" s="1"/>
  <c r="M1230" i="1"/>
  <c r="M1223" s="1"/>
  <c r="M1219" i="4"/>
  <c r="N789" i="1"/>
  <c r="N814" i="4" s="1"/>
  <c r="K814"/>
  <c r="N1233" i="1"/>
  <c r="N1219" i="4" s="1"/>
  <c r="K1230" i="1"/>
  <c r="K1219" i="4"/>
  <c r="P789" i="1"/>
  <c r="P814" i="4" s="1"/>
  <c r="M814"/>
  <c r="P1243" i="1"/>
  <c r="P1226" i="4" s="1"/>
  <c r="M1226"/>
  <c r="L1145" i="1"/>
  <c r="I1135" i="4"/>
  <c r="I1142" i="1"/>
  <c r="I1131" i="4" s="1"/>
  <c r="O1155" i="1"/>
  <c r="O1142" i="4" s="1"/>
  <c r="L1142"/>
  <c r="N1146" i="1"/>
  <c r="N1136" i="4" s="1"/>
  <c r="K1136"/>
  <c r="N1145" i="1"/>
  <c r="N1135" i="4" s="1"/>
  <c r="K1142" i="1"/>
  <c r="K1135" i="4"/>
  <c r="P1146" i="1"/>
  <c r="P1136" i="4" s="1"/>
  <c r="M1136"/>
  <c r="O1146" i="1"/>
  <c r="O1136" i="4" s="1"/>
  <c r="L1136"/>
  <c r="L789" i="1"/>
  <c r="O792"/>
  <c r="O817" i="4" s="1"/>
  <c r="L817"/>
  <c r="P1145" i="1"/>
  <c r="P1135" i="4" s="1"/>
  <c r="M1142" i="1"/>
  <c r="M1135" s="1"/>
  <c r="M1135" i="4"/>
  <c r="N1243" i="1"/>
  <c r="N1226" i="4" s="1"/>
  <c r="K1226"/>
  <c r="N1155" i="1"/>
  <c r="N1142" i="4" s="1"/>
  <c r="K1142"/>
  <c r="P1155" i="1"/>
  <c r="P1142" i="4" s="1"/>
  <c r="M1142"/>
  <c r="J1131"/>
  <c r="J1230" l="1"/>
  <c r="J1229"/>
  <c r="J1123"/>
  <c r="J1245" i="1"/>
  <c r="J1228" i="4" s="1"/>
  <c r="N1230" i="1"/>
  <c r="N1215" i="4" s="1"/>
  <c r="K1215"/>
  <c r="P1142" i="1"/>
  <c r="P1131" i="4" s="1"/>
  <c r="M1131"/>
  <c r="L1230" i="1"/>
  <c r="O1233"/>
  <c r="O1219" i="4" s="1"/>
  <c r="L1219"/>
  <c r="P782" i="1"/>
  <c r="P807" i="4" s="1"/>
  <c r="M807"/>
  <c r="N1142" i="1"/>
  <c r="N1131" i="4" s="1"/>
  <c r="K1131"/>
  <c r="P1230" i="1"/>
  <c r="P1215" i="4" s="1"/>
  <c r="M1215"/>
  <c r="O1145" i="1"/>
  <c r="O1135" i="4" s="1"/>
  <c r="L1142" i="1"/>
  <c r="L1135" i="4"/>
  <c r="O789" i="1"/>
  <c r="O814" i="4" s="1"/>
  <c r="L814"/>
  <c r="P1223" i="1" l="1"/>
  <c r="P1207" i="4" s="1"/>
  <c r="M1207"/>
  <c r="P1135" i="1"/>
  <c r="P1123" i="4" s="1"/>
  <c r="M1123"/>
  <c r="O1142" i="1"/>
  <c r="O1131" i="4" s="1"/>
  <c r="L1131"/>
  <c r="O1230" i="1"/>
  <c r="O1215" i="4" s="1"/>
  <c r="L1215"/>
  <c r="I1266"/>
  <c r="I1244"/>
  <c r="H1264"/>
  <c r="H1242"/>
  <c r="H1266"/>
  <c r="H1244"/>
  <c r="I1272"/>
  <c r="I1250"/>
  <c r="I1265"/>
  <c r="I1243"/>
  <c r="J1266"/>
  <c r="J1244"/>
  <c r="J1264"/>
  <c r="J1242"/>
  <c r="H1272"/>
  <c r="H1250"/>
  <c r="I1264"/>
  <c r="I1242"/>
  <c r="I1239" l="1"/>
  <c r="I1261"/>
  <c r="H1265"/>
  <c r="H1243"/>
  <c r="J1265"/>
  <c r="J1243"/>
  <c r="J1272"/>
  <c r="J1250"/>
  <c r="H1239" l="1"/>
  <c r="H1261"/>
  <c r="J1239"/>
  <c r="J1261"/>
  <c r="J1253" l="1"/>
  <c r="J1231"/>
</calcChain>
</file>

<file path=xl/sharedStrings.xml><?xml version="1.0" encoding="utf-8"?>
<sst xmlns="http://schemas.openxmlformats.org/spreadsheetml/2006/main" count="14190" uniqueCount="261">
  <si>
    <t>Единица измерения</t>
  </si>
  <si>
    <t>обращение / посещение</t>
  </si>
  <si>
    <t>Скорая медицинская помощь</t>
  </si>
  <si>
    <t>вызов</t>
  </si>
  <si>
    <t>койко-дни, пациенто-дни,  посещения</t>
  </si>
  <si>
    <t>ООО "АСД МС"</t>
  </si>
  <si>
    <t>ООО "Добрый доктор"</t>
  </si>
  <si>
    <t>Объемы медицинской помощи на ГОД</t>
  </si>
  <si>
    <t>Стоимость планового задания на год.</t>
  </si>
  <si>
    <t>2</t>
  </si>
  <si>
    <t>1</t>
  </si>
  <si>
    <t>ГОБУЗ "МОКБ"</t>
  </si>
  <si>
    <t>041</t>
  </si>
  <si>
    <t>3</t>
  </si>
  <si>
    <t>ГОБУЗ "МООД"</t>
  </si>
  <si>
    <t>035</t>
  </si>
  <si>
    <t>4</t>
  </si>
  <si>
    <t>5</t>
  </si>
  <si>
    <t>ГОАУЗ "МОЦСВМП"</t>
  </si>
  <si>
    <t>062</t>
  </si>
  <si>
    <t>6</t>
  </si>
  <si>
    <t>ГОАУЗ "ЦСМ"</t>
  </si>
  <si>
    <t>036</t>
  </si>
  <si>
    <t>7</t>
  </si>
  <si>
    <t>ГОБУЗ "Апатитско-Кировская ЦГБ"</t>
  </si>
  <si>
    <t>007</t>
  </si>
  <si>
    <t>8</t>
  </si>
  <si>
    <t>ГОБУЗ "Кандалакшская ЦРБ"</t>
  </si>
  <si>
    <t>009</t>
  </si>
  <si>
    <t>9</t>
  </si>
  <si>
    <t>ГОБУЗ "Кольская ЦРБ"</t>
  </si>
  <si>
    <t>013</t>
  </si>
  <si>
    <t>10</t>
  </si>
  <si>
    <t>ГОБУЗ "Ловозерская ЦРБ"</t>
  </si>
  <si>
    <t>014</t>
  </si>
  <si>
    <t>11</t>
  </si>
  <si>
    <t>ГОАУЗ "Мончегорская ЦРБ"</t>
  </si>
  <si>
    <t>045</t>
  </si>
  <si>
    <t>12</t>
  </si>
  <si>
    <t>ГОБУЗ "Оленегорская ЦГБ"</t>
  </si>
  <si>
    <t>046</t>
  </si>
  <si>
    <t>13</t>
  </si>
  <si>
    <t>ГОБУЗ "Печенгская ЦРБ"</t>
  </si>
  <si>
    <t>010</t>
  </si>
  <si>
    <t>14</t>
  </si>
  <si>
    <t>ГОБУЗ "ЦРБ ЗАТО г.Североморск"</t>
  </si>
  <si>
    <t>008</t>
  </si>
  <si>
    <t>15</t>
  </si>
  <si>
    <t>029</t>
  </si>
  <si>
    <t>16</t>
  </si>
  <si>
    <t>17</t>
  </si>
  <si>
    <t>033</t>
  </si>
  <si>
    <t>19</t>
  </si>
  <si>
    <t>20</t>
  </si>
  <si>
    <t>ГОБУЗ "ГП № 1"</t>
  </si>
  <si>
    <t>101</t>
  </si>
  <si>
    <t>21</t>
  </si>
  <si>
    <t>22</t>
  </si>
  <si>
    <t>23</t>
  </si>
  <si>
    <t>24</t>
  </si>
  <si>
    <t>25</t>
  </si>
  <si>
    <t>098</t>
  </si>
  <si>
    <t>26</t>
  </si>
  <si>
    <t>ГОБУЗ "ДП № 4"</t>
  </si>
  <si>
    <t>109</t>
  </si>
  <si>
    <t>27</t>
  </si>
  <si>
    <t>ГОБУЗ "ДП № 5"</t>
  </si>
  <si>
    <t>152</t>
  </si>
  <si>
    <t>28</t>
  </si>
  <si>
    <t>ГОАУЗ "МОСП"</t>
  </si>
  <si>
    <t>121</t>
  </si>
  <si>
    <t>29</t>
  </si>
  <si>
    <t>ГОАУЗ "Апатитская СП"</t>
  </si>
  <si>
    <t>111</t>
  </si>
  <si>
    <t>30</t>
  </si>
  <si>
    <t>ГОАУЗ "Мончегорская СП"</t>
  </si>
  <si>
    <t>112</t>
  </si>
  <si>
    <t>31</t>
  </si>
  <si>
    <t>ГОАУЗ "Оленегорская СП"</t>
  </si>
  <si>
    <t>113</t>
  </si>
  <si>
    <t>32</t>
  </si>
  <si>
    <t>33</t>
  </si>
  <si>
    <t>030</t>
  </si>
  <si>
    <t>34</t>
  </si>
  <si>
    <t>ФГБУЗ "МСЧ № 118" ФМБА России</t>
  </si>
  <si>
    <t>037</t>
  </si>
  <si>
    <t>35</t>
  </si>
  <si>
    <t>ФГБУЗ "ЦМСЧ № 120" ФМБА России</t>
  </si>
  <si>
    <t>038</t>
  </si>
  <si>
    <t>36</t>
  </si>
  <si>
    <t>050</t>
  </si>
  <si>
    <t>37</t>
  </si>
  <si>
    <t>ФКУЗ "МСЧ МВД России по МО"</t>
  </si>
  <si>
    <t>168</t>
  </si>
  <si>
    <t>38</t>
  </si>
  <si>
    <t>ФГКУ "1469 ВМКГ" Минобороны России</t>
  </si>
  <si>
    <t>182</t>
  </si>
  <si>
    <t>39</t>
  </si>
  <si>
    <t>ФБУН "Центр гигиены"</t>
  </si>
  <si>
    <t>043</t>
  </si>
  <si>
    <t>40</t>
  </si>
  <si>
    <t>41</t>
  </si>
  <si>
    <t>НУЗ "Отделенческая поликлиника" ОАО РЖД</t>
  </si>
  <si>
    <t>051</t>
  </si>
  <si>
    <t>42</t>
  </si>
  <si>
    <t>052</t>
  </si>
  <si>
    <t>43</t>
  </si>
  <si>
    <t>ООО "Тирвас"</t>
  </si>
  <si>
    <t>060</t>
  </si>
  <si>
    <t>44</t>
  </si>
  <si>
    <t>ООО СГК "Изовела"</t>
  </si>
  <si>
    <t>069</t>
  </si>
  <si>
    <t>45</t>
  </si>
  <si>
    <t>ООО "Санаторий Ковдорский"</t>
  </si>
  <si>
    <t>070</t>
  </si>
  <si>
    <t>46</t>
  </si>
  <si>
    <t>47</t>
  </si>
  <si>
    <t>ООО "Санаторий Лапландия"</t>
  </si>
  <si>
    <t>072</t>
  </si>
  <si>
    <t>48</t>
  </si>
  <si>
    <t>ООО "Фрезениус Нефрокеа"</t>
  </si>
  <si>
    <t>073</t>
  </si>
  <si>
    <t>49</t>
  </si>
  <si>
    <t>410</t>
  </si>
  <si>
    <t>ООО "РУСАЛ"</t>
  </si>
  <si>
    <t>068</t>
  </si>
  <si>
    <t>ООО "Александрия"</t>
  </si>
  <si>
    <t>093</t>
  </si>
  <si>
    <t>ООО "ЛДЦ МИБС"</t>
  </si>
  <si>
    <t>091</t>
  </si>
  <si>
    <t>ООО "МРТ-Эксперт"</t>
  </si>
  <si>
    <t>097</t>
  </si>
  <si>
    <t>ООО "Колабыт"</t>
  </si>
  <si>
    <t>089</t>
  </si>
  <si>
    <t>405</t>
  </si>
  <si>
    <t>Наименование медицинской организации / Вид помощи</t>
  </si>
  <si>
    <t>1.1</t>
  </si>
  <si>
    <t>Специализированная медицинская помощь 
в стационарных условиях:</t>
  </si>
  <si>
    <t xml:space="preserve"> - высокотехнологичная медицинская помощь</t>
  </si>
  <si>
    <t>1.3</t>
  </si>
  <si>
    <t>Медицинская помощь в условиях дневных стационаров:</t>
  </si>
  <si>
    <t>1.2</t>
  </si>
  <si>
    <t>Первичная медико-санитарная помощь 
в амбулаторных условиях:</t>
  </si>
  <si>
    <t>1.4</t>
  </si>
  <si>
    <t>- стоматологическая и ортодонтическая помощь</t>
  </si>
  <si>
    <t>ххх</t>
  </si>
  <si>
    <t xml:space="preserve">ИТОГО </t>
  </si>
  <si>
    <t>№                                    п/п</t>
  </si>
  <si>
    <t>Код                         МО</t>
  </si>
  <si>
    <t>ПРОВЕРКА</t>
  </si>
  <si>
    <t>Федеральные учреждения</t>
  </si>
  <si>
    <t>Государственные областные учреждения здравоохранения</t>
  </si>
  <si>
    <t>Негосударственные учреждения здравоохранения</t>
  </si>
  <si>
    <t>Медицинские организации частных форм собственности</t>
  </si>
  <si>
    <t>18</t>
  </si>
  <si>
    <t>ФГБУН "КНЦ РАН"</t>
  </si>
  <si>
    <t>- медицинские услуги сторонних организаций (взаиморасчеты) *</t>
  </si>
  <si>
    <t xml:space="preserve"> - первичная специализированная медико-санитарная помощь</t>
  </si>
  <si>
    <t>Cлучай лечения /койко-день</t>
  </si>
  <si>
    <t>Cлучай лечения / пациенто-день</t>
  </si>
  <si>
    <t>случай лечения, обращения, вызов</t>
  </si>
  <si>
    <t>102</t>
  </si>
  <si>
    <t>ГОБУЗ "ГП № 2"</t>
  </si>
  <si>
    <t>419</t>
  </si>
  <si>
    <t>434</t>
  </si>
  <si>
    <t>431</t>
  </si>
  <si>
    <t>в т.ч. по профилю "медицинская реабилитация"</t>
  </si>
  <si>
    <t>в т.ч. по профилю "онкология"</t>
  </si>
  <si>
    <t>1.1.1</t>
  </si>
  <si>
    <t>1.1.2</t>
  </si>
  <si>
    <t>1.1.3</t>
  </si>
  <si>
    <t>1.1.4</t>
  </si>
  <si>
    <t>Специализированная медицинская помощь в стационарных условиях</t>
  </si>
  <si>
    <t>Паллиативная медицинская помощь в стационарных условиях</t>
  </si>
  <si>
    <t>Медицинская помощь в условиях дневных стационаров</t>
  </si>
  <si>
    <t>Первичная медико-санитарная помощь 
в амбулаторных условиях, в том числе</t>
  </si>
  <si>
    <t>посещения по паллиативной медицинской помощи без учета посещения на дому патронажными бригадами паллиативной медицинской помощи</t>
  </si>
  <si>
    <t>посещение на дому выездными патронажными бригадами паллиативной медицинской помощи</t>
  </si>
  <si>
    <t>ГОБУЗ "МОКМЦ"</t>
  </si>
  <si>
    <t>ГОБУЗ "МОДКБ"</t>
  </si>
  <si>
    <t xml:space="preserve"> - медицинская помощь, оплачиваемая по системе КСГ</t>
  </si>
  <si>
    <t xml:space="preserve"> - медицинская помощь с применением методов заместительной почечной терапии (диализ)</t>
  </si>
  <si>
    <t>в т.ч. по профилю "акушерство и гинекология" 
(с применением методов ВРТ (ЭКО))</t>
  </si>
  <si>
    <t xml:space="preserve"> - специализированная медицинская помощь</t>
  </si>
  <si>
    <t>- первичная медико-санитарная помощь (за исключением стоматологической) в том числе</t>
  </si>
  <si>
    <t>1.2.1</t>
  </si>
  <si>
    <t>1.2.2</t>
  </si>
  <si>
    <t>1.2.3</t>
  </si>
  <si>
    <t>1.3.1</t>
  </si>
  <si>
    <t>1.3.2</t>
  </si>
  <si>
    <t>ГОБУЗ "МОССМП"</t>
  </si>
  <si>
    <t>ФГБУЗ "ММЦ" ФМБА</t>
  </si>
  <si>
    <t>ГОБУЗ "ДП № 1"</t>
  </si>
  <si>
    <t>Cлучай госпитализации, случай лечения, обращения, комплексное посещение, вызов</t>
  </si>
  <si>
    <t>Случай госпитализации  / койко-день</t>
  </si>
  <si>
    <t xml:space="preserve"> - / Услуга</t>
  </si>
  <si>
    <t>13=10-7</t>
  </si>
  <si>
    <t>16=13/7</t>
  </si>
  <si>
    <t>ЧУЗ "РЖД-Медицина" г.Кандалакша</t>
  </si>
  <si>
    <t>Светлана Николаевна</t>
  </si>
  <si>
    <t>Лена. Катя</t>
  </si>
  <si>
    <t>50</t>
  </si>
  <si>
    <t>ООО "Вита  Центр"</t>
  </si>
  <si>
    <t>ООО "Виктория - М"</t>
  </si>
  <si>
    <t>ООО "Стомадэнт"</t>
  </si>
  <si>
    <t>428</t>
  </si>
  <si>
    <t>ООО "ДМК"</t>
  </si>
  <si>
    <t>199</t>
  </si>
  <si>
    <t>ООО "ЦИЭР "ЭмбриЛайф"</t>
  </si>
  <si>
    <t>А</t>
  </si>
  <si>
    <t>Б</t>
  </si>
  <si>
    <t xml:space="preserve">В </t>
  </si>
  <si>
    <t>438</t>
  </si>
  <si>
    <t>51</t>
  </si>
  <si>
    <t>452</t>
  </si>
  <si>
    <t>ООО "Медскан"</t>
  </si>
  <si>
    <t>Сверка с планом для МО</t>
  </si>
  <si>
    <t>455</t>
  </si>
  <si>
    <t>ФГБУЗ "ЦГиЭ № 120" ФМБА</t>
  </si>
  <si>
    <t>52</t>
  </si>
  <si>
    <t>План 2021 год</t>
  </si>
  <si>
    <t>План 2022, год</t>
  </si>
  <si>
    <t>для проведения диагностических исследований</t>
  </si>
  <si>
    <t>услуга</t>
  </si>
  <si>
    <t>для проведения профилактических медицинских осмотров, включая диспансеризацию</t>
  </si>
  <si>
    <t>комплексное посещение/ посещение</t>
  </si>
  <si>
    <t>Отклонение плановых показателей 2022 года от показателей 2021 года, руб.</t>
  </si>
  <si>
    <t>Отклонение плановых показателей 2022 года от показателей 2021 года, %</t>
  </si>
  <si>
    <t>Cлучай госпитализации, случай лечения, обращения, комплексное посещение, услуга, вызов</t>
  </si>
  <si>
    <t>456</t>
  </si>
  <si>
    <t>ГОБУЗ "МЦ "Белая роза"</t>
  </si>
  <si>
    <t>53</t>
  </si>
  <si>
    <t>Анализ медицинской помощи, предоставляемой в рамках базовой программы обязательного медицинского страхования (2021-2022 гг.) без учета Распоряжения Правительства РФ №348-Р от 13.02.2021 г. (304млн), Распоряжения Правительства РФ №1722-Р от 25.06.2021 г.(208млн), Распоряжения Правительства РФ №1997-Р от 20.07.2021 г.(806млн), Распоряжения Правительства РФ №3025-Р от 26.10.2021 г.(873млн) и Распоряжения Правительства РФ №3448-Р от 04.12.2021 г.(598млн)</t>
  </si>
  <si>
    <t>ГОАУЗ "МОЛРЦ"</t>
  </si>
  <si>
    <t>039</t>
  </si>
  <si>
    <t>ГОАУЗ "МОМСП"</t>
  </si>
  <si>
    <t>001</t>
  </si>
  <si>
    <t>ООО "ОЦМО"</t>
  </si>
  <si>
    <t xml:space="preserve">План 2024 год </t>
  </si>
  <si>
    <t>Отклонение плановых показателей 2024 года от показателей 2023 года, руб.</t>
  </si>
  <si>
    <t>Отклонение плановых показателей 2024 года от показателей 2023 года, %</t>
  </si>
  <si>
    <t>План 2023 год</t>
  </si>
  <si>
    <t>План 2024, год</t>
  </si>
  <si>
    <t>1.5</t>
  </si>
  <si>
    <t>в стационарных условиях</t>
  </si>
  <si>
    <t>в условиях дневных стационаров</t>
  </si>
  <si>
    <t>в амбулаторных условиях</t>
  </si>
  <si>
    <t>ООО "МЕДСКАН"</t>
  </si>
  <si>
    <t>ООО "КЦЗ "Норникель"</t>
  </si>
  <si>
    <t>087</t>
  </si>
  <si>
    <t>074</t>
  </si>
  <si>
    <t>ООО "МЕРИДИАНУМ"</t>
  </si>
  <si>
    <t>086</t>
  </si>
  <si>
    <t>ООО "Стоматологическая поликлиника "МУРМАНДЕНТ"</t>
  </si>
  <si>
    <t>100</t>
  </si>
  <si>
    <t>ООО "Стоматологический центр "ЖЕМЧУЖИНА"</t>
  </si>
  <si>
    <t>Медицинская реабилитация, в том числе</t>
  </si>
  <si>
    <t>Динамика отклонения распределённых объёмов предоставления и финансового обеспечения медицинской помощи на 2024 год от утверждённых показателей на 2023 год</t>
  </si>
  <si>
    <t>к протоколу заседания Комиссии</t>
  </si>
  <si>
    <t>от 26.12.2023 № 15/2023</t>
  </si>
  <si>
    <t>Приложение 8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</si>
</sst>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6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i/>
      <sz val="12"/>
      <color theme="1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b/>
      <sz val="10"/>
      <color theme="6" tint="-0.499984740745262"/>
      <name val="Cambria"/>
      <family val="1"/>
      <charset val="204"/>
      <scheme val="major"/>
    </font>
    <font>
      <sz val="10"/>
      <color theme="6" tint="-0.499984740745262"/>
      <name val="Cambria"/>
      <family val="1"/>
      <charset val="204"/>
      <scheme val="major"/>
    </font>
    <font>
      <i/>
      <sz val="10"/>
      <color theme="6" tint="-0.499984740745262"/>
      <name val="Cambria"/>
      <family val="1"/>
      <charset val="204"/>
      <scheme val="major"/>
    </font>
    <font>
      <b/>
      <i/>
      <sz val="12"/>
      <color theme="6" tint="-0.499984740745262"/>
      <name val="Cambria"/>
      <family val="1"/>
      <charset val="204"/>
      <scheme val="major"/>
    </font>
    <font>
      <sz val="12"/>
      <color theme="6" tint="-0.499984740745262"/>
      <name val="Cambria"/>
      <family val="1"/>
      <charset val="204"/>
      <scheme val="major"/>
    </font>
    <font>
      <b/>
      <i/>
      <sz val="10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i/>
      <sz val="10"/>
      <color theme="6" tint="-0.499984740745262"/>
      <name val="Cambria"/>
      <family val="1"/>
      <charset val="204"/>
      <scheme val="major"/>
    </font>
    <font>
      <b/>
      <i/>
      <sz val="12"/>
      <color theme="0"/>
      <name val="Cambria"/>
      <family val="1"/>
      <charset val="204"/>
      <scheme val="major"/>
    </font>
    <font>
      <sz val="12"/>
      <color theme="0"/>
      <name val="Cambria"/>
      <family val="1"/>
      <charset val="204"/>
      <scheme val="major"/>
    </font>
    <font>
      <sz val="12"/>
      <color rgb="FFFF0000"/>
      <name val="Cambria"/>
      <family val="1"/>
      <charset val="204"/>
      <scheme val="major"/>
    </font>
    <font>
      <b/>
      <sz val="12"/>
      <color theme="1"/>
      <name val="Cambria"/>
      <family val="1"/>
      <charset val="204"/>
    </font>
    <font>
      <sz val="12"/>
      <color theme="1"/>
      <name val="Cambria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6" fillId="0" borderId="0"/>
    <xf numFmtId="0" fontId="7" fillId="0" borderId="0"/>
    <xf numFmtId="0" fontId="6" fillId="0" borderId="0"/>
    <xf numFmtId="9" fontId="1" fillId="0" borderId="0" applyFont="0" applyFill="0" applyBorder="0" applyAlignment="0" applyProtection="0"/>
  </cellStyleXfs>
  <cellXfs count="327">
    <xf numFmtId="0" fontId="0" fillId="0" borderId="0" xfId="0"/>
    <xf numFmtId="0" fontId="3" fillId="0" borderId="0" xfId="0" applyFont="1"/>
    <xf numFmtId="0" fontId="3" fillId="0" borderId="0" xfId="0" applyFont="1" applyFill="1"/>
    <xf numFmtId="0" fontId="9" fillId="0" borderId="0" xfId="1" applyFont="1" applyFill="1" applyAlignment="1">
      <alignment horizontal="center" vertical="center"/>
    </xf>
    <xf numFmtId="4" fontId="3" fillId="0" borderId="0" xfId="0" applyNumberFormat="1" applyFont="1"/>
    <xf numFmtId="49" fontId="11" fillId="0" borderId="1" xfId="4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left" vertical="center" inden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indent="2"/>
    </xf>
    <xf numFmtId="0" fontId="11" fillId="0" borderId="1" xfId="4" applyFont="1" applyFill="1" applyBorder="1" applyAlignment="1">
      <alignment horizontal="left" vertical="center" wrapText="1" indent="1"/>
    </xf>
    <xf numFmtId="49" fontId="3" fillId="0" borderId="1" xfId="4" applyNumberFormat="1" applyFont="1" applyFill="1" applyBorder="1" applyAlignment="1">
      <alignment horizontal="left" vertical="center" wrapText="1" indent="2"/>
    </xf>
    <xf numFmtId="49" fontId="3" fillId="0" borderId="1" xfId="4" applyNumberFormat="1" applyFont="1" applyFill="1" applyBorder="1" applyAlignment="1">
      <alignment horizontal="left" vertical="center" indent="2"/>
    </xf>
    <xf numFmtId="0" fontId="3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10" fontId="11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0" fontId="3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11" fillId="0" borderId="5" xfId="4" applyNumberFormat="1" applyFont="1" applyFill="1" applyBorder="1" applyAlignment="1">
      <alignment horizontal="center" vertical="center"/>
    </xf>
    <xf numFmtId="49" fontId="3" fillId="0" borderId="5" xfId="4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vertical="center"/>
    </xf>
    <xf numFmtId="4" fontId="11" fillId="0" borderId="6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vertical="center"/>
    </xf>
    <xf numFmtId="10" fontId="11" fillId="0" borderId="5" xfId="0" applyNumberFormat="1" applyFont="1" applyFill="1" applyBorder="1" applyAlignment="1">
      <alignment vertical="center"/>
    </xf>
    <xf numFmtId="10" fontId="11" fillId="0" borderId="6" xfId="0" applyNumberFormat="1" applyFont="1" applyFill="1" applyBorder="1" applyAlignment="1">
      <alignment vertical="center"/>
    </xf>
    <xf numFmtId="10" fontId="3" fillId="0" borderId="6" xfId="0" applyNumberFormat="1" applyFont="1" applyFill="1" applyBorder="1" applyAlignment="1">
      <alignment vertical="center"/>
    </xf>
    <xf numFmtId="0" fontId="9" fillId="2" borderId="13" xfId="4" applyFont="1" applyFill="1" applyBorder="1" applyAlignment="1">
      <alignment horizontal="center" vertical="center" wrapText="1"/>
    </xf>
    <xf numFmtId="0" fontId="9" fillId="2" borderId="14" xfId="4" applyFont="1" applyFill="1" applyBorder="1" applyAlignment="1">
      <alignment horizontal="center" vertical="center" wrapText="1"/>
    </xf>
    <xf numFmtId="0" fontId="9" fillId="2" borderId="15" xfId="4" applyFont="1" applyFill="1" applyBorder="1" applyAlignment="1">
      <alignment horizontal="center" vertical="center" wrapText="1"/>
    </xf>
    <xf numFmtId="49" fontId="2" fillId="3" borderId="5" xfId="4" applyNumberFormat="1" applyFont="1" applyFill="1" applyBorder="1" applyAlignment="1">
      <alignment horizontal="center" vertical="center"/>
    </xf>
    <xf numFmtId="49" fontId="2" fillId="3" borderId="1" xfId="4" applyNumberFormat="1" applyFont="1" applyFill="1" applyBorder="1" applyAlignment="1">
      <alignment horizontal="center" vertical="center"/>
    </xf>
    <xf numFmtId="0" fontId="2" fillId="3" borderId="1" xfId="4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vertical="center"/>
    </xf>
    <xf numFmtId="10" fontId="2" fillId="3" borderId="6" xfId="0" applyNumberFormat="1" applyFont="1" applyFill="1" applyBorder="1" applyAlignment="1">
      <alignment vertical="center"/>
    </xf>
    <xf numFmtId="3" fontId="3" fillId="0" borderId="0" xfId="0" applyNumberFormat="1" applyFont="1"/>
    <xf numFmtId="0" fontId="2" fillId="0" borderId="0" xfId="0" applyFont="1" applyAlignment="1">
      <alignment vertic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/>
    <xf numFmtId="4" fontId="15" fillId="0" borderId="1" xfId="0" applyNumberFormat="1" applyFont="1" applyBorder="1"/>
    <xf numFmtId="4" fontId="16" fillId="0" borderId="1" xfId="0" applyNumberFormat="1" applyFont="1" applyBorder="1"/>
    <xf numFmtId="0" fontId="13" fillId="4" borderId="6" xfId="0" applyFont="1" applyFill="1" applyBorder="1" applyAlignment="1">
      <alignment horizontal="center" vertical="center"/>
    </xf>
    <xf numFmtId="49" fontId="11" fillId="0" borderId="7" xfId="4" applyNumberFormat="1" applyFont="1" applyFill="1" applyBorder="1" applyAlignment="1">
      <alignment horizontal="center" vertical="center"/>
    </xf>
    <xf numFmtId="49" fontId="11" fillId="0" borderId="8" xfId="4" applyNumberFormat="1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left" vertical="center" indent="1"/>
    </xf>
    <xf numFmtId="3" fontId="11" fillId="0" borderId="8" xfId="0" applyNumberFormat="1" applyFont="1" applyFill="1" applyBorder="1" applyAlignment="1">
      <alignment vertical="center"/>
    </xf>
    <xf numFmtId="4" fontId="11" fillId="0" borderId="9" xfId="0" applyNumberFormat="1" applyFont="1" applyFill="1" applyBorder="1" applyAlignment="1">
      <alignment vertical="center"/>
    </xf>
    <xf numFmtId="10" fontId="11" fillId="0" borderId="8" xfId="0" applyNumberFormat="1" applyFont="1" applyFill="1" applyBorder="1" applyAlignment="1">
      <alignment vertical="center"/>
    </xf>
    <xf numFmtId="10" fontId="11" fillId="0" borderId="9" xfId="0" applyNumberFormat="1" applyFont="1" applyFill="1" applyBorder="1" applyAlignment="1">
      <alignment vertical="center"/>
    </xf>
    <xf numFmtId="0" fontId="17" fillId="0" borderId="1" xfId="4" applyFont="1" applyFill="1" applyBorder="1" applyAlignment="1">
      <alignment horizontal="left" vertical="center" indent="1"/>
    </xf>
    <xf numFmtId="0" fontId="18" fillId="0" borderId="1" xfId="4" applyFont="1" applyFill="1" applyBorder="1" applyAlignment="1">
      <alignment horizontal="left" vertical="center" indent="2"/>
    </xf>
    <xf numFmtId="0" fontId="17" fillId="0" borderId="1" xfId="4" applyFont="1" applyFill="1" applyBorder="1" applyAlignment="1">
      <alignment horizontal="left" vertical="center" wrapText="1" indent="1"/>
    </xf>
    <xf numFmtId="49" fontId="18" fillId="0" borderId="1" xfId="4" applyNumberFormat="1" applyFont="1" applyFill="1" applyBorder="1" applyAlignment="1">
      <alignment horizontal="left" vertical="center" wrapText="1" indent="2"/>
    </xf>
    <xf numFmtId="49" fontId="18" fillId="0" borderId="1" xfId="4" applyNumberFormat="1" applyFont="1" applyFill="1" applyBorder="1" applyAlignment="1">
      <alignment horizontal="left" vertical="center" indent="2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left" vertical="center" indent="2"/>
    </xf>
    <xf numFmtId="0" fontId="4" fillId="0" borderId="18" xfId="0" applyFont="1" applyFill="1" applyBorder="1" applyAlignment="1">
      <alignment vertical="center"/>
    </xf>
    <xf numFmtId="4" fontId="3" fillId="0" borderId="18" xfId="0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49" fontId="11" fillId="4" borderId="10" xfId="4" applyNumberFormat="1" applyFont="1" applyFill="1" applyBorder="1" applyAlignment="1">
      <alignment horizontal="center" vertical="center"/>
    </xf>
    <xf numFmtId="0" fontId="11" fillId="4" borderId="11" xfId="4" applyFont="1" applyFill="1" applyBorder="1" applyAlignment="1">
      <alignment horizontal="left" vertical="center" indent="1"/>
    </xf>
    <xf numFmtId="3" fontId="11" fillId="4" borderId="11" xfId="0" applyNumberFormat="1" applyFont="1" applyFill="1" applyBorder="1" applyAlignment="1">
      <alignment vertical="center"/>
    </xf>
    <xf numFmtId="4" fontId="11" fillId="4" borderId="12" xfId="0" applyNumberFormat="1" applyFont="1" applyFill="1" applyBorder="1" applyAlignment="1">
      <alignment vertical="center"/>
    </xf>
    <xf numFmtId="10" fontId="11" fillId="4" borderId="11" xfId="0" applyNumberFormat="1" applyFont="1" applyFill="1" applyBorder="1" applyAlignment="1">
      <alignment vertical="center"/>
    </xf>
    <xf numFmtId="10" fontId="11" fillId="4" borderId="12" xfId="0" applyNumberFormat="1" applyFont="1" applyFill="1" applyBorder="1" applyAlignment="1">
      <alignment vertical="center"/>
    </xf>
    <xf numFmtId="49" fontId="2" fillId="4" borderId="19" xfId="4" applyNumberFormat="1" applyFont="1" applyFill="1" applyBorder="1" applyAlignment="1">
      <alignment horizontal="center" vertical="center"/>
    </xf>
    <xf numFmtId="0" fontId="2" fillId="4" borderId="20" xfId="4" applyFont="1" applyFill="1" applyBorder="1" applyAlignment="1">
      <alignment horizontal="left" vertical="center"/>
    </xf>
    <xf numFmtId="0" fontId="5" fillId="4" borderId="21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4" fontId="2" fillId="3" borderId="12" xfId="0" applyNumberFormat="1" applyFont="1" applyFill="1" applyBorder="1" applyAlignment="1">
      <alignment vertical="center"/>
    </xf>
    <xf numFmtId="4" fontId="3" fillId="0" borderId="0" xfId="0" applyNumberFormat="1" applyFont="1" applyFill="1"/>
    <xf numFmtId="4" fontId="2" fillId="0" borderId="0" xfId="0" applyNumberFormat="1" applyFont="1" applyFill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9" fillId="0" borderId="0" xfId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0" fillId="2" borderId="0" xfId="4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vertical="center"/>
    </xf>
    <xf numFmtId="10" fontId="11" fillId="0" borderId="0" xfId="0" applyNumberFormat="1" applyFont="1" applyFill="1" applyBorder="1" applyAlignment="1">
      <alignment vertical="center"/>
    </xf>
    <xf numFmtId="10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0" fontId="2" fillId="3" borderId="0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wrapText="1"/>
    </xf>
    <xf numFmtId="0" fontId="3" fillId="0" borderId="8" xfId="0" applyFont="1" applyFill="1" applyBorder="1" applyAlignment="1">
      <alignment vertical="center"/>
    </xf>
    <xf numFmtId="4" fontId="3" fillId="0" borderId="9" xfId="0" applyNumberFormat="1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9" fillId="2" borderId="19" xfId="4" applyFont="1" applyFill="1" applyBorder="1" applyAlignment="1">
      <alignment horizontal="center" vertical="center" wrapText="1"/>
    </xf>
    <xf numFmtId="49" fontId="2" fillId="5" borderId="10" xfId="4" applyNumberFormat="1" applyFont="1" applyFill="1" applyBorder="1" applyAlignment="1">
      <alignment horizontal="center" vertical="center"/>
    </xf>
    <xf numFmtId="0" fontId="2" fillId="5" borderId="11" xfId="4" applyFont="1" applyFill="1" applyBorder="1" applyAlignment="1">
      <alignment vertical="center"/>
    </xf>
    <xf numFmtId="0" fontId="12" fillId="5" borderId="3" xfId="0" applyFont="1" applyFill="1" applyBorder="1" applyAlignment="1">
      <alignment horizontal="center" vertical="center"/>
    </xf>
    <xf numFmtId="10" fontId="12" fillId="5" borderId="3" xfId="0" applyNumberFormat="1" applyFont="1" applyFill="1" applyBorder="1" applyAlignment="1">
      <alignment horizontal="center" vertical="center"/>
    </xf>
    <xf numFmtId="10" fontId="2" fillId="5" borderId="4" xfId="0" applyNumberFormat="1" applyFont="1" applyFill="1" applyBorder="1" applyAlignment="1">
      <alignment vertical="center"/>
    </xf>
    <xf numFmtId="49" fontId="2" fillId="5" borderId="5" xfId="4" applyNumberFormat="1" applyFont="1" applyFill="1" applyBorder="1" applyAlignment="1">
      <alignment horizontal="center" vertical="center"/>
    </xf>
    <xf numFmtId="0" fontId="2" fillId="5" borderId="1" xfId="4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10" fontId="12" fillId="5" borderId="1" xfId="0" applyNumberFormat="1" applyFont="1" applyFill="1" applyBorder="1" applyAlignment="1">
      <alignment horizontal="center" vertical="center"/>
    </xf>
    <xf numFmtId="10" fontId="2" fillId="5" borderId="6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9" fillId="2" borderId="8" xfId="4" applyFont="1" applyFill="1" applyBorder="1" applyAlignment="1">
      <alignment horizontal="center" vertical="center" wrapText="1"/>
    </xf>
    <xf numFmtId="0" fontId="9" fillId="2" borderId="7" xfId="4" applyFont="1" applyFill="1" applyBorder="1" applyAlignment="1">
      <alignment horizontal="center" vertical="center" wrapText="1"/>
    </xf>
    <xf numFmtId="0" fontId="11" fillId="4" borderId="11" xfId="4" applyFont="1" applyFill="1" applyBorder="1" applyAlignment="1">
      <alignment horizontal="left" vertical="center" wrapText="1" indent="1"/>
    </xf>
    <xf numFmtId="0" fontId="18" fillId="0" borderId="1" xfId="4" applyFont="1" applyFill="1" applyBorder="1" applyAlignment="1">
      <alignment horizontal="left" vertical="center" wrapText="1" indent="2"/>
    </xf>
    <xf numFmtId="10" fontId="11" fillId="4" borderId="14" xfId="0" applyNumberFormat="1" applyFont="1" applyFill="1" applyBorder="1" applyAlignment="1">
      <alignment vertical="center"/>
    </xf>
    <xf numFmtId="10" fontId="11" fillId="4" borderId="15" xfId="0" applyNumberFormat="1" applyFont="1" applyFill="1" applyBorder="1" applyAlignment="1">
      <alignment vertical="center"/>
    </xf>
    <xf numFmtId="3" fontId="11" fillId="4" borderId="14" xfId="0" applyNumberFormat="1" applyFont="1" applyFill="1" applyBorder="1" applyAlignment="1">
      <alignment vertical="center"/>
    </xf>
    <xf numFmtId="4" fontId="11" fillId="4" borderId="15" xfId="0" applyNumberFormat="1" applyFont="1" applyFill="1" applyBorder="1" applyAlignment="1">
      <alignment vertical="center"/>
    </xf>
    <xf numFmtId="0" fontId="9" fillId="2" borderId="32" xfId="4" applyFont="1" applyFill="1" applyBorder="1" applyAlignment="1">
      <alignment horizontal="center" vertical="center" wrapText="1"/>
    </xf>
    <xf numFmtId="49" fontId="2" fillId="5" borderId="27" xfId="4" applyNumberFormat="1" applyFont="1" applyFill="1" applyBorder="1" applyAlignment="1">
      <alignment horizontal="center" vertical="center"/>
    </xf>
    <xf numFmtId="49" fontId="11" fillId="0" borderId="31" xfId="4" applyNumberFormat="1" applyFont="1" applyFill="1" applyBorder="1" applyAlignment="1">
      <alignment horizontal="center" vertical="center"/>
    </xf>
    <xf numFmtId="49" fontId="3" fillId="0" borderId="31" xfId="4" applyNumberFormat="1" applyFont="1" applyFill="1" applyBorder="1" applyAlignment="1">
      <alignment horizontal="center" vertical="center"/>
    </xf>
    <xf numFmtId="49" fontId="2" fillId="5" borderId="31" xfId="4" applyNumberFormat="1" applyFont="1" applyFill="1" applyBorder="1" applyAlignment="1">
      <alignment horizontal="center" vertical="center"/>
    </xf>
    <xf numFmtId="49" fontId="2" fillId="4" borderId="33" xfId="4" applyNumberFormat="1" applyFont="1" applyFill="1" applyBorder="1" applyAlignment="1">
      <alignment horizontal="center" vertical="center"/>
    </xf>
    <xf numFmtId="49" fontId="11" fillId="4" borderId="27" xfId="4" applyNumberFormat="1" applyFont="1" applyFill="1" applyBorder="1" applyAlignment="1">
      <alignment horizontal="center" vertical="center"/>
    </xf>
    <xf numFmtId="49" fontId="3" fillId="4" borderId="31" xfId="4" applyNumberFormat="1" applyFont="1" applyFill="1" applyBorder="1" applyAlignment="1">
      <alignment horizontal="center" vertical="center"/>
    </xf>
    <xf numFmtId="49" fontId="11" fillId="4" borderId="13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 indent="2"/>
    </xf>
    <xf numFmtId="49" fontId="11" fillId="2" borderId="1" xfId="4" applyNumberFormat="1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left" vertical="center" indent="1"/>
    </xf>
    <xf numFmtId="49" fontId="3" fillId="2" borderId="1" xfId="4" applyNumberFormat="1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left" vertical="center" indent="2"/>
    </xf>
    <xf numFmtId="0" fontId="3" fillId="2" borderId="1" xfId="4" applyFont="1" applyFill="1" applyBorder="1" applyAlignment="1">
      <alignment horizontal="left" vertical="center" wrapText="1" indent="2"/>
    </xf>
    <xf numFmtId="0" fontId="11" fillId="2" borderId="1" xfId="4" applyFont="1" applyFill="1" applyBorder="1" applyAlignment="1">
      <alignment horizontal="left" vertical="center" wrapText="1" indent="1"/>
    </xf>
    <xf numFmtId="49" fontId="3" fillId="2" borderId="1" xfId="4" applyNumberFormat="1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left" vertical="center" indent="2"/>
    </xf>
    <xf numFmtId="49" fontId="2" fillId="2" borderId="19" xfId="4" applyNumberFormat="1" applyFont="1" applyFill="1" applyBorder="1" applyAlignment="1">
      <alignment horizontal="center" vertical="center"/>
    </xf>
    <xf numFmtId="49" fontId="2" fillId="2" borderId="20" xfId="4" applyNumberFormat="1" applyFont="1" applyFill="1" applyBorder="1" applyAlignment="1">
      <alignment horizontal="center" vertical="center"/>
    </xf>
    <xf numFmtId="0" fontId="2" fillId="2" borderId="20" xfId="4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0" fontId="2" fillId="2" borderId="0" xfId="0" applyNumberFormat="1" applyFont="1" applyFill="1" applyBorder="1" applyAlignment="1">
      <alignment vertical="center"/>
    </xf>
    <xf numFmtId="49" fontId="11" fillId="2" borderId="10" xfId="4" applyNumberFormat="1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10" fontId="11" fillId="2" borderId="10" xfId="0" applyNumberFormat="1" applyFont="1" applyFill="1" applyBorder="1" applyAlignment="1">
      <alignment vertical="center"/>
    </xf>
    <xf numFmtId="10" fontId="11" fillId="2" borderId="11" xfId="0" applyNumberFormat="1" applyFont="1" applyFill="1" applyBorder="1" applyAlignment="1">
      <alignment vertical="center"/>
    </xf>
    <xf numFmtId="10" fontId="11" fillId="2" borderId="0" xfId="0" applyNumberFormat="1" applyFont="1" applyFill="1" applyBorder="1" applyAlignment="1">
      <alignment vertical="center"/>
    </xf>
    <xf numFmtId="49" fontId="3" fillId="2" borderId="5" xfId="4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0" fontId="3" fillId="2" borderId="1" xfId="0" applyNumberFormat="1" applyFont="1" applyFill="1" applyBorder="1" applyAlignment="1">
      <alignment vertical="center"/>
    </xf>
    <xf numFmtId="10" fontId="3" fillId="2" borderId="0" xfId="0" applyNumberFormat="1" applyFont="1" applyFill="1" applyBorder="1" applyAlignment="1">
      <alignment vertical="center"/>
    </xf>
    <xf numFmtId="49" fontId="11" fillId="2" borderId="5" xfId="4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10" fontId="11" fillId="2" borderId="1" xfId="0" applyNumberFormat="1" applyFont="1" applyFill="1" applyBorder="1" applyAlignment="1">
      <alignment vertical="center"/>
    </xf>
    <xf numFmtId="0" fontId="19" fillId="0" borderId="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vertical="center"/>
    </xf>
    <xf numFmtId="3" fontId="11" fillId="2" borderId="5" xfId="0" applyNumberFormat="1" applyFont="1" applyFill="1" applyBorder="1" applyAlignment="1">
      <alignment vertical="center"/>
    </xf>
    <xf numFmtId="4" fontId="11" fillId="2" borderId="6" xfId="0" applyNumberFormat="1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vertical="center"/>
    </xf>
    <xf numFmtId="4" fontId="3" fillId="2" borderId="6" xfId="0" applyNumberFormat="1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3" fontId="11" fillId="0" borderId="7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4" fontId="2" fillId="2" borderId="21" xfId="0" applyNumberFormat="1" applyFont="1" applyFill="1" applyBorder="1" applyAlignment="1">
      <alignment vertical="center"/>
    </xf>
    <xf numFmtId="4" fontId="11" fillId="2" borderId="12" xfId="0" applyNumberFormat="1" applyFont="1" applyFill="1" applyBorder="1" applyAlignment="1">
      <alignment vertical="center"/>
    </xf>
    <xf numFmtId="0" fontId="13" fillId="2" borderId="6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10" fontId="3" fillId="0" borderId="5" xfId="0" applyNumberFormat="1" applyFont="1" applyFill="1" applyBorder="1" applyAlignment="1">
      <alignment vertical="center"/>
    </xf>
    <xf numFmtId="10" fontId="2" fillId="2" borderId="21" xfId="0" applyNumberFormat="1" applyFont="1" applyFill="1" applyBorder="1" applyAlignment="1">
      <alignment vertical="center"/>
    </xf>
    <xf numFmtId="10" fontId="11" fillId="2" borderId="12" xfId="0" applyNumberFormat="1" applyFont="1" applyFill="1" applyBorder="1" applyAlignment="1">
      <alignment vertical="center"/>
    </xf>
    <xf numFmtId="10" fontId="3" fillId="2" borderId="5" xfId="0" applyNumberFormat="1" applyFont="1" applyFill="1" applyBorder="1" applyAlignment="1">
      <alignment vertical="center"/>
    </xf>
    <xf numFmtId="10" fontId="3" fillId="2" borderId="6" xfId="0" applyNumberFormat="1" applyFont="1" applyFill="1" applyBorder="1" applyAlignment="1">
      <alignment vertical="center"/>
    </xf>
    <xf numFmtId="10" fontId="11" fillId="2" borderId="5" xfId="0" applyNumberFormat="1" applyFont="1" applyFill="1" applyBorder="1" applyAlignment="1">
      <alignment vertical="center"/>
    </xf>
    <xf numFmtId="10" fontId="11" fillId="2" borderId="6" xfId="0" applyNumberFormat="1" applyFont="1" applyFill="1" applyBorder="1" applyAlignment="1">
      <alignment vertical="center"/>
    </xf>
    <xf numFmtId="10" fontId="11" fillId="0" borderId="7" xfId="0" applyNumberFormat="1" applyFont="1" applyFill="1" applyBorder="1" applyAlignment="1">
      <alignment vertical="center"/>
    </xf>
    <xf numFmtId="0" fontId="21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right"/>
    </xf>
    <xf numFmtId="3" fontId="15" fillId="0" borderId="1" xfId="0" applyNumberFormat="1" applyFont="1" applyFill="1" applyBorder="1" applyAlignment="1">
      <alignment horizontal="right"/>
    </xf>
    <xf numFmtId="49" fontId="22" fillId="0" borderId="5" xfId="4" applyNumberFormat="1" applyFont="1" applyFill="1" applyBorder="1" applyAlignment="1">
      <alignment horizontal="center" vertical="center"/>
    </xf>
    <xf numFmtId="49" fontId="23" fillId="0" borderId="5" xfId="4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right"/>
    </xf>
    <xf numFmtId="4" fontId="15" fillId="0" borderId="1" xfId="0" applyNumberFormat="1" applyFont="1" applyFill="1" applyBorder="1" applyAlignment="1">
      <alignment horizontal="right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vertical="center"/>
    </xf>
    <xf numFmtId="4" fontId="11" fillId="2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9" fontId="2" fillId="3" borderId="10" xfId="4" applyNumberFormat="1" applyFont="1" applyFill="1" applyBorder="1" applyAlignment="1">
      <alignment horizontal="center" vertical="center"/>
    </xf>
    <xf numFmtId="49" fontId="2" fillId="3" borderId="11" xfId="4" applyNumberFormat="1" applyFont="1" applyFill="1" applyBorder="1" applyAlignment="1">
      <alignment horizontal="center" vertical="center"/>
    </xf>
    <xf numFmtId="0" fontId="2" fillId="3" borderId="11" xfId="4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vertical="center"/>
    </xf>
    <xf numFmtId="10" fontId="12" fillId="3" borderId="2" xfId="0" applyNumberFormat="1" applyFont="1" applyFill="1" applyBorder="1" applyAlignment="1">
      <alignment horizontal="center" vertical="center"/>
    </xf>
    <xf numFmtId="10" fontId="12" fillId="3" borderId="3" xfId="0" applyNumberFormat="1" applyFont="1" applyFill="1" applyBorder="1" applyAlignment="1">
      <alignment horizontal="center"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1" xfId="4" applyFont="1" applyFill="1" applyBorder="1" applyAlignment="1">
      <alignment vertical="center"/>
    </xf>
    <xf numFmtId="10" fontId="12" fillId="3" borderId="5" xfId="0" applyNumberFormat="1" applyFont="1" applyFill="1" applyBorder="1" applyAlignment="1">
      <alignment horizontal="center" vertical="center"/>
    </xf>
    <xf numFmtId="10" fontId="12" fillId="3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9" fillId="2" borderId="15" xfId="4" applyFont="1" applyFill="1" applyBorder="1" applyAlignment="1">
      <alignment horizontal="center" vertical="center" wrapText="1"/>
    </xf>
    <xf numFmtId="0" fontId="15" fillId="6" borderId="1" xfId="0" applyFont="1" applyFill="1" applyBorder="1"/>
    <xf numFmtId="4" fontId="15" fillId="6" borderId="1" xfId="0" applyNumberFormat="1" applyFont="1" applyFill="1" applyBorder="1"/>
    <xf numFmtId="3" fontId="15" fillId="6" borderId="1" xfId="0" applyNumberFormat="1" applyFont="1" applyFill="1" applyBorder="1" applyAlignment="1">
      <alignment horizontal="right"/>
    </xf>
    <xf numFmtId="4" fontId="15" fillId="6" borderId="1" xfId="0" applyNumberFormat="1" applyFont="1" applyFill="1" applyBorder="1" applyAlignment="1">
      <alignment horizontal="right"/>
    </xf>
    <xf numFmtId="0" fontId="15" fillId="6" borderId="1" xfId="0" applyFont="1" applyFill="1" applyBorder="1" applyAlignment="1">
      <alignment horizontal="right"/>
    </xf>
    <xf numFmtId="4" fontId="16" fillId="6" borderId="1" xfId="0" applyNumberFormat="1" applyFont="1" applyFill="1" applyBorder="1"/>
    <xf numFmtId="4" fontId="3" fillId="6" borderId="0" xfId="0" applyNumberFormat="1" applyFont="1" applyFill="1"/>
    <xf numFmtId="0" fontId="9" fillId="2" borderId="29" xfId="4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vertical="center"/>
    </xf>
    <xf numFmtId="0" fontId="11" fillId="0" borderId="17" xfId="0" applyFont="1" applyFill="1" applyBorder="1" applyAlignment="1">
      <alignment vertical="center"/>
    </xf>
    <xf numFmtId="4" fontId="11" fillId="0" borderId="18" xfId="0" applyNumberFormat="1" applyFont="1" applyFill="1" applyBorder="1" applyAlignment="1">
      <alignment vertical="center"/>
    </xf>
    <xf numFmtId="0" fontId="4" fillId="5" borderId="34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center" vertical="center"/>
    </xf>
    <xf numFmtId="0" fontId="9" fillId="2" borderId="35" xfId="4" applyFont="1" applyFill="1" applyBorder="1" applyAlignment="1">
      <alignment horizontal="center" vertical="center" wrapText="1"/>
    </xf>
    <xf numFmtId="0" fontId="9" fillId="2" borderId="36" xfId="4" applyFont="1" applyFill="1" applyBorder="1" applyAlignment="1">
      <alignment horizontal="center" vertical="center" wrapText="1"/>
    </xf>
    <xf numFmtId="4" fontId="2" fillId="5" borderId="37" xfId="0" applyNumberFormat="1" applyFont="1" applyFill="1" applyBorder="1" applyAlignment="1">
      <alignment vertical="center"/>
    </xf>
    <xf numFmtId="4" fontId="11" fillId="0" borderId="34" xfId="0" applyNumberFormat="1" applyFont="1" applyFill="1" applyBorder="1" applyAlignment="1">
      <alignment vertical="center"/>
    </xf>
    <xf numFmtId="4" fontId="2" fillId="5" borderId="34" xfId="0" applyNumberFormat="1" applyFont="1" applyFill="1" applyBorder="1" applyAlignment="1">
      <alignment vertical="center"/>
    </xf>
    <xf numFmtId="10" fontId="12" fillId="5" borderId="2" xfId="0" applyNumberFormat="1" applyFont="1" applyFill="1" applyBorder="1" applyAlignment="1">
      <alignment horizontal="center" vertical="center"/>
    </xf>
    <xf numFmtId="10" fontId="12" fillId="5" borderId="5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4" fontId="1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3" fontId="11" fillId="0" borderId="17" xfId="0" applyNumberFormat="1" applyFont="1" applyFill="1" applyBorder="1" applyAlignment="1">
      <alignment vertical="center"/>
    </xf>
    <xf numFmtId="10" fontId="11" fillId="0" borderId="16" xfId="0" applyNumberFormat="1" applyFont="1" applyFill="1" applyBorder="1" applyAlignment="1">
      <alignment vertical="center"/>
    </xf>
    <xf numFmtId="10" fontId="11" fillId="0" borderId="17" xfId="0" applyNumberFormat="1" applyFont="1" applyFill="1" applyBorder="1" applyAlignment="1">
      <alignment vertical="center"/>
    </xf>
    <xf numFmtId="10" fontId="11" fillId="0" borderId="18" xfId="0" applyNumberFormat="1" applyFont="1" applyFill="1" applyBorder="1" applyAlignment="1">
      <alignment vertical="center"/>
    </xf>
    <xf numFmtId="0" fontId="12" fillId="4" borderId="20" xfId="0" applyFont="1" applyFill="1" applyBorder="1" applyAlignment="1">
      <alignment horizontal="center" vertical="center"/>
    </xf>
    <xf numFmtId="4" fontId="2" fillId="4" borderId="21" xfId="0" applyNumberFormat="1" applyFont="1" applyFill="1" applyBorder="1" applyAlignment="1">
      <alignment vertical="center"/>
    </xf>
    <xf numFmtId="10" fontId="2" fillId="4" borderId="21" xfId="0" applyNumberFormat="1" applyFont="1" applyFill="1" applyBorder="1" applyAlignment="1">
      <alignment vertical="center"/>
    </xf>
    <xf numFmtId="0" fontId="9" fillId="2" borderId="7" xfId="4" applyFont="1" applyFill="1" applyBorder="1" applyAlignment="1">
      <alignment horizontal="center" vertical="center" wrapText="1"/>
    </xf>
    <xf numFmtId="49" fontId="11" fillId="4" borderId="2" xfId="4" applyNumberFormat="1" applyFont="1" applyFill="1" applyBorder="1" applyAlignment="1">
      <alignment horizontal="center" vertical="center"/>
    </xf>
    <xf numFmtId="0" fontId="11" fillId="4" borderId="3" xfId="4" applyFont="1" applyFill="1" applyBorder="1" applyAlignment="1">
      <alignment horizontal="left" vertical="center" indent="1"/>
    </xf>
    <xf numFmtId="0" fontId="13" fillId="4" borderId="4" xfId="0" applyFont="1" applyFill="1" applyBorder="1" applyAlignment="1">
      <alignment horizontal="center" vertical="center"/>
    </xf>
    <xf numFmtId="3" fontId="11" fillId="4" borderId="3" xfId="0" applyNumberFormat="1" applyFont="1" applyFill="1" applyBorder="1" applyAlignment="1">
      <alignment vertical="center"/>
    </xf>
    <xf numFmtId="4" fontId="11" fillId="4" borderId="4" xfId="0" applyNumberFormat="1" applyFont="1" applyFill="1" applyBorder="1" applyAlignment="1">
      <alignment vertical="center"/>
    </xf>
    <xf numFmtId="10" fontId="11" fillId="4" borderId="3" xfId="0" applyNumberFormat="1" applyFont="1" applyFill="1" applyBorder="1" applyAlignment="1">
      <alignment vertical="center"/>
    </xf>
    <xf numFmtId="10" fontId="11" fillId="4" borderId="4" xfId="0" applyNumberFormat="1" applyFont="1" applyFill="1" applyBorder="1" applyAlignment="1">
      <alignment vertical="center"/>
    </xf>
    <xf numFmtId="0" fontId="11" fillId="4" borderId="14" xfId="4" applyFont="1" applyFill="1" applyBorder="1" applyAlignment="1">
      <alignment horizontal="left" vertical="center" wrapText="1" indent="1"/>
    </xf>
    <xf numFmtId="4" fontId="24" fillId="2" borderId="1" xfId="0" applyNumberFormat="1" applyFont="1" applyFill="1" applyBorder="1" applyAlignment="1">
      <alignment vertical="center"/>
    </xf>
    <xf numFmtId="0" fontId="9" fillId="2" borderId="7" xfId="4" applyFont="1" applyFill="1" applyBorder="1" applyAlignment="1">
      <alignment horizontal="center" vertical="center" wrapText="1"/>
    </xf>
    <xf numFmtId="0" fontId="9" fillId="2" borderId="15" xfId="4" applyFont="1" applyFill="1" applyBorder="1" applyAlignment="1">
      <alignment horizontal="center" vertical="center" wrapText="1"/>
    </xf>
    <xf numFmtId="0" fontId="9" fillId="2" borderId="8" xfId="4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vertical="center"/>
    </xf>
    <xf numFmtId="3" fontId="12" fillId="2" borderId="19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vertical="center"/>
    </xf>
    <xf numFmtId="3" fontId="12" fillId="2" borderId="20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10" xfId="0" applyNumberFormat="1" applyFont="1" applyFill="1" applyBorder="1" applyAlignment="1">
      <alignment horizontal="center" vertical="center"/>
    </xf>
    <xf numFmtId="3" fontId="12" fillId="3" borderId="11" xfId="0" applyNumberFormat="1" applyFont="1" applyFill="1" applyBorder="1" applyAlignment="1">
      <alignment horizontal="center" vertical="center"/>
    </xf>
    <xf numFmtId="10" fontId="3" fillId="0" borderId="16" xfId="0" applyNumberFormat="1" applyFont="1" applyFill="1" applyBorder="1" applyAlignment="1">
      <alignment vertical="center"/>
    </xf>
    <xf numFmtId="10" fontId="3" fillId="0" borderId="17" xfId="0" applyNumberFormat="1" applyFont="1" applyFill="1" applyBorder="1" applyAlignment="1">
      <alignment vertical="center"/>
    </xf>
    <xf numFmtId="10" fontId="3" fillId="0" borderId="18" xfId="0" applyNumberFormat="1" applyFont="1" applyFill="1" applyBorder="1" applyAlignment="1">
      <alignment vertical="center"/>
    </xf>
    <xf numFmtId="10" fontId="12" fillId="3" borderId="10" xfId="0" applyNumberFormat="1" applyFont="1" applyFill="1" applyBorder="1" applyAlignment="1">
      <alignment horizontal="center" vertical="center"/>
    </xf>
    <xf numFmtId="10" fontId="12" fillId="3" borderId="11" xfId="0" applyNumberFormat="1" applyFont="1" applyFill="1" applyBorder="1" applyAlignment="1">
      <alignment horizontal="center" vertical="center"/>
    </xf>
    <xf numFmtId="10" fontId="2" fillId="3" borderId="12" xfId="0" applyNumberFormat="1" applyFont="1" applyFill="1" applyBorder="1" applyAlignment="1">
      <alignment vertical="center"/>
    </xf>
    <xf numFmtId="3" fontId="3" fillId="2" borderId="16" xfId="0" applyNumberFormat="1" applyFont="1" applyFill="1" applyBorder="1" applyAlignment="1">
      <alignment vertical="center"/>
    </xf>
    <xf numFmtId="3" fontId="3" fillId="2" borderId="17" xfId="0" applyNumberFormat="1" applyFont="1" applyFill="1" applyBorder="1" applyAlignment="1">
      <alignment vertical="center"/>
    </xf>
    <xf numFmtId="4" fontId="11" fillId="2" borderId="18" xfId="0" applyNumberFormat="1" applyFont="1" applyFill="1" applyBorder="1" applyAlignment="1">
      <alignment vertical="center"/>
    </xf>
    <xf numFmtId="4" fontId="3" fillId="2" borderId="18" xfId="0" applyNumberFormat="1" applyFont="1" applyFill="1" applyBorder="1" applyAlignment="1">
      <alignment vertical="center"/>
    </xf>
    <xf numFmtId="10" fontId="3" fillId="2" borderId="16" xfId="0" applyNumberFormat="1" applyFont="1" applyFill="1" applyBorder="1" applyAlignment="1">
      <alignment vertical="center"/>
    </xf>
    <xf numFmtId="10" fontId="3" fillId="2" borderId="17" xfId="0" applyNumberFormat="1" applyFont="1" applyFill="1" applyBorder="1" applyAlignment="1">
      <alignment vertical="center"/>
    </xf>
    <xf numFmtId="10" fontId="3" fillId="2" borderId="18" xfId="0" applyNumberFormat="1" applyFont="1" applyFill="1" applyBorder="1" applyAlignment="1">
      <alignment vertical="center"/>
    </xf>
    <xf numFmtId="49" fontId="11" fillId="2" borderId="11" xfId="4" applyNumberFormat="1" applyFont="1" applyFill="1" applyBorder="1" applyAlignment="1">
      <alignment horizontal="center" vertical="center"/>
    </xf>
    <xf numFmtId="0" fontId="11" fillId="2" borderId="11" xfId="4" applyFont="1" applyFill="1" applyBorder="1" applyAlignment="1">
      <alignment horizontal="left" vertical="center" indent="1"/>
    </xf>
    <xf numFmtId="0" fontId="13" fillId="2" borderId="12" xfId="0" applyFont="1" applyFill="1" applyBorder="1" applyAlignment="1">
      <alignment horizontal="center" vertical="center" wrapText="1"/>
    </xf>
    <xf numFmtId="10" fontId="12" fillId="2" borderId="19" xfId="0" applyNumberFormat="1" applyFont="1" applyFill="1" applyBorder="1" applyAlignment="1">
      <alignment horizontal="center" vertical="center"/>
    </xf>
    <xf numFmtId="10" fontId="12" fillId="2" borderId="20" xfId="0" applyNumberFormat="1" applyFont="1" applyFill="1" applyBorder="1" applyAlignment="1">
      <alignment horizontal="center" vertical="center"/>
    </xf>
    <xf numFmtId="49" fontId="3" fillId="0" borderId="8" xfId="4" applyNumberFormat="1" applyFont="1" applyFill="1" applyBorder="1" applyAlignment="1">
      <alignment horizontal="left" vertical="center" indent="2"/>
    </xf>
    <xf numFmtId="0" fontId="20" fillId="0" borderId="9" xfId="0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vertical="center"/>
    </xf>
    <xf numFmtId="10" fontId="3" fillId="0" borderId="7" xfId="0" applyNumberFormat="1" applyFont="1" applyFill="1" applyBorder="1" applyAlignment="1">
      <alignment vertical="center"/>
    </xf>
    <xf numFmtId="10" fontId="3" fillId="0" borderId="8" xfId="0" applyNumberFormat="1" applyFont="1" applyFill="1" applyBorder="1" applyAlignment="1">
      <alignment vertical="center"/>
    </xf>
    <xf numFmtId="10" fontId="3" fillId="0" borderId="9" xfId="0" applyNumberFormat="1" applyFont="1" applyFill="1" applyBorder="1" applyAlignment="1">
      <alignment vertical="center"/>
    </xf>
    <xf numFmtId="0" fontId="25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9" fillId="2" borderId="18" xfId="4" applyFont="1" applyFill="1" applyBorder="1" applyAlignment="1">
      <alignment horizontal="center" vertical="center" wrapText="1"/>
    </xf>
    <xf numFmtId="0" fontId="9" fillId="2" borderId="29" xfId="4" applyFont="1" applyFill="1" applyBorder="1" applyAlignment="1">
      <alignment horizontal="center" vertical="center" wrapText="1"/>
    </xf>
    <xf numFmtId="0" fontId="9" fillId="2" borderId="15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9" fillId="2" borderId="5" xfId="4" applyFont="1" applyFill="1" applyBorder="1" applyAlignment="1">
      <alignment horizontal="center" vertical="center" wrapText="1"/>
    </xf>
    <xf numFmtId="0" fontId="9" fillId="2" borderId="7" xfId="4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0" fontId="9" fillId="2" borderId="6" xfId="4" applyFont="1" applyFill="1" applyBorder="1" applyAlignment="1">
      <alignment horizontal="center" vertical="center" wrapText="1"/>
    </xf>
    <xf numFmtId="0" fontId="9" fillId="2" borderId="9" xfId="4" applyFont="1" applyFill="1" applyBorder="1" applyAlignment="1">
      <alignment horizontal="center" vertical="center" wrapText="1"/>
    </xf>
    <xf numFmtId="0" fontId="9" fillId="2" borderId="25" xfId="4" applyFont="1" applyFill="1" applyBorder="1" applyAlignment="1">
      <alignment horizontal="center" vertical="center" wrapText="1"/>
    </xf>
    <xf numFmtId="0" fontId="9" fillId="2" borderId="26" xfId="4" applyFont="1" applyFill="1" applyBorder="1" applyAlignment="1">
      <alignment horizontal="center" vertical="center" wrapText="1"/>
    </xf>
    <xf numFmtId="0" fontId="9" fillId="2" borderId="27" xfId="4" applyFont="1" applyFill="1" applyBorder="1" applyAlignment="1">
      <alignment horizontal="center" vertical="center" wrapText="1"/>
    </xf>
    <xf numFmtId="0" fontId="9" fillId="2" borderId="28" xfId="4" applyFont="1" applyFill="1" applyBorder="1" applyAlignment="1">
      <alignment horizontal="center" vertical="center" wrapText="1"/>
    </xf>
    <xf numFmtId="0" fontId="10" fillId="2" borderId="23" xfId="4" applyFont="1" applyFill="1" applyBorder="1" applyAlignment="1">
      <alignment horizontal="center" vertical="center" wrapText="1"/>
    </xf>
    <xf numFmtId="0" fontId="10" fillId="2" borderId="22" xfId="4" applyFont="1" applyFill="1" applyBorder="1" applyAlignment="1">
      <alignment horizontal="center" vertical="center" wrapText="1"/>
    </xf>
    <xf numFmtId="0" fontId="10" fillId="2" borderId="24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0" fontId="9" fillId="2" borderId="8" xfId="4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23" xfId="4" applyFont="1" applyFill="1" applyBorder="1" applyAlignment="1">
      <alignment horizontal="center" vertical="center" wrapText="1"/>
    </xf>
    <xf numFmtId="0" fontId="9" fillId="2" borderId="31" xfId="4" applyFont="1" applyFill="1" applyBorder="1" applyAlignment="1">
      <alignment horizontal="center" vertical="center" wrapText="1"/>
    </xf>
    <xf numFmtId="0" fontId="9" fillId="2" borderId="30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</cellXfs>
  <cellStyles count="8">
    <cellStyle name="Normal_Sheet2" xfId="5"/>
    <cellStyle name="Обычный" xfId="0" builtinId="0"/>
    <cellStyle name="Обычный 2" xfId="2"/>
    <cellStyle name="Обычный 2 2" xfId="3"/>
    <cellStyle name="Обычный 3" xfId="4"/>
    <cellStyle name="Обычный 4" xfId="6"/>
    <cellStyle name="Обычный_pl_037 новое" xfId="1"/>
    <cellStyle name="Процентный 2" xfId="7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T1260"/>
  <sheetViews>
    <sheetView zoomScale="60" zoomScaleNormal="60" workbookViewId="0">
      <pane xSplit="3" ySplit="11" topLeftCell="D1231" activePane="bottomRight" state="frozen"/>
      <selection pane="topRight" activeCell="D1" sqref="D1"/>
      <selection pane="bottomLeft" activeCell="A9" sqref="A9"/>
      <selection pane="bottomRight" activeCell="A1247" sqref="A1247:XFD1311"/>
    </sheetView>
  </sheetViews>
  <sheetFormatPr defaultColWidth="9.140625" defaultRowHeight="15.75" outlineLevelRow="1"/>
  <cols>
    <col min="1" max="2" width="8.28515625" style="1" customWidth="1"/>
    <col min="3" max="3" width="81" style="1" customWidth="1"/>
    <col min="4" max="4" width="37.5703125" style="1" customWidth="1"/>
    <col min="5" max="5" width="19.42578125" style="1" customWidth="1"/>
    <col min="6" max="6" width="18.140625" style="1" customWidth="1"/>
    <col min="7" max="7" width="24" style="1" customWidth="1"/>
    <col min="8" max="8" width="20.42578125" style="1" customWidth="1"/>
    <col min="9" max="9" width="18.140625" style="1" customWidth="1"/>
    <col min="10" max="10" width="25.5703125" style="1" customWidth="1"/>
    <col min="11" max="11" width="18.42578125" style="2" customWidth="1"/>
    <col min="12" max="12" width="18.140625" style="2" customWidth="1"/>
    <col min="13" max="13" width="24.85546875" style="2" customWidth="1"/>
    <col min="14" max="14" width="17.85546875" style="1" customWidth="1"/>
    <col min="15" max="15" width="18.140625" style="1" customWidth="1"/>
    <col min="16" max="16" width="19.7109375" style="1" customWidth="1"/>
    <col min="17" max="17" width="17" style="1" customWidth="1"/>
    <col min="18" max="18" width="17.42578125" style="1" customWidth="1"/>
    <col min="19" max="19" width="21" style="1" customWidth="1"/>
    <col min="20" max="20" width="16.5703125" style="1" customWidth="1"/>
    <col min="21" max="22" width="9.140625" style="1" customWidth="1"/>
    <col min="23" max="16384" width="9.140625" style="1"/>
  </cols>
  <sheetData>
    <row r="1" spans="1:16">
      <c r="P1" s="300" t="s">
        <v>260</v>
      </c>
    </row>
    <row r="2" spans="1:16">
      <c r="P2" s="301" t="s">
        <v>258</v>
      </c>
    </row>
    <row r="3" spans="1:16">
      <c r="P3" s="301" t="s">
        <v>259</v>
      </c>
    </row>
    <row r="5" spans="1:16" ht="74.25" customHeight="1">
      <c r="C5" s="321" t="s">
        <v>257</v>
      </c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</row>
    <row r="6" spans="1:16" ht="16.5" thickBot="1">
      <c r="J6" s="4"/>
    </row>
    <row r="7" spans="1:16" s="12" customFormat="1" ht="44.25" customHeight="1">
      <c r="A7" s="305" t="s">
        <v>147</v>
      </c>
      <c r="B7" s="318" t="s">
        <v>148</v>
      </c>
      <c r="C7" s="318" t="s">
        <v>135</v>
      </c>
      <c r="D7" s="308" t="s">
        <v>0</v>
      </c>
      <c r="E7" s="315" t="s">
        <v>241</v>
      </c>
      <c r="F7" s="316"/>
      <c r="G7" s="317"/>
      <c r="H7" s="315" t="s">
        <v>242</v>
      </c>
      <c r="I7" s="316"/>
      <c r="J7" s="317"/>
      <c r="K7" s="315" t="s">
        <v>239</v>
      </c>
      <c r="L7" s="316"/>
      <c r="M7" s="317"/>
      <c r="N7" s="315" t="s">
        <v>240</v>
      </c>
      <c r="O7" s="316"/>
      <c r="P7" s="317"/>
    </row>
    <row r="8" spans="1:16" s="3" customFormat="1" ht="22.5" customHeight="1">
      <c r="A8" s="306"/>
      <c r="B8" s="319"/>
      <c r="C8" s="319"/>
      <c r="D8" s="309"/>
      <c r="E8" s="311" t="s">
        <v>7</v>
      </c>
      <c r="F8" s="312"/>
      <c r="G8" s="302" t="s">
        <v>8</v>
      </c>
      <c r="H8" s="311" t="s">
        <v>7</v>
      </c>
      <c r="I8" s="312"/>
      <c r="J8" s="302" t="s">
        <v>8</v>
      </c>
      <c r="K8" s="311" t="s">
        <v>7</v>
      </c>
      <c r="L8" s="312"/>
      <c r="M8" s="302" t="s">
        <v>8</v>
      </c>
      <c r="N8" s="311" t="s">
        <v>7</v>
      </c>
      <c r="O8" s="312"/>
      <c r="P8" s="302" t="s">
        <v>8</v>
      </c>
    </row>
    <row r="9" spans="1:16" s="3" customFormat="1" ht="22.5" customHeight="1">
      <c r="A9" s="306"/>
      <c r="B9" s="319"/>
      <c r="C9" s="319"/>
      <c r="D9" s="309"/>
      <c r="E9" s="313"/>
      <c r="F9" s="314"/>
      <c r="G9" s="303"/>
      <c r="H9" s="313"/>
      <c r="I9" s="314"/>
      <c r="J9" s="303"/>
      <c r="K9" s="313"/>
      <c r="L9" s="314"/>
      <c r="M9" s="303"/>
      <c r="N9" s="313"/>
      <c r="O9" s="314"/>
      <c r="P9" s="303"/>
    </row>
    <row r="10" spans="1:16" s="3" customFormat="1" ht="126.75" thickBot="1">
      <c r="A10" s="307"/>
      <c r="B10" s="320"/>
      <c r="C10" s="320"/>
      <c r="D10" s="310"/>
      <c r="E10" s="254" t="s">
        <v>228</v>
      </c>
      <c r="F10" s="112" t="s">
        <v>4</v>
      </c>
      <c r="G10" s="304"/>
      <c r="H10" s="113" t="s">
        <v>193</v>
      </c>
      <c r="I10" s="112" t="s">
        <v>4</v>
      </c>
      <c r="J10" s="304"/>
      <c r="K10" s="113" t="s">
        <v>193</v>
      </c>
      <c r="L10" s="112" t="s">
        <v>4</v>
      </c>
      <c r="M10" s="304"/>
      <c r="N10" s="113" t="s">
        <v>193</v>
      </c>
      <c r="O10" s="112" t="s">
        <v>4</v>
      </c>
      <c r="P10" s="304"/>
    </row>
    <row r="11" spans="1:16" s="3" customFormat="1" ht="16.5" thickBot="1">
      <c r="A11" s="33">
        <v>1</v>
      </c>
      <c r="B11" s="34">
        <v>2</v>
      </c>
      <c r="C11" s="34">
        <v>3</v>
      </c>
      <c r="D11" s="35">
        <v>4</v>
      </c>
      <c r="E11" s="100">
        <v>5</v>
      </c>
      <c r="F11" s="34">
        <v>6</v>
      </c>
      <c r="G11" s="35">
        <v>7</v>
      </c>
      <c r="H11" s="100">
        <v>8</v>
      </c>
      <c r="I11" s="34">
        <v>9</v>
      </c>
      <c r="J11" s="35">
        <v>10</v>
      </c>
      <c r="K11" s="33">
        <v>11</v>
      </c>
      <c r="L11" s="34">
        <v>12</v>
      </c>
      <c r="M11" s="35" t="s">
        <v>196</v>
      </c>
      <c r="N11" s="33">
        <v>14</v>
      </c>
      <c r="O11" s="34">
        <v>15</v>
      </c>
      <c r="P11" s="35" t="s">
        <v>197</v>
      </c>
    </row>
    <row r="12" spans="1:16" s="13" customFormat="1" ht="15.75" customHeight="1">
      <c r="A12" s="205" t="s">
        <v>10</v>
      </c>
      <c r="B12" s="206" t="s">
        <v>12</v>
      </c>
      <c r="C12" s="207" t="s">
        <v>11</v>
      </c>
      <c r="D12" s="208" t="s">
        <v>145</v>
      </c>
      <c r="E12" s="209" t="s">
        <v>145</v>
      </c>
      <c r="F12" s="210" t="s">
        <v>145</v>
      </c>
      <c r="G12" s="211">
        <f>G13+G19+G24+G29+G30</f>
        <v>3981871593.6399994</v>
      </c>
      <c r="H12" s="209" t="s">
        <v>145</v>
      </c>
      <c r="I12" s="269" t="s">
        <v>145</v>
      </c>
      <c r="J12" s="211">
        <f>J13+J19+J24+J29+J30</f>
        <v>4529669537.3499985</v>
      </c>
      <c r="K12" s="272" t="s">
        <v>145</v>
      </c>
      <c r="L12" s="269" t="s">
        <v>145</v>
      </c>
      <c r="M12" s="211">
        <f>M13+M19+M24+M30+M29</f>
        <v>547797943.7099992</v>
      </c>
      <c r="N12" s="212" t="s">
        <v>145</v>
      </c>
      <c r="O12" s="213" t="s">
        <v>145</v>
      </c>
      <c r="P12" s="214">
        <f t="shared" ref="P12:P19" si="0">IF(G12=0,0,M12/G12)</f>
        <v>0.13757298065185314</v>
      </c>
    </row>
    <row r="13" spans="1:16" s="16" customFormat="1" ht="15.75" customHeight="1" outlineLevel="1">
      <c r="A13" s="193" t="s">
        <v>12</v>
      </c>
      <c r="B13" s="5" t="s">
        <v>136</v>
      </c>
      <c r="C13" s="9" t="s">
        <v>137</v>
      </c>
      <c r="D13" s="161" t="s">
        <v>194</v>
      </c>
      <c r="E13" s="26">
        <v>28823</v>
      </c>
      <c r="F13" s="14">
        <v>231945</v>
      </c>
      <c r="G13" s="27">
        <v>3059369857.9799995</v>
      </c>
      <c r="H13" s="26">
        <f>H15+H17</f>
        <v>30101</v>
      </c>
      <c r="I13" s="14">
        <f>I15+I17</f>
        <v>227480</v>
      </c>
      <c r="J13" s="27">
        <f>J15+J16+J17+J18</f>
        <v>3296346388.9099984</v>
      </c>
      <c r="K13" s="26">
        <f>K15+K16+K17+K18</f>
        <v>1278</v>
      </c>
      <c r="L13" s="14">
        <f t="shared" ref="L13" si="1">L15+L16+L17+L18</f>
        <v>-4465</v>
      </c>
      <c r="M13" s="27">
        <f>M15+M16+M17+M18</f>
        <v>236976530.92999917</v>
      </c>
      <c r="N13" s="30">
        <f t="shared" ref="N13:O19" si="2">IF(E13=0,0,K13/E13)</f>
        <v>4.4339589910835094E-2</v>
      </c>
      <c r="O13" s="15">
        <f t="shared" si="2"/>
        <v>-1.9250253292806486E-2</v>
      </c>
      <c r="P13" s="31">
        <f t="shared" si="0"/>
        <v>7.7459261851545766E-2</v>
      </c>
    </row>
    <row r="14" spans="1:16" s="20" customFormat="1" ht="15.75" customHeight="1" outlineLevel="1">
      <c r="A14" s="193" t="s">
        <v>12</v>
      </c>
      <c r="B14" s="7"/>
      <c r="C14" s="8" t="s">
        <v>167</v>
      </c>
      <c r="D14" s="162" t="s">
        <v>194</v>
      </c>
      <c r="E14" s="28">
        <v>1005</v>
      </c>
      <c r="F14" s="17">
        <v>19120</v>
      </c>
      <c r="G14" s="29">
        <v>269514839.5</v>
      </c>
      <c r="H14" s="28">
        <v>1000</v>
      </c>
      <c r="I14" s="17">
        <v>12458</v>
      </c>
      <c r="J14" s="29">
        <v>244376484.34000003</v>
      </c>
      <c r="K14" s="28">
        <f t="shared" ref="K14:K18" si="3">H14-E14</f>
        <v>-5</v>
      </c>
      <c r="L14" s="17">
        <f t="shared" ref="L14:L18" si="4">I14-F14</f>
        <v>-6662</v>
      </c>
      <c r="M14" s="29">
        <f>J14-G14</f>
        <v>-25138355.159999967</v>
      </c>
      <c r="N14" s="181">
        <f t="shared" si="2"/>
        <v>-4.9751243781094526E-3</v>
      </c>
      <c r="O14" s="19">
        <f t="shared" si="2"/>
        <v>-0.34843096234309623</v>
      </c>
      <c r="P14" s="32">
        <f t="shared" si="0"/>
        <v>-9.3272619818026634E-2</v>
      </c>
    </row>
    <row r="15" spans="1:16" s="20" customFormat="1" ht="15.75" customHeight="1" outlineLevel="1">
      <c r="A15" s="193" t="s">
        <v>12</v>
      </c>
      <c r="B15" s="7" t="s">
        <v>168</v>
      </c>
      <c r="C15" s="8" t="s">
        <v>138</v>
      </c>
      <c r="D15" s="162" t="s">
        <v>194</v>
      </c>
      <c r="E15" s="28">
        <v>3446</v>
      </c>
      <c r="F15" s="17">
        <v>25540</v>
      </c>
      <c r="G15" s="29">
        <v>762478180.99999952</v>
      </c>
      <c r="H15" s="28">
        <v>3700</v>
      </c>
      <c r="I15" s="17">
        <v>26887</v>
      </c>
      <c r="J15" s="29">
        <v>885452474.3499999</v>
      </c>
      <c r="K15" s="28">
        <f t="shared" si="3"/>
        <v>254</v>
      </c>
      <c r="L15" s="17">
        <f t="shared" si="4"/>
        <v>1347</v>
      </c>
      <c r="M15" s="29">
        <f>J15-G15</f>
        <v>122974293.35000038</v>
      </c>
      <c r="N15" s="181">
        <f t="shared" si="2"/>
        <v>7.3708647707486946E-2</v>
      </c>
      <c r="O15" s="19">
        <f t="shared" si="2"/>
        <v>5.274079874706343E-2</v>
      </c>
      <c r="P15" s="32">
        <f t="shared" si="0"/>
        <v>0.16128237687892666</v>
      </c>
    </row>
    <row r="16" spans="1:16" s="20" customFormat="1" ht="31.5" customHeight="1" outlineLevel="1">
      <c r="A16" s="193" t="s">
        <v>12</v>
      </c>
      <c r="B16" s="7" t="s">
        <v>169</v>
      </c>
      <c r="C16" s="129" t="s">
        <v>181</v>
      </c>
      <c r="D16" s="162" t="s">
        <v>195</v>
      </c>
      <c r="E16" s="28"/>
      <c r="F16" s="17"/>
      <c r="G16" s="29">
        <v>20626201</v>
      </c>
      <c r="H16" s="28"/>
      <c r="I16" s="17"/>
      <c r="J16" s="29">
        <v>16498170.600000001</v>
      </c>
      <c r="K16" s="28">
        <f t="shared" si="3"/>
        <v>0</v>
      </c>
      <c r="L16" s="17">
        <f t="shared" si="4"/>
        <v>0</v>
      </c>
      <c r="M16" s="29">
        <f t="shared" ref="M16:M18" si="5">J16-G16</f>
        <v>-4128030.3999999985</v>
      </c>
      <c r="N16" s="181">
        <f t="shared" si="2"/>
        <v>0</v>
      </c>
      <c r="O16" s="19">
        <f t="shared" si="2"/>
        <v>0</v>
      </c>
      <c r="P16" s="32">
        <f t="shared" si="0"/>
        <v>-0.20013527454716448</v>
      </c>
    </row>
    <row r="17" spans="1:16" s="20" customFormat="1" ht="15.75" customHeight="1" outlineLevel="1">
      <c r="A17" s="193" t="s">
        <v>12</v>
      </c>
      <c r="B17" s="7" t="s">
        <v>170</v>
      </c>
      <c r="C17" s="8" t="s">
        <v>180</v>
      </c>
      <c r="D17" s="162" t="s">
        <v>194</v>
      </c>
      <c r="E17" s="28">
        <v>25377</v>
      </c>
      <c r="F17" s="17">
        <v>206405</v>
      </c>
      <c r="G17" s="29">
        <v>2197690032.1999998</v>
      </c>
      <c r="H17" s="28">
        <v>26401</v>
      </c>
      <c r="I17" s="17">
        <v>200593</v>
      </c>
      <c r="J17" s="29">
        <v>2287053021.9599986</v>
      </c>
      <c r="K17" s="28">
        <f t="shared" si="3"/>
        <v>1024</v>
      </c>
      <c r="L17" s="17">
        <f t="shared" si="4"/>
        <v>-5812</v>
      </c>
      <c r="M17" s="29">
        <f t="shared" si="5"/>
        <v>89362989.759998798</v>
      </c>
      <c r="N17" s="181">
        <f t="shared" si="2"/>
        <v>4.0351499389210704E-2</v>
      </c>
      <c r="O17" s="19">
        <f t="shared" si="2"/>
        <v>-2.8158232600954434E-2</v>
      </c>
      <c r="P17" s="32">
        <f t="shared" si="0"/>
        <v>4.0662235552181986E-2</v>
      </c>
    </row>
    <row r="18" spans="1:16" s="20" customFormat="1" ht="15.75" customHeight="1" outlineLevel="1">
      <c r="A18" s="193" t="s">
        <v>12</v>
      </c>
      <c r="B18" s="7" t="s">
        <v>171</v>
      </c>
      <c r="C18" s="8" t="s">
        <v>156</v>
      </c>
      <c r="D18" s="162"/>
      <c r="E18" s="28"/>
      <c r="F18" s="17"/>
      <c r="G18" s="29">
        <v>78575443.780000001</v>
      </c>
      <c r="H18" s="28"/>
      <c r="I18" s="17"/>
      <c r="J18" s="29">
        <v>107342722</v>
      </c>
      <c r="K18" s="28">
        <f t="shared" si="3"/>
        <v>0</v>
      </c>
      <c r="L18" s="17">
        <f t="shared" si="4"/>
        <v>0</v>
      </c>
      <c r="M18" s="29">
        <f t="shared" si="5"/>
        <v>28767278.219999999</v>
      </c>
      <c r="N18" s="181">
        <f t="shared" si="2"/>
        <v>0</v>
      </c>
      <c r="O18" s="19">
        <f t="shared" si="2"/>
        <v>0</v>
      </c>
      <c r="P18" s="32">
        <f t="shared" si="0"/>
        <v>0.36611028631978537</v>
      </c>
    </row>
    <row r="19" spans="1:16" s="16" customFormat="1" ht="15.75" customHeight="1" outlineLevel="1">
      <c r="A19" s="193" t="s">
        <v>12</v>
      </c>
      <c r="B19" s="5" t="s">
        <v>141</v>
      </c>
      <c r="C19" s="6" t="s">
        <v>140</v>
      </c>
      <c r="D19" s="161" t="s">
        <v>159</v>
      </c>
      <c r="E19" s="26">
        <v>8542</v>
      </c>
      <c r="F19" s="14">
        <v>41142</v>
      </c>
      <c r="G19" s="27">
        <v>459215479.66000003</v>
      </c>
      <c r="H19" s="26">
        <f>H22+H23</f>
        <v>9854</v>
      </c>
      <c r="I19" s="14">
        <f>I22+I23</f>
        <v>35952</v>
      </c>
      <c r="J19" s="27">
        <f>J22+J23</f>
        <v>541433571.43000007</v>
      </c>
      <c r="K19" s="26">
        <f t="shared" ref="K19:M19" si="6">K22+K23</f>
        <v>1312</v>
      </c>
      <c r="L19" s="14">
        <f t="shared" si="6"/>
        <v>-5190</v>
      </c>
      <c r="M19" s="27">
        <f t="shared" si="6"/>
        <v>82218091.770000026</v>
      </c>
      <c r="N19" s="30">
        <f t="shared" si="2"/>
        <v>0.15359400608756732</v>
      </c>
      <c r="O19" s="15">
        <f t="shared" si="2"/>
        <v>-0.12614846142627972</v>
      </c>
      <c r="P19" s="31">
        <f t="shared" si="0"/>
        <v>0.17904033163445129</v>
      </c>
    </row>
    <row r="20" spans="1:16" s="16" customFormat="1" ht="15.75" customHeight="1" outlineLevel="1">
      <c r="A20" s="193" t="s">
        <v>12</v>
      </c>
      <c r="B20" s="5"/>
      <c r="C20" s="8" t="s">
        <v>167</v>
      </c>
      <c r="D20" s="162" t="s">
        <v>159</v>
      </c>
      <c r="E20" s="28">
        <v>848</v>
      </c>
      <c r="F20" s="17">
        <v>7996</v>
      </c>
      <c r="G20" s="29">
        <v>38269651.609999999</v>
      </c>
      <c r="H20" s="28">
        <v>266</v>
      </c>
      <c r="I20" s="17">
        <v>2486</v>
      </c>
      <c r="J20" s="29">
        <v>20277955.489999998</v>
      </c>
      <c r="K20" s="28">
        <f t="shared" ref="K20:K23" si="7">H20-E20</f>
        <v>-582</v>
      </c>
      <c r="L20" s="17">
        <f t="shared" ref="L20:L23" si="8">I20-F20</f>
        <v>-5510</v>
      </c>
      <c r="M20" s="29">
        <f t="shared" ref="M20:M23" si="9">J20-G20</f>
        <v>-17991696.120000001</v>
      </c>
      <c r="N20" s="181">
        <f t="shared" ref="N20" si="10">IF(E20=0,0,K20/E20)</f>
        <v>-0.68632075471698117</v>
      </c>
      <c r="O20" s="19">
        <f t="shared" ref="O20" si="11">IF(F20=0,0,L20/F20)</f>
        <v>-0.68909454727363684</v>
      </c>
      <c r="P20" s="32">
        <f t="shared" ref="P20" si="12">IF(G20=0,0,M20/G20)</f>
        <v>-0.47012960304291629</v>
      </c>
    </row>
    <row r="21" spans="1:16" s="16" customFormat="1" ht="31.5" customHeight="1" outlineLevel="1">
      <c r="A21" s="193" t="s">
        <v>12</v>
      </c>
      <c r="B21" s="5"/>
      <c r="C21" s="129" t="s">
        <v>182</v>
      </c>
      <c r="D21" s="162" t="s">
        <v>159</v>
      </c>
      <c r="E21" s="28">
        <v>0</v>
      </c>
      <c r="F21" s="17">
        <v>0</v>
      </c>
      <c r="G21" s="29">
        <v>0</v>
      </c>
      <c r="H21" s="28">
        <v>0</v>
      </c>
      <c r="I21" s="17">
        <v>0</v>
      </c>
      <c r="J21" s="29">
        <v>0</v>
      </c>
      <c r="K21" s="28">
        <f t="shared" si="7"/>
        <v>0</v>
      </c>
      <c r="L21" s="17">
        <f t="shared" si="8"/>
        <v>0</v>
      </c>
      <c r="M21" s="29">
        <f t="shared" si="9"/>
        <v>0</v>
      </c>
      <c r="N21" s="30">
        <f t="shared" ref="N21" si="13">IF(E21=0,0,K21/E21)</f>
        <v>0</v>
      </c>
      <c r="O21" s="15">
        <f t="shared" ref="O21" si="14">IF(F21=0,0,L21/F21)</f>
        <v>0</v>
      </c>
      <c r="P21" s="31">
        <f t="shared" ref="P21" si="15">IF(G21=0,0,M21/G21)</f>
        <v>0</v>
      </c>
    </row>
    <row r="22" spans="1:16" s="20" customFormat="1" ht="15.75" customHeight="1" outlineLevel="1">
      <c r="A22" s="193" t="s">
        <v>12</v>
      </c>
      <c r="B22" s="7" t="s">
        <v>185</v>
      </c>
      <c r="C22" s="8" t="s">
        <v>157</v>
      </c>
      <c r="D22" s="162" t="s">
        <v>159</v>
      </c>
      <c r="E22" s="28">
        <v>340</v>
      </c>
      <c r="F22" s="17">
        <v>1900</v>
      </c>
      <c r="G22" s="29">
        <v>9868596</v>
      </c>
      <c r="H22" s="28">
        <v>356</v>
      </c>
      <c r="I22" s="17">
        <v>1080</v>
      </c>
      <c r="J22" s="29">
        <v>9957871.3599999994</v>
      </c>
      <c r="K22" s="28">
        <f t="shared" si="7"/>
        <v>16</v>
      </c>
      <c r="L22" s="17">
        <f t="shared" si="8"/>
        <v>-820</v>
      </c>
      <c r="M22" s="29">
        <f t="shared" si="9"/>
        <v>89275.359999999404</v>
      </c>
      <c r="N22" s="181">
        <f t="shared" ref="N22:P25" si="16">IF(E22=0,0,K22/E22)</f>
        <v>4.7058823529411764E-2</v>
      </c>
      <c r="O22" s="19">
        <f t="shared" si="16"/>
        <v>-0.43157894736842106</v>
      </c>
      <c r="P22" s="32">
        <f t="shared" si="16"/>
        <v>9.0464094385867451E-3</v>
      </c>
    </row>
    <row r="23" spans="1:16" s="20" customFormat="1" ht="15.75" customHeight="1" outlineLevel="1">
      <c r="A23" s="193" t="s">
        <v>12</v>
      </c>
      <c r="B23" s="7" t="s">
        <v>186</v>
      </c>
      <c r="C23" s="8" t="s">
        <v>183</v>
      </c>
      <c r="D23" s="162" t="s">
        <v>159</v>
      </c>
      <c r="E23" s="28">
        <v>8202</v>
      </c>
      <c r="F23" s="17">
        <v>39242</v>
      </c>
      <c r="G23" s="29">
        <v>449346883.66000003</v>
      </c>
      <c r="H23" s="28">
        <v>9498</v>
      </c>
      <c r="I23" s="17">
        <v>34872</v>
      </c>
      <c r="J23" s="29">
        <v>531475700.07000005</v>
      </c>
      <c r="K23" s="28">
        <f t="shared" si="7"/>
        <v>1296</v>
      </c>
      <c r="L23" s="17">
        <f t="shared" si="8"/>
        <v>-4370</v>
      </c>
      <c r="M23" s="29">
        <f t="shared" si="9"/>
        <v>82128816.410000026</v>
      </c>
      <c r="N23" s="181">
        <f t="shared" si="16"/>
        <v>0.15801024140453548</v>
      </c>
      <c r="O23" s="19">
        <f t="shared" si="16"/>
        <v>-0.11136027725396259</v>
      </c>
      <c r="P23" s="32">
        <f t="shared" si="16"/>
        <v>0.18277375318828981</v>
      </c>
    </row>
    <row r="24" spans="1:16" s="16" customFormat="1" ht="31.5" customHeight="1" outlineLevel="1">
      <c r="A24" s="193" t="s">
        <v>12</v>
      </c>
      <c r="B24" s="5" t="s">
        <v>139</v>
      </c>
      <c r="C24" s="9" t="s">
        <v>142</v>
      </c>
      <c r="D24" s="163" t="s">
        <v>1</v>
      </c>
      <c r="E24" s="26">
        <f>E25+E28</f>
        <v>3932</v>
      </c>
      <c r="F24" s="14">
        <f>F25+F28</f>
        <v>113015</v>
      </c>
      <c r="G24" s="27">
        <f>G25+G28</f>
        <v>463286256</v>
      </c>
      <c r="H24" s="26">
        <f>H25+H28</f>
        <v>5499</v>
      </c>
      <c r="I24" s="14">
        <f t="shared" ref="I24:M24" si="17">I25+I28</f>
        <v>159523</v>
      </c>
      <c r="J24" s="27">
        <f t="shared" si="17"/>
        <v>691889577.00999999</v>
      </c>
      <c r="K24" s="26">
        <f t="shared" si="17"/>
        <v>1567</v>
      </c>
      <c r="L24" s="14">
        <f t="shared" si="17"/>
        <v>46508</v>
      </c>
      <c r="M24" s="27">
        <f t="shared" si="17"/>
        <v>228603321.00999999</v>
      </c>
      <c r="N24" s="30">
        <f t="shared" si="16"/>
        <v>0.39852492370295017</v>
      </c>
      <c r="O24" s="15">
        <f t="shared" si="16"/>
        <v>0.41152059461133478</v>
      </c>
      <c r="P24" s="31">
        <f t="shared" si="16"/>
        <v>0.49343859881308455</v>
      </c>
    </row>
    <row r="25" spans="1:16" s="20" customFormat="1" ht="31.5" customHeight="1" outlineLevel="1">
      <c r="A25" s="193" t="s">
        <v>12</v>
      </c>
      <c r="B25" s="7" t="s">
        <v>188</v>
      </c>
      <c r="C25" s="10" t="s">
        <v>184</v>
      </c>
      <c r="D25" s="164" t="s">
        <v>1</v>
      </c>
      <c r="E25" s="28">
        <v>3932</v>
      </c>
      <c r="F25" s="17">
        <v>113015</v>
      </c>
      <c r="G25" s="29">
        <v>463286256</v>
      </c>
      <c r="H25" s="28">
        <v>5499</v>
      </c>
      <c r="I25" s="17">
        <v>159523</v>
      </c>
      <c r="J25" s="29">
        <v>691889577.00999999</v>
      </c>
      <c r="K25" s="28">
        <f t="shared" ref="K25:K33" si="18">H25-E25</f>
        <v>1567</v>
      </c>
      <c r="L25" s="17">
        <f t="shared" ref="L25:L33" si="19">I25-F25</f>
        <v>46508</v>
      </c>
      <c r="M25" s="29">
        <f t="shared" ref="M25:M33" si="20">J25-G25</f>
        <v>228603321.00999999</v>
      </c>
      <c r="N25" s="181">
        <f t="shared" si="16"/>
        <v>0.39852492370295017</v>
      </c>
      <c r="O25" s="19">
        <f t="shared" si="16"/>
        <v>0.41152059461133478</v>
      </c>
      <c r="P25" s="32">
        <f t="shared" si="16"/>
        <v>0.49343859881308455</v>
      </c>
    </row>
    <row r="26" spans="1:16" s="20" customFormat="1" ht="31.5" customHeight="1" outlineLevel="1">
      <c r="A26" s="193" t="s">
        <v>12</v>
      </c>
      <c r="B26" s="7"/>
      <c r="C26" s="10" t="s">
        <v>224</v>
      </c>
      <c r="D26" s="164" t="s">
        <v>225</v>
      </c>
      <c r="E26" s="28">
        <v>858</v>
      </c>
      <c r="F26" s="17">
        <v>858</v>
      </c>
      <c r="G26" s="29">
        <v>2348961.54</v>
      </c>
      <c r="H26" s="28">
        <v>1119</v>
      </c>
      <c r="I26" s="17">
        <v>1119</v>
      </c>
      <c r="J26" s="29">
        <v>3185285.99</v>
      </c>
      <c r="K26" s="28">
        <f t="shared" ref="K26:K27" si="21">H26-E26</f>
        <v>261</v>
      </c>
      <c r="L26" s="17">
        <f t="shared" ref="L26:L27" si="22">I26-F26</f>
        <v>261</v>
      </c>
      <c r="M26" s="29">
        <f t="shared" ref="M26:M27" si="23">J26-G26</f>
        <v>836324.45000000019</v>
      </c>
      <c r="N26" s="181">
        <f t="shared" ref="N26:N27" si="24">IF(E26=0,0,K26/E26)</f>
        <v>0.30419580419580422</v>
      </c>
      <c r="O26" s="19">
        <f t="shared" ref="O26:O27" si="25">IF(F26=0,0,L26/F26)</f>
        <v>0.30419580419580422</v>
      </c>
      <c r="P26" s="32">
        <f t="shared" ref="P26:P27" si="26">IF(G26=0,0,M26/G26)</f>
        <v>0.35604007803380222</v>
      </c>
    </row>
    <row r="27" spans="1:16" s="20" customFormat="1" ht="15.75" customHeight="1" outlineLevel="1">
      <c r="A27" s="193" t="s">
        <v>12</v>
      </c>
      <c r="B27" s="7"/>
      <c r="C27" s="10" t="s">
        <v>222</v>
      </c>
      <c r="D27" s="164" t="s">
        <v>223</v>
      </c>
      <c r="E27" s="28">
        <v>36712</v>
      </c>
      <c r="F27" s="17"/>
      <c r="G27" s="29">
        <v>117087763.99000001</v>
      </c>
      <c r="H27" s="28">
        <v>43384</v>
      </c>
      <c r="I27" s="17"/>
      <c r="J27" s="29">
        <v>141094815</v>
      </c>
      <c r="K27" s="28">
        <f t="shared" si="21"/>
        <v>6672</v>
      </c>
      <c r="L27" s="17">
        <f t="shared" si="22"/>
        <v>0</v>
      </c>
      <c r="M27" s="29">
        <f t="shared" si="23"/>
        <v>24007051.00999999</v>
      </c>
      <c r="N27" s="181">
        <f t="shared" si="24"/>
        <v>0.18173894094573981</v>
      </c>
      <c r="O27" s="19">
        <f t="shared" si="25"/>
        <v>0</v>
      </c>
      <c r="P27" s="32">
        <f t="shared" si="26"/>
        <v>0.20503466965216224</v>
      </c>
    </row>
    <row r="28" spans="1:16" s="20" customFormat="1" ht="15.75" customHeight="1" outlineLevel="1">
      <c r="A28" s="193" t="s">
        <v>12</v>
      </c>
      <c r="B28" s="7" t="s">
        <v>189</v>
      </c>
      <c r="C28" s="11" t="s">
        <v>144</v>
      </c>
      <c r="D28" s="164" t="s">
        <v>1</v>
      </c>
      <c r="E28" s="28">
        <v>0</v>
      </c>
      <c r="F28" s="17">
        <v>0</v>
      </c>
      <c r="G28" s="29">
        <v>0</v>
      </c>
      <c r="H28" s="28">
        <v>0</v>
      </c>
      <c r="I28" s="17">
        <v>0</v>
      </c>
      <c r="J28" s="29">
        <v>0</v>
      </c>
      <c r="K28" s="28">
        <f t="shared" si="18"/>
        <v>0</v>
      </c>
      <c r="L28" s="17">
        <f t="shared" si="19"/>
        <v>0</v>
      </c>
      <c r="M28" s="29">
        <f t="shared" si="20"/>
        <v>0</v>
      </c>
      <c r="N28" s="181">
        <f t="shared" ref="N28:P43" si="27">IF(E28=0,0,K28/E28)</f>
        <v>0</v>
      </c>
      <c r="O28" s="19">
        <f t="shared" si="27"/>
        <v>0</v>
      </c>
      <c r="P28" s="32">
        <f t="shared" si="27"/>
        <v>0</v>
      </c>
    </row>
    <row r="29" spans="1:16" s="20" customFormat="1" ht="15.75" customHeight="1" outlineLevel="1">
      <c r="A29" s="193"/>
      <c r="B29" s="5" t="s">
        <v>143</v>
      </c>
      <c r="C29" s="6" t="s">
        <v>2</v>
      </c>
      <c r="D29" s="163" t="s">
        <v>3</v>
      </c>
      <c r="E29" s="26">
        <v>0</v>
      </c>
      <c r="F29" s="14"/>
      <c r="G29" s="27">
        <v>0</v>
      </c>
      <c r="H29" s="26">
        <v>0</v>
      </c>
      <c r="I29" s="14"/>
      <c r="J29" s="27">
        <v>0</v>
      </c>
      <c r="K29" s="26">
        <f t="shared" si="18"/>
        <v>0</v>
      </c>
      <c r="L29" s="14">
        <f t="shared" si="19"/>
        <v>0</v>
      </c>
      <c r="M29" s="27">
        <f t="shared" si="20"/>
        <v>0</v>
      </c>
      <c r="N29" s="30">
        <f t="shared" si="27"/>
        <v>0</v>
      </c>
      <c r="O29" s="15">
        <f t="shared" si="27"/>
        <v>0</v>
      </c>
      <c r="P29" s="31">
        <f t="shared" si="27"/>
        <v>0</v>
      </c>
    </row>
    <row r="30" spans="1:16" s="20" customFormat="1" ht="15.75" customHeight="1" outlineLevel="1">
      <c r="A30" s="193"/>
      <c r="B30" s="5" t="s">
        <v>243</v>
      </c>
      <c r="C30" s="6" t="s">
        <v>256</v>
      </c>
      <c r="D30" s="164"/>
      <c r="E30" s="267"/>
      <c r="F30" s="270"/>
      <c r="G30" s="232">
        <f>SUM(G31:G33)</f>
        <v>0</v>
      </c>
      <c r="H30" s="267"/>
      <c r="I30" s="270"/>
      <c r="J30" s="232">
        <f>SUM(J31:J33)</f>
        <v>0</v>
      </c>
      <c r="K30" s="267"/>
      <c r="L30" s="270"/>
      <c r="M30" s="232">
        <f t="shared" si="20"/>
        <v>0</v>
      </c>
      <c r="N30" s="30"/>
      <c r="O30" s="15"/>
      <c r="P30" s="31">
        <f t="shared" si="27"/>
        <v>0</v>
      </c>
    </row>
    <row r="31" spans="1:16" s="20" customFormat="1" ht="15.75" customHeight="1" outlineLevel="1">
      <c r="A31" s="193"/>
      <c r="B31" s="7"/>
      <c r="C31" s="11" t="s">
        <v>244</v>
      </c>
      <c r="D31" s="162" t="s">
        <v>194</v>
      </c>
      <c r="E31" s="267">
        <v>0</v>
      </c>
      <c r="F31" s="270">
        <v>0</v>
      </c>
      <c r="G31" s="67">
        <v>0</v>
      </c>
      <c r="H31" s="267">
        <v>0</v>
      </c>
      <c r="I31" s="270">
        <v>0</v>
      </c>
      <c r="J31" s="67">
        <v>0</v>
      </c>
      <c r="K31" s="267">
        <f t="shared" si="18"/>
        <v>0</v>
      </c>
      <c r="L31" s="270">
        <f t="shared" si="19"/>
        <v>0</v>
      </c>
      <c r="M31" s="67">
        <f t="shared" si="20"/>
        <v>0</v>
      </c>
      <c r="N31" s="275">
        <f t="shared" si="27"/>
        <v>0</v>
      </c>
      <c r="O31" s="276">
        <f t="shared" si="27"/>
        <v>0</v>
      </c>
      <c r="P31" s="277">
        <f t="shared" si="27"/>
        <v>0</v>
      </c>
    </row>
    <row r="32" spans="1:16" s="20" customFormat="1" ht="15.75" customHeight="1" outlineLevel="1">
      <c r="A32" s="193"/>
      <c r="B32" s="7"/>
      <c r="C32" s="11" t="s">
        <v>245</v>
      </c>
      <c r="D32" s="162" t="s">
        <v>159</v>
      </c>
      <c r="E32" s="267">
        <v>0</v>
      </c>
      <c r="F32" s="270">
        <v>0</v>
      </c>
      <c r="G32" s="67">
        <v>0</v>
      </c>
      <c r="H32" s="267">
        <v>0</v>
      </c>
      <c r="I32" s="270">
        <v>0</v>
      </c>
      <c r="J32" s="67">
        <v>0</v>
      </c>
      <c r="K32" s="267">
        <f t="shared" si="18"/>
        <v>0</v>
      </c>
      <c r="L32" s="270">
        <f t="shared" si="19"/>
        <v>0</v>
      </c>
      <c r="M32" s="67">
        <f t="shared" si="20"/>
        <v>0</v>
      </c>
      <c r="N32" s="275">
        <f t="shared" si="27"/>
        <v>0</v>
      </c>
      <c r="O32" s="276">
        <f t="shared" si="27"/>
        <v>0</v>
      </c>
      <c r="P32" s="277">
        <f t="shared" si="27"/>
        <v>0</v>
      </c>
    </row>
    <row r="33" spans="1:16" s="16" customFormat="1" ht="15.75" customHeight="1" outlineLevel="1">
      <c r="A33" s="193" t="s">
        <v>12</v>
      </c>
      <c r="B33" s="5"/>
      <c r="C33" s="11" t="s">
        <v>246</v>
      </c>
      <c r="D33" s="164" t="s">
        <v>225</v>
      </c>
      <c r="E33" s="28">
        <v>0</v>
      </c>
      <c r="F33" s="17">
        <v>0</v>
      </c>
      <c r="G33" s="29">
        <v>0</v>
      </c>
      <c r="H33" s="28">
        <v>0</v>
      </c>
      <c r="I33" s="17">
        <v>0</v>
      </c>
      <c r="J33" s="29">
        <v>0</v>
      </c>
      <c r="K33" s="28">
        <f t="shared" si="18"/>
        <v>0</v>
      </c>
      <c r="L33" s="17">
        <f t="shared" si="19"/>
        <v>0</v>
      </c>
      <c r="M33" s="29">
        <f t="shared" si="20"/>
        <v>0</v>
      </c>
      <c r="N33" s="181">
        <f t="shared" si="27"/>
        <v>0</v>
      </c>
      <c r="O33" s="19">
        <f t="shared" si="27"/>
        <v>0</v>
      </c>
      <c r="P33" s="32">
        <f t="shared" si="27"/>
        <v>0</v>
      </c>
    </row>
    <row r="34" spans="1:16" s="13" customFormat="1" ht="15.75" customHeight="1">
      <c r="A34" s="36" t="s">
        <v>9</v>
      </c>
      <c r="B34" s="37" t="s">
        <v>15</v>
      </c>
      <c r="C34" s="215" t="s">
        <v>14</v>
      </c>
      <c r="D34" s="208" t="s">
        <v>145</v>
      </c>
      <c r="E34" s="179" t="s">
        <v>145</v>
      </c>
      <c r="F34" s="78" t="s">
        <v>145</v>
      </c>
      <c r="G34" s="79">
        <f>G35+G41+G46+G51+G52</f>
        <v>1559603870.9300008</v>
      </c>
      <c r="H34" s="179" t="s">
        <v>145</v>
      </c>
      <c r="I34" s="274" t="s">
        <v>145</v>
      </c>
      <c r="J34" s="79">
        <f>J35+J41+J46+J51+J52</f>
        <v>1959417620.7299998</v>
      </c>
      <c r="K34" s="273" t="s">
        <v>145</v>
      </c>
      <c r="L34" s="274" t="s">
        <v>145</v>
      </c>
      <c r="M34" s="79">
        <f>M35+M41+M46+M52+M51</f>
        <v>399813749.79999918</v>
      </c>
      <c r="N34" s="278" t="s">
        <v>145</v>
      </c>
      <c r="O34" s="279" t="s">
        <v>145</v>
      </c>
      <c r="P34" s="280">
        <f t="shared" si="27"/>
        <v>0.25635596144140621</v>
      </c>
    </row>
    <row r="35" spans="1:16" s="16" customFormat="1" ht="15.75" customHeight="1" outlineLevel="1">
      <c r="A35" s="193" t="s">
        <v>15</v>
      </c>
      <c r="B35" s="5" t="s">
        <v>136</v>
      </c>
      <c r="C35" s="9" t="s">
        <v>137</v>
      </c>
      <c r="D35" s="161" t="s">
        <v>194</v>
      </c>
      <c r="E35" s="26">
        <v>5876</v>
      </c>
      <c r="F35" s="14">
        <v>70764</v>
      </c>
      <c r="G35" s="27">
        <v>661255187.03000057</v>
      </c>
      <c r="H35" s="26">
        <f>H37+H39</f>
        <v>7448</v>
      </c>
      <c r="I35" s="14">
        <f>I37+I39</f>
        <v>66457</v>
      </c>
      <c r="J35" s="27">
        <f>J37+J38+J39+J40</f>
        <v>860690562.96999991</v>
      </c>
      <c r="K35" s="26">
        <f>K37+K38+K39+K40</f>
        <v>1572</v>
      </c>
      <c r="L35" s="14">
        <f t="shared" ref="L35" si="28">L37+L38+L39+L40</f>
        <v>-4307</v>
      </c>
      <c r="M35" s="27">
        <f>M37+M38+M39+M40</f>
        <v>199435375.93999931</v>
      </c>
      <c r="N35" s="30">
        <f t="shared" ref="N35:N51" si="29">IF(E35=0,0,K35/E35)</f>
        <v>0.26752893124574539</v>
      </c>
      <c r="O35" s="15">
        <f t="shared" ref="O35:O51" si="30">IF(F35=0,0,L35/F35)</f>
        <v>-6.0864281272963651E-2</v>
      </c>
      <c r="P35" s="31">
        <f t="shared" si="27"/>
        <v>0.3016012272595619</v>
      </c>
    </row>
    <row r="36" spans="1:16" s="20" customFormat="1" ht="15.75" customHeight="1" outlineLevel="1">
      <c r="A36" s="193" t="s">
        <v>15</v>
      </c>
      <c r="B36" s="7"/>
      <c r="C36" s="8" t="s">
        <v>167</v>
      </c>
      <c r="D36" s="162" t="s">
        <v>194</v>
      </c>
      <c r="E36" s="28">
        <v>4300</v>
      </c>
      <c r="F36" s="17">
        <v>55693</v>
      </c>
      <c r="G36" s="29">
        <v>576514978.15000033</v>
      </c>
      <c r="H36" s="28">
        <v>4499</v>
      </c>
      <c r="I36" s="17">
        <v>43005</v>
      </c>
      <c r="J36" s="29">
        <v>696178307.23000002</v>
      </c>
      <c r="K36" s="28">
        <f t="shared" ref="K36:K40" si="31">H36-E36</f>
        <v>199</v>
      </c>
      <c r="L36" s="17">
        <f t="shared" ref="L36:L40" si="32">I36-F36</f>
        <v>-12688</v>
      </c>
      <c r="M36" s="29">
        <f>J36-G36</f>
        <v>119663329.07999969</v>
      </c>
      <c r="N36" s="181">
        <f t="shared" si="29"/>
        <v>4.6279069767441859E-2</v>
      </c>
      <c r="O36" s="19">
        <f t="shared" si="30"/>
        <v>-0.22782037239868566</v>
      </c>
      <c r="P36" s="32">
        <f t="shared" si="27"/>
        <v>0.20756326134663777</v>
      </c>
    </row>
    <row r="37" spans="1:16" s="20" customFormat="1" ht="15.75" customHeight="1" outlineLevel="1">
      <c r="A37" s="193" t="s">
        <v>15</v>
      </c>
      <c r="B37" s="7" t="s">
        <v>168</v>
      </c>
      <c r="C37" s="8" t="s">
        <v>138</v>
      </c>
      <c r="D37" s="162" t="s">
        <v>194</v>
      </c>
      <c r="E37" s="28">
        <v>0</v>
      </c>
      <c r="F37" s="17">
        <v>0</v>
      </c>
      <c r="G37" s="29">
        <v>0</v>
      </c>
      <c r="H37" s="28">
        <v>0</v>
      </c>
      <c r="I37" s="17">
        <v>0</v>
      </c>
      <c r="J37" s="29">
        <v>0</v>
      </c>
      <c r="K37" s="28">
        <f t="shared" si="31"/>
        <v>0</v>
      </c>
      <c r="L37" s="17">
        <f t="shared" si="32"/>
        <v>0</v>
      </c>
      <c r="M37" s="29">
        <f>J37-G37</f>
        <v>0</v>
      </c>
      <c r="N37" s="181">
        <f t="shared" si="29"/>
        <v>0</v>
      </c>
      <c r="O37" s="19">
        <f t="shared" si="30"/>
        <v>0</v>
      </c>
      <c r="P37" s="32">
        <f t="shared" si="27"/>
        <v>0</v>
      </c>
    </row>
    <row r="38" spans="1:16" s="20" customFormat="1" ht="15.75" customHeight="1" outlineLevel="1">
      <c r="A38" s="193" t="s">
        <v>15</v>
      </c>
      <c r="B38" s="7" t="s">
        <v>169</v>
      </c>
      <c r="C38" s="129" t="s">
        <v>181</v>
      </c>
      <c r="D38" s="162" t="s">
        <v>195</v>
      </c>
      <c r="E38" s="28"/>
      <c r="F38" s="17"/>
      <c r="G38" s="29">
        <v>0</v>
      </c>
      <c r="H38" s="28"/>
      <c r="I38" s="17"/>
      <c r="J38" s="29">
        <v>0</v>
      </c>
      <c r="K38" s="28">
        <f t="shared" si="31"/>
        <v>0</v>
      </c>
      <c r="L38" s="17">
        <f t="shared" si="32"/>
        <v>0</v>
      </c>
      <c r="M38" s="29">
        <f t="shared" ref="M38:M40" si="33">J38-G38</f>
        <v>0</v>
      </c>
      <c r="N38" s="181">
        <f t="shared" si="29"/>
        <v>0</v>
      </c>
      <c r="O38" s="19">
        <f t="shared" si="30"/>
        <v>0</v>
      </c>
      <c r="P38" s="32">
        <f t="shared" si="27"/>
        <v>0</v>
      </c>
    </row>
    <row r="39" spans="1:16" s="20" customFormat="1" ht="31.5" customHeight="1" outlineLevel="1">
      <c r="A39" s="193" t="s">
        <v>15</v>
      </c>
      <c r="B39" s="7" t="s">
        <v>170</v>
      </c>
      <c r="C39" s="8" t="s">
        <v>180</v>
      </c>
      <c r="D39" s="162" t="s">
        <v>194</v>
      </c>
      <c r="E39" s="28">
        <v>5876</v>
      </c>
      <c r="F39" s="17">
        <v>70764</v>
      </c>
      <c r="G39" s="29">
        <v>675708897.38000059</v>
      </c>
      <c r="H39" s="28">
        <v>7448</v>
      </c>
      <c r="I39" s="17">
        <v>66457</v>
      </c>
      <c r="J39" s="29">
        <v>888214587.96999991</v>
      </c>
      <c r="K39" s="28">
        <f t="shared" si="31"/>
        <v>1572</v>
      </c>
      <c r="L39" s="17">
        <f t="shared" si="32"/>
        <v>-4307</v>
      </c>
      <c r="M39" s="29">
        <f t="shared" si="33"/>
        <v>212505690.58999932</v>
      </c>
      <c r="N39" s="181">
        <f t="shared" si="29"/>
        <v>0.26752893124574539</v>
      </c>
      <c r="O39" s="19">
        <f t="shared" si="30"/>
        <v>-6.0864281272963651E-2</v>
      </c>
      <c r="P39" s="32">
        <f t="shared" si="27"/>
        <v>0.31449295904489444</v>
      </c>
    </row>
    <row r="40" spans="1:16" s="20" customFormat="1" ht="15.75" customHeight="1" outlineLevel="1">
      <c r="A40" s="193" t="s">
        <v>15</v>
      </c>
      <c r="B40" s="7" t="s">
        <v>171</v>
      </c>
      <c r="C40" s="8" t="s">
        <v>156</v>
      </c>
      <c r="D40" s="162"/>
      <c r="E40" s="28"/>
      <c r="F40" s="17"/>
      <c r="G40" s="29">
        <v>-14453710.35</v>
      </c>
      <c r="H40" s="28"/>
      <c r="I40" s="17"/>
      <c r="J40" s="29">
        <v>-27524025</v>
      </c>
      <c r="K40" s="28">
        <f t="shared" si="31"/>
        <v>0</v>
      </c>
      <c r="L40" s="17">
        <f t="shared" si="32"/>
        <v>0</v>
      </c>
      <c r="M40" s="29">
        <f t="shared" si="33"/>
        <v>-13070314.65</v>
      </c>
      <c r="N40" s="181">
        <f t="shared" si="29"/>
        <v>0</v>
      </c>
      <c r="O40" s="19">
        <f t="shared" si="30"/>
        <v>0</v>
      </c>
      <c r="P40" s="32">
        <f t="shared" si="27"/>
        <v>0.90428784952093633</v>
      </c>
    </row>
    <row r="41" spans="1:16" s="20" customFormat="1" ht="15.75" customHeight="1" outlineLevel="1">
      <c r="A41" s="193" t="s">
        <v>15</v>
      </c>
      <c r="B41" s="5" t="s">
        <v>141</v>
      </c>
      <c r="C41" s="6" t="s">
        <v>140</v>
      </c>
      <c r="D41" s="161" t="s">
        <v>159</v>
      </c>
      <c r="E41" s="26">
        <v>5800</v>
      </c>
      <c r="F41" s="14">
        <v>47492</v>
      </c>
      <c r="G41" s="27">
        <v>639255131.73000002</v>
      </c>
      <c r="H41" s="26">
        <f>H44+H45</f>
        <v>6680</v>
      </c>
      <c r="I41" s="14">
        <f>I44+I45</f>
        <v>25107</v>
      </c>
      <c r="J41" s="27">
        <f>J44+J45</f>
        <v>863268458.91999984</v>
      </c>
      <c r="K41" s="26">
        <f t="shared" ref="K41:M41" si="34">K44+K45</f>
        <v>880</v>
      </c>
      <c r="L41" s="14">
        <f t="shared" si="34"/>
        <v>-22385</v>
      </c>
      <c r="M41" s="27">
        <f t="shared" si="34"/>
        <v>224013327.18999982</v>
      </c>
      <c r="N41" s="30">
        <f t="shared" si="29"/>
        <v>0.15172413793103448</v>
      </c>
      <c r="O41" s="15">
        <f t="shared" si="30"/>
        <v>-0.47134254190179398</v>
      </c>
      <c r="P41" s="31">
        <f t="shared" si="27"/>
        <v>0.35042867248286019</v>
      </c>
    </row>
    <row r="42" spans="1:16" s="16" customFormat="1" ht="15.75" customHeight="1" outlineLevel="1">
      <c r="A42" s="193" t="s">
        <v>15</v>
      </c>
      <c r="B42" s="5"/>
      <c r="C42" s="8" t="s">
        <v>167</v>
      </c>
      <c r="D42" s="162" t="s">
        <v>159</v>
      </c>
      <c r="E42" s="28">
        <v>5800</v>
      </c>
      <c r="F42" s="17">
        <v>47492</v>
      </c>
      <c r="G42" s="29">
        <v>639255131.73000002</v>
      </c>
      <c r="H42" s="28">
        <v>6432</v>
      </c>
      <c r="I42" s="17">
        <v>24205</v>
      </c>
      <c r="J42" s="29">
        <v>857788344.45999992</v>
      </c>
      <c r="K42" s="28">
        <f t="shared" ref="K42:K45" si="35">H42-E42</f>
        <v>632</v>
      </c>
      <c r="L42" s="17">
        <f t="shared" ref="L42:L45" si="36">I42-F42</f>
        <v>-23287</v>
      </c>
      <c r="M42" s="29">
        <f t="shared" ref="M42:M45" si="37">J42-G42</f>
        <v>218533212.7299999</v>
      </c>
      <c r="N42" s="181">
        <f t="shared" si="29"/>
        <v>0.10896551724137932</v>
      </c>
      <c r="O42" s="19">
        <f t="shared" si="30"/>
        <v>-0.49033521435189087</v>
      </c>
      <c r="P42" s="32">
        <f t="shared" si="27"/>
        <v>0.34185601629601153</v>
      </c>
    </row>
    <row r="43" spans="1:16" s="20" customFormat="1" ht="15.75" customHeight="1" outlineLevel="1">
      <c r="A43" s="193" t="s">
        <v>15</v>
      </c>
      <c r="B43" s="5"/>
      <c r="C43" s="129" t="s">
        <v>182</v>
      </c>
      <c r="D43" s="162" t="s">
        <v>159</v>
      </c>
      <c r="E43" s="28">
        <v>0</v>
      </c>
      <c r="F43" s="17">
        <v>0</v>
      </c>
      <c r="G43" s="29">
        <v>0</v>
      </c>
      <c r="H43" s="28">
        <v>0</v>
      </c>
      <c r="I43" s="17">
        <v>0</v>
      </c>
      <c r="J43" s="29">
        <v>0</v>
      </c>
      <c r="K43" s="28">
        <f t="shared" si="35"/>
        <v>0</v>
      </c>
      <c r="L43" s="17">
        <f t="shared" si="36"/>
        <v>0</v>
      </c>
      <c r="M43" s="29">
        <f t="shared" si="37"/>
        <v>0</v>
      </c>
      <c r="N43" s="30">
        <f t="shared" si="29"/>
        <v>0</v>
      </c>
      <c r="O43" s="15">
        <f t="shared" si="30"/>
        <v>0</v>
      </c>
      <c r="P43" s="31">
        <f t="shared" si="27"/>
        <v>0</v>
      </c>
    </row>
    <row r="44" spans="1:16" s="20" customFormat="1" ht="15.75" customHeight="1" outlineLevel="1">
      <c r="A44" s="193" t="s">
        <v>15</v>
      </c>
      <c r="B44" s="7" t="s">
        <v>185</v>
      </c>
      <c r="C44" s="8" t="s">
        <v>157</v>
      </c>
      <c r="D44" s="162" t="s">
        <v>159</v>
      </c>
      <c r="E44" s="28">
        <v>0</v>
      </c>
      <c r="F44" s="17">
        <v>0</v>
      </c>
      <c r="G44" s="29">
        <v>0</v>
      </c>
      <c r="H44" s="28">
        <v>0</v>
      </c>
      <c r="I44" s="17">
        <v>0</v>
      </c>
      <c r="J44" s="29">
        <v>0</v>
      </c>
      <c r="K44" s="28">
        <f t="shared" si="35"/>
        <v>0</v>
      </c>
      <c r="L44" s="17">
        <f t="shared" si="36"/>
        <v>0</v>
      </c>
      <c r="M44" s="29">
        <f t="shared" si="37"/>
        <v>0</v>
      </c>
      <c r="N44" s="181">
        <f t="shared" si="29"/>
        <v>0</v>
      </c>
      <c r="O44" s="19">
        <f t="shared" si="30"/>
        <v>0</v>
      </c>
      <c r="P44" s="32">
        <f t="shared" ref="P44:P65" si="38">IF(G44=0,0,M44/G44)</f>
        <v>0</v>
      </c>
    </row>
    <row r="45" spans="1:16" s="20" customFormat="1" ht="31.5" customHeight="1" outlineLevel="1">
      <c r="A45" s="193" t="s">
        <v>15</v>
      </c>
      <c r="B45" s="7" t="s">
        <v>186</v>
      </c>
      <c r="C45" s="8" t="s">
        <v>183</v>
      </c>
      <c r="D45" s="162" t="s">
        <v>159</v>
      </c>
      <c r="E45" s="28">
        <v>5800</v>
      </c>
      <c r="F45" s="17">
        <v>47492</v>
      </c>
      <c r="G45" s="29">
        <v>639255131.73000002</v>
      </c>
      <c r="H45" s="28">
        <v>6680</v>
      </c>
      <c r="I45" s="17">
        <v>25107</v>
      </c>
      <c r="J45" s="29">
        <v>863268458.91999984</v>
      </c>
      <c r="K45" s="28">
        <f t="shared" si="35"/>
        <v>880</v>
      </c>
      <c r="L45" s="17">
        <f t="shared" si="36"/>
        <v>-22385</v>
      </c>
      <c r="M45" s="29">
        <f t="shared" si="37"/>
        <v>224013327.18999982</v>
      </c>
      <c r="N45" s="181">
        <f t="shared" si="29"/>
        <v>0.15172413793103448</v>
      </c>
      <c r="O45" s="19">
        <f t="shared" si="30"/>
        <v>-0.47134254190179398</v>
      </c>
      <c r="P45" s="32">
        <f t="shared" si="38"/>
        <v>0.35042867248286019</v>
      </c>
    </row>
    <row r="46" spans="1:16" s="20" customFormat="1" ht="15.75" customHeight="1" outlineLevel="1">
      <c r="A46" s="193" t="s">
        <v>15</v>
      </c>
      <c r="B46" s="5" t="s">
        <v>139</v>
      </c>
      <c r="C46" s="9" t="s">
        <v>142</v>
      </c>
      <c r="D46" s="163" t="s">
        <v>1</v>
      </c>
      <c r="E46" s="26">
        <f>E47+E50</f>
        <v>24227</v>
      </c>
      <c r="F46" s="14">
        <f>F47+F50</f>
        <v>70516</v>
      </c>
      <c r="G46" s="27">
        <f>G47+G50</f>
        <v>259093552.16999999</v>
      </c>
      <c r="H46" s="26">
        <f>H47+H50</f>
        <v>5477</v>
      </c>
      <c r="I46" s="14">
        <f t="shared" ref="I46:M46" si="39">I47+I50</f>
        <v>43698</v>
      </c>
      <c r="J46" s="27">
        <f t="shared" si="39"/>
        <v>235458598.84</v>
      </c>
      <c r="K46" s="26">
        <f t="shared" si="39"/>
        <v>-18750</v>
      </c>
      <c r="L46" s="14">
        <f t="shared" si="39"/>
        <v>-26818</v>
      </c>
      <c r="M46" s="27">
        <f t="shared" si="39"/>
        <v>-23634953.329999983</v>
      </c>
      <c r="N46" s="30">
        <f t="shared" si="29"/>
        <v>-0.77392991290708713</v>
      </c>
      <c r="O46" s="15">
        <f t="shared" si="30"/>
        <v>-0.3803108514379715</v>
      </c>
      <c r="P46" s="31">
        <f t="shared" si="38"/>
        <v>-9.1221696302547492E-2</v>
      </c>
    </row>
    <row r="47" spans="1:16" s="20" customFormat="1" ht="15.75" customHeight="1" outlineLevel="1">
      <c r="A47" s="193" t="s">
        <v>15</v>
      </c>
      <c r="B47" s="7" t="s">
        <v>188</v>
      </c>
      <c r="C47" s="10" t="s">
        <v>184</v>
      </c>
      <c r="D47" s="164" t="s">
        <v>1</v>
      </c>
      <c r="E47" s="28">
        <v>24227</v>
      </c>
      <c r="F47" s="17">
        <v>70516</v>
      </c>
      <c r="G47" s="29">
        <v>259093552.16999999</v>
      </c>
      <c r="H47" s="28">
        <v>5477</v>
      </c>
      <c r="I47" s="17">
        <v>43698</v>
      </c>
      <c r="J47" s="29">
        <v>235458598.84</v>
      </c>
      <c r="K47" s="28">
        <f t="shared" ref="K47:K51" si="40">H47-E47</f>
        <v>-18750</v>
      </c>
      <c r="L47" s="17">
        <f t="shared" ref="L47:L51" si="41">I47-F47</f>
        <v>-26818</v>
      </c>
      <c r="M47" s="29">
        <f t="shared" ref="M47:M55" si="42">J47-G47</f>
        <v>-23634953.329999983</v>
      </c>
      <c r="N47" s="181">
        <f t="shared" si="29"/>
        <v>-0.77392991290708713</v>
      </c>
      <c r="O47" s="19">
        <f t="shared" si="30"/>
        <v>-0.3803108514379715</v>
      </c>
      <c r="P47" s="32">
        <f t="shared" si="38"/>
        <v>-9.1221696302547492E-2</v>
      </c>
    </row>
    <row r="48" spans="1:16" s="16" customFormat="1" ht="31.5" customHeight="1" outlineLevel="1">
      <c r="A48" s="193" t="s">
        <v>15</v>
      </c>
      <c r="B48" s="7"/>
      <c r="C48" s="10" t="s">
        <v>224</v>
      </c>
      <c r="D48" s="164" t="s">
        <v>225</v>
      </c>
      <c r="E48" s="28">
        <v>0</v>
      </c>
      <c r="F48" s="17">
        <v>0</v>
      </c>
      <c r="G48" s="29">
        <v>0</v>
      </c>
      <c r="H48" s="28">
        <v>0</v>
      </c>
      <c r="I48" s="17">
        <v>0</v>
      </c>
      <c r="J48" s="29">
        <v>0</v>
      </c>
      <c r="K48" s="28">
        <f t="shared" si="40"/>
        <v>0</v>
      </c>
      <c r="L48" s="17">
        <f t="shared" si="41"/>
        <v>0</v>
      </c>
      <c r="M48" s="29">
        <f t="shared" si="42"/>
        <v>0</v>
      </c>
      <c r="N48" s="181">
        <f t="shared" si="29"/>
        <v>0</v>
      </c>
      <c r="O48" s="19">
        <f t="shared" si="30"/>
        <v>0</v>
      </c>
      <c r="P48" s="32">
        <f t="shared" si="38"/>
        <v>0</v>
      </c>
    </row>
    <row r="49" spans="1:16" s="20" customFormat="1" ht="31.5" customHeight="1" outlineLevel="1">
      <c r="A49" s="193" t="s">
        <v>15</v>
      </c>
      <c r="B49" s="7"/>
      <c r="C49" s="10" t="s">
        <v>222</v>
      </c>
      <c r="D49" s="164" t="s">
        <v>223</v>
      </c>
      <c r="E49" s="28">
        <v>28830</v>
      </c>
      <c r="F49" s="17"/>
      <c r="G49" s="29">
        <v>139438036</v>
      </c>
      <c r="H49" s="28">
        <v>29191</v>
      </c>
      <c r="I49" s="17"/>
      <c r="J49" s="29">
        <v>137439969</v>
      </c>
      <c r="K49" s="28">
        <f t="shared" si="40"/>
        <v>361</v>
      </c>
      <c r="L49" s="17">
        <f t="shared" si="41"/>
        <v>0</v>
      </c>
      <c r="M49" s="29">
        <f t="shared" si="42"/>
        <v>-1998067</v>
      </c>
      <c r="N49" s="181">
        <f t="shared" si="29"/>
        <v>1.2521678806798473E-2</v>
      </c>
      <c r="O49" s="19">
        <f t="shared" si="30"/>
        <v>0</v>
      </c>
      <c r="P49" s="32">
        <f t="shared" si="38"/>
        <v>-1.4329425867702267E-2</v>
      </c>
    </row>
    <row r="50" spans="1:16" s="20" customFormat="1" ht="31.5" customHeight="1" outlineLevel="1">
      <c r="A50" s="193" t="s">
        <v>15</v>
      </c>
      <c r="B50" s="7" t="s">
        <v>189</v>
      </c>
      <c r="C50" s="11" t="s">
        <v>144</v>
      </c>
      <c r="D50" s="164" t="s">
        <v>1</v>
      </c>
      <c r="E50" s="28">
        <v>0</v>
      </c>
      <c r="F50" s="17">
        <v>0</v>
      </c>
      <c r="G50" s="29">
        <v>0</v>
      </c>
      <c r="H50" s="28">
        <v>0</v>
      </c>
      <c r="I50" s="17">
        <v>0</v>
      </c>
      <c r="J50" s="29">
        <v>0</v>
      </c>
      <c r="K50" s="28">
        <f t="shared" si="40"/>
        <v>0</v>
      </c>
      <c r="L50" s="17">
        <f t="shared" si="41"/>
        <v>0</v>
      </c>
      <c r="M50" s="29">
        <f t="shared" si="42"/>
        <v>0</v>
      </c>
      <c r="N50" s="181">
        <f t="shared" si="29"/>
        <v>0</v>
      </c>
      <c r="O50" s="19">
        <f t="shared" si="30"/>
        <v>0</v>
      </c>
      <c r="P50" s="32">
        <f t="shared" si="38"/>
        <v>0</v>
      </c>
    </row>
    <row r="51" spans="1:16" s="20" customFormat="1" ht="15.75" customHeight="1" outlineLevel="1">
      <c r="A51" s="193" t="s">
        <v>15</v>
      </c>
      <c r="B51" s="5" t="s">
        <v>143</v>
      </c>
      <c r="C51" s="6" t="s">
        <v>2</v>
      </c>
      <c r="D51" s="163" t="s">
        <v>3</v>
      </c>
      <c r="E51" s="26">
        <v>0</v>
      </c>
      <c r="F51" s="14"/>
      <c r="G51" s="27">
        <v>0</v>
      </c>
      <c r="H51" s="26">
        <v>0</v>
      </c>
      <c r="I51" s="14"/>
      <c r="J51" s="27">
        <v>0</v>
      </c>
      <c r="K51" s="26">
        <f t="shared" si="40"/>
        <v>0</v>
      </c>
      <c r="L51" s="14">
        <f t="shared" si="41"/>
        <v>0</v>
      </c>
      <c r="M51" s="27">
        <f t="shared" si="42"/>
        <v>0</v>
      </c>
      <c r="N51" s="30">
        <f t="shared" si="29"/>
        <v>0</v>
      </c>
      <c r="O51" s="15">
        <f t="shared" si="30"/>
        <v>0</v>
      </c>
      <c r="P51" s="31">
        <f t="shared" si="38"/>
        <v>0</v>
      </c>
    </row>
    <row r="52" spans="1:16" s="20" customFormat="1" ht="15.75" customHeight="1" outlineLevel="1">
      <c r="A52" s="193" t="s">
        <v>15</v>
      </c>
      <c r="B52" s="5" t="s">
        <v>243</v>
      </c>
      <c r="C52" s="6" t="s">
        <v>256</v>
      </c>
      <c r="D52" s="164"/>
      <c r="E52" s="267"/>
      <c r="F52" s="270"/>
      <c r="G52" s="232">
        <f>SUM(G53:G55)</f>
        <v>0</v>
      </c>
      <c r="H52" s="267"/>
      <c r="I52" s="270"/>
      <c r="J52" s="232">
        <f>SUM(J53:J55)</f>
        <v>0</v>
      </c>
      <c r="K52" s="267"/>
      <c r="L52" s="270"/>
      <c r="M52" s="232">
        <f t="shared" si="42"/>
        <v>0</v>
      </c>
      <c r="N52" s="30"/>
      <c r="O52" s="15"/>
      <c r="P52" s="31">
        <f t="shared" si="38"/>
        <v>0</v>
      </c>
    </row>
    <row r="53" spans="1:16" s="20" customFormat="1" ht="15.75" customHeight="1" outlineLevel="1">
      <c r="A53" s="193" t="s">
        <v>15</v>
      </c>
      <c r="B53" s="7"/>
      <c r="C53" s="11" t="s">
        <v>244</v>
      </c>
      <c r="D53" s="162" t="s">
        <v>194</v>
      </c>
      <c r="E53" s="267">
        <v>0</v>
      </c>
      <c r="F53" s="270">
        <v>0</v>
      </c>
      <c r="G53" s="67">
        <v>0</v>
      </c>
      <c r="H53" s="267">
        <v>0</v>
      </c>
      <c r="I53" s="270">
        <v>0</v>
      </c>
      <c r="J53" s="67">
        <v>0</v>
      </c>
      <c r="K53" s="267">
        <f t="shared" ref="K53:K55" si="43">H53-E53</f>
        <v>0</v>
      </c>
      <c r="L53" s="270">
        <f t="shared" ref="L53:L55" si="44">I53-F53</f>
        <v>0</v>
      </c>
      <c r="M53" s="67">
        <f t="shared" si="42"/>
        <v>0</v>
      </c>
      <c r="N53" s="275">
        <f t="shared" ref="N53:N55" si="45">IF(E53=0,0,K53/E53)</f>
        <v>0</v>
      </c>
      <c r="O53" s="276">
        <f t="shared" ref="O53:O55" si="46">IF(F53=0,0,L53/F53)</f>
        <v>0</v>
      </c>
      <c r="P53" s="277">
        <f t="shared" si="38"/>
        <v>0</v>
      </c>
    </row>
    <row r="54" spans="1:16" s="20" customFormat="1" ht="15.75" customHeight="1" outlineLevel="1">
      <c r="A54" s="193" t="s">
        <v>15</v>
      </c>
      <c r="B54" s="7"/>
      <c r="C54" s="11" t="s">
        <v>245</v>
      </c>
      <c r="D54" s="162" t="s">
        <v>159</v>
      </c>
      <c r="E54" s="267">
        <v>0</v>
      </c>
      <c r="F54" s="270">
        <v>0</v>
      </c>
      <c r="G54" s="67">
        <v>0</v>
      </c>
      <c r="H54" s="267">
        <v>0</v>
      </c>
      <c r="I54" s="270">
        <v>0</v>
      </c>
      <c r="J54" s="67">
        <v>0</v>
      </c>
      <c r="K54" s="267">
        <f t="shared" si="43"/>
        <v>0</v>
      </c>
      <c r="L54" s="270">
        <f t="shared" si="44"/>
        <v>0</v>
      </c>
      <c r="M54" s="67">
        <f t="shared" si="42"/>
        <v>0</v>
      </c>
      <c r="N54" s="275">
        <f t="shared" si="45"/>
        <v>0</v>
      </c>
      <c r="O54" s="276">
        <f t="shared" si="46"/>
        <v>0</v>
      </c>
      <c r="P54" s="277">
        <f t="shared" si="38"/>
        <v>0</v>
      </c>
    </row>
    <row r="55" spans="1:16" s="16" customFormat="1" ht="15.75" customHeight="1" outlineLevel="1">
      <c r="A55" s="193" t="s">
        <v>15</v>
      </c>
      <c r="B55" s="5"/>
      <c r="C55" s="11" t="s">
        <v>246</v>
      </c>
      <c r="D55" s="164" t="s">
        <v>225</v>
      </c>
      <c r="E55" s="28">
        <v>0</v>
      </c>
      <c r="F55" s="17">
        <v>0</v>
      </c>
      <c r="G55" s="29">
        <v>0</v>
      </c>
      <c r="H55" s="28">
        <v>0</v>
      </c>
      <c r="I55" s="17">
        <v>0</v>
      </c>
      <c r="J55" s="29">
        <v>0</v>
      </c>
      <c r="K55" s="28">
        <f t="shared" si="43"/>
        <v>0</v>
      </c>
      <c r="L55" s="17">
        <f t="shared" si="44"/>
        <v>0</v>
      </c>
      <c r="M55" s="29">
        <f t="shared" si="42"/>
        <v>0</v>
      </c>
      <c r="N55" s="181">
        <f t="shared" si="45"/>
        <v>0</v>
      </c>
      <c r="O55" s="19">
        <f t="shared" si="46"/>
        <v>0</v>
      </c>
      <c r="P55" s="32">
        <f t="shared" si="38"/>
        <v>0</v>
      </c>
    </row>
    <row r="56" spans="1:16" s="13" customFormat="1" ht="15.75" customHeight="1">
      <c r="A56" s="36" t="s">
        <v>13</v>
      </c>
      <c r="B56" s="37" t="s">
        <v>19</v>
      </c>
      <c r="C56" s="215" t="s">
        <v>18</v>
      </c>
      <c r="D56" s="208" t="s">
        <v>145</v>
      </c>
      <c r="E56" s="179" t="s">
        <v>145</v>
      </c>
      <c r="F56" s="78" t="s">
        <v>145</v>
      </c>
      <c r="G56" s="79">
        <f>G57+G63+G68+G73+G74</f>
        <v>188888401.30000001</v>
      </c>
      <c r="H56" s="179" t="s">
        <v>145</v>
      </c>
      <c r="I56" s="274" t="s">
        <v>145</v>
      </c>
      <c r="J56" s="79">
        <f>J57+J63+J68+J73+J74</f>
        <v>185670872.06</v>
      </c>
      <c r="K56" s="273" t="s">
        <v>145</v>
      </c>
      <c r="L56" s="274" t="s">
        <v>145</v>
      </c>
      <c r="M56" s="79">
        <f>M57+M63+M68+M74+M73</f>
        <v>-3217529.2400000058</v>
      </c>
      <c r="N56" s="278" t="s">
        <v>145</v>
      </c>
      <c r="O56" s="279" t="s">
        <v>145</v>
      </c>
      <c r="P56" s="280">
        <f t="shared" si="38"/>
        <v>-1.703402230023536E-2</v>
      </c>
    </row>
    <row r="57" spans="1:16" s="16" customFormat="1" ht="15.75" customHeight="1" outlineLevel="1">
      <c r="A57" s="193" t="s">
        <v>19</v>
      </c>
      <c r="B57" s="5" t="s">
        <v>136</v>
      </c>
      <c r="C57" s="9" t="s">
        <v>137</v>
      </c>
      <c r="D57" s="161" t="s">
        <v>194</v>
      </c>
      <c r="E57" s="26">
        <v>700</v>
      </c>
      <c r="F57" s="14">
        <v>13944</v>
      </c>
      <c r="G57" s="27">
        <v>90716327.050000012</v>
      </c>
      <c r="H57" s="26">
        <f>H59+H61</f>
        <v>700</v>
      </c>
      <c r="I57" s="14">
        <f>I59+I61</f>
        <v>13520</v>
      </c>
      <c r="J57" s="27">
        <f>J59+J60+J61+J62</f>
        <v>80927484.5</v>
      </c>
      <c r="K57" s="26">
        <f t="shared" ref="K57:M79" si="47">K59+K60+K61+K62</f>
        <v>0</v>
      </c>
      <c r="L57" s="14">
        <f t="shared" si="47"/>
        <v>-424</v>
      </c>
      <c r="M57" s="27">
        <f t="shared" si="47"/>
        <v>-9788842.5500000045</v>
      </c>
      <c r="N57" s="30">
        <f t="shared" ref="N57:N73" si="48">IF(E57=0,0,K57/E57)</f>
        <v>0</v>
      </c>
      <c r="O57" s="15">
        <f t="shared" ref="O57:O73" si="49">IF(F57=0,0,L57/F57)</f>
        <v>-3.0407343660355707E-2</v>
      </c>
      <c r="P57" s="31">
        <f t="shared" si="38"/>
        <v>-0.10790607235018124</v>
      </c>
    </row>
    <row r="58" spans="1:16" s="20" customFormat="1" ht="15.75" customHeight="1" outlineLevel="1">
      <c r="A58" s="193" t="s">
        <v>19</v>
      </c>
      <c r="B58" s="7"/>
      <c r="C58" s="8" t="s">
        <v>167</v>
      </c>
      <c r="D58" s="162" t="s">
        <v>194</v>
      </c>
      <c r="E58" s="28">
        <v>0</v>
      </c>
      <c r="F58" s="17">
        <v>0</v>
      </c>
      <c r="G58" s="29">
        <v>0</v>
      </c>
      <c r="H58" s="28">
        <v>0</v>
      </c>
      <c r="I58" s="17">
        <v>0</v>
      </c>
      <c r="J58" s="29">
        <v>0</v>
      </c>
      <c r="K58" s="28">
        <f t="shared" ref="K58:K62" si="50">H58-E58</f>
        <v>0</v>
      </c>
      <c r="L58" s="17">
        <f t="shared" ref="L58:L62" si="51">I58-F58</f>
        <v>0</v>
      </c>
      <c r="M58" s="29">
        <f t="shared" ref="M58:M62" si="52">J58-G58</f>
        <v>0</v>
      </c>
      <c r="N58" s="181">
        <f t="shared" si="48"/>
        <v>0</v>
      </c>
      <c r="O58" s="19">
        <f t="shared" si="49"/>
        <v>0</v>
      </c>
      <c r="P58" s="32">
        <f t="shared" si="38"/>
        <v>0</v>
      </c>
    </row>
    <row r="59" spans="1:16" s="20" customFormat="1" ht="15.75" customHeight="1" outlineLevel="1">
      <c r="A59" s="193" t="s">
        <v>19</v>
      </c>
      <c r="B59" s="7" t="s">
        <v>168</v>
      </c>
      <c r="C59" s="8" t="s">
        <v>138</v>
      </c>
      <c r="D59" s="162" t="s">
        <v>194</v>
      </c>
      <c r="E59" s="28">
        <v>0</v>
      </c>
      <c r="F59" s="17">
        <v>0</v>
      </c>
      <c r="G59" s="29">
        <v>0</v>
      </c>
      <c r="H59" s="28">
        <v>0</v>
      </c>
      <c r="I59" s="17">
        <v>0</v>
      </c>
      <c r="J59" s="29">
        <v>0</v>
      </c>
      <c r="K59" s="28">
        <f t="shared" si="50"/>
        <v>0</v>
      </c>
      <c r="L59" s="17">
        <f t="shared" si="51"/>
        <v>0</v>
      </c>
      <c r="M59" s="29">
        <f t="shared" si="52"/>
        <v>0</v>
      </c>
      <c r="N59" s="181">
        <f t="shared" si="48"/>
        <v>0</v>
      </c>
      <c r="O59" s="19">
        <f t="shared" si="49"/>
        <v>0</v>
      </c>
      <c r="P59" s="32">
        <f t="shared" si="38"/>
        <v>0</v>
      </c>
    </row>
    <row r="60" spans="1:16" s="20" customFormat="1" ht="15.75" customHeight="1" outlineLevel="1">
      <c r="A60" s="193" t="s">
        <v>19</v>
      </c>
      <c r="B60" s="7" t="s">
        <v>169</v>
      </c>
      <c r="C60" s="129" t="s">
        <v>181</v>
      </c>
      <c r="D60" s="162" t="s">
        <v>195</v>
      </c>
      <c r="E60" s="28"/>
      <c r="F60" s="17"/>
      <c r="G60" s="29">
        <v>0</v>
      </c>
      <c r="H60" s="28"/>
      <c r="I60" s="17"/>
      <c r="J60" s="29">
        <v>0</v>
      </c>
      <c r="K60" s="28">
        <f t="shared" si="50"/>
        <v>0</v>
      </c>
      <c r="L60" s="17">
        <f t="shared" si="51"/>
        <v>0</v>
      </c>
      <c r="M60" s="29">
        <f t="shared" si="52"/>
        <v>0</v>
      </c>
      <c r="N60" s="181">
        <f t="shared" si="48"/>
        <v>0</v>
      </c>
      <c r="O60" s="19">
        <f t="shared" si="49"/>
        <v>0</v>
      </c>
      <c r="P60" s="32">
        <f t="shared" si="38"/>
        <v>0</v>
      </c>
    </row>
    <row r="61" spans="1:16" s="20" customFormat="1" ht="31.5" customHeight="1" outlineLevel="1">
      <c r="A61" s="193" t="s">
        <v>19</v>
      </c>
      <c r="B61" s="7" t="s">
        <v>170</v>
      </c>
      <c r="C61" s="8" t="s">
        <v>180</v>
      </c>
      <c r="D61" s="162" t="s">
        <v>194</v>
      </c>
      <c r="E61" s="28">
        <v>700</v>
      </c>
      <c r="F61" s="17">
        <v>13944</v>
      </c>
      <c r="G61" s="29">
        <v>89641316.870000005</v>
      </c>
      <c r="H61" s="28">
        <v>700</v>
      </c>
      <c r="I61" s="17">
        <v>13520</v>
      </c>
      <c r="J61" s="29">
        <v>80903331.5</v>
      </c>
      <c r="K61" s="28">
        <f t="shared" si="50"/>
        <v>0</v>
      </c>
      <c r="L61" s="17">
        <f t="shared" si="51"/>
        <v>-424</v>
      </c>
      <c r="M61" s="29">
        <f t="shared" si="52"/>
        <v>-8737985.3700000048</v>
      </c>
      <c r="N61" s="181">
        <f t="shared" si="48"/>
        <v>0</v>
      </c>
      <c r="O61" s="19">
        <f t="shared" si="49"/>
        <v>-3.0407343660355707E-2</v>
      </c>
      <c r="P61" s="32">
        <f t="shared" si="38"/>
        <v>-9.7477208893216524E-2</v>
      </c>
    </row>
    <row r="62" spans="1:16" s="20" customFormat="1" ht="15.75" customHeight="1" outlineLevel="1">
      <c r="A62" s="193" t="s">
        <v>19</v>
      </c>
      <c r="B62" s="7" t="s">
        <v>171</v>
      </c>
      <c r="C62" s="8" t="s">
        <v>156</v>
      </c>
      <c r="D62" s="162"/>
      <c r="E62" s="28"/>
      <c r="F62" s="17"/>
      <c r="G62" s="29">
        <v>1075010.18</v>
      </c>
      <c r="H62" s="28"/>
      <c r="I62" s="17"/>
      <c r="J62" s="29">
        <v>24153</v>
      </c>
      <c r="K62" s="28">
        <f t="shared" si="50"/>
        <v>0</v>
      </c>
      <c r="L62" s="17">
        <f t="shared" si="51"/>
        <v>0</v>
      </c>
      <c r="M62" s="29">
        <f t="shared" si="52"/>
        <v>-1050857.18</v>
      </c>
      <c r="N62" s="181">
        <f t="shared" si="48"/>
        <v>0</v>
      </c>
      <c r="O62" s="19">
        <f t="shared" si="49"/>
        <v>0</v>
      </c>
      <c r="P62" s="32">
        <f t="shared" si="38"/>
        <v>-0.97753230578709494</v>
      </c>
    </row>
    <row r="63" spans="1:16" s="20" customFormat="1" ht="15.75" customHeight="1" outlineLevel="1">
      <c r="A63" s="193" t="s">
        <v>19</v>
      </c>
      <c r="B63" s="5" t="s">
        <v>141</v>
      </c>
      <c r="C63" s="6" t="s">
        <v>140</v>
      </c>
      <c r="D63" s="161" t="s">
        <v>159</v>
      </c>
      <c r="E63" s="26">
        <v>900</v>
      </c>
      <c r="F63" s="14">
        <v>17608</v>
      </c>
      <c r="G63" s="27">
        <v>28945000.07</v>
      </c>
      <c r="H63" s="26">
        <f t="shared" ref="H63:M63" si="53">H66+H67</f>
        <v>900</v>
      </c>
      <c r="I63" s="14">
        <f t="shared" si="53"/>
        <v>17001</v>
      </c>
      <c r="J63" s="27">
        <f t="shared" si="53"/>
        <v>32567621.830000002</v>
      </c>
      <c r="K63" s="26">
        <f t="shared" si="53"/>
        <v>0</v>
      </c>
      <c r="L63" s="14">
        <f t="shared" si="53"/>
        <v>-607</v>
      </c>
      <c r="M63" s="27">
        <f t="shared" si="53"/>
        <v>3622621.7600000016</v>
      </c>
      <c r="N63" s="30">
        <f t="shared" si="48"/>
        <v>0</v>
      </c>
      <c r="O63" s="15">
        <f t="shared" si="49"/>
        <v>-3.4472966833257609E-2</v>
      </c>
      <c r="P63" s="31">
        <f t="shared" si="38"/>
        <v>0.12515535502639927</v>
      </c>
    </row>
    <row r="64" spans="1:16" s="16" customFormat="1" ht="15.75" customHeight="1" outlineLevel="1">
      <c r="A64" s="193" t="s">
        <v>19</v>
      </c>
      <c r="B64" s="5"/>
      <c r="C64" s="8" t="s">
        <v>167</v>
      </c>
      <c r="D64" s="162" t="s">
        <v>159</v>
      </c>
      <c r="E64" s="28">
        <v>0</v>
      </c>
      <c r="F64" s="17">
        <v>0</v>
      </c>
      <c r="G64" s="29">
        <v>0</v>
      </c>
      <c r="H64" s="28">
        <v>0</v>
      </c>
      <c r="I64" s="17">
        <v>0</v>
      </c>
      <c r="J64" s="29">
        <v>0</v>
      </c>
      <c r="K64" s="28">
        <f t="shared" ref="K64:K67" si="54">H64-E64</f>
        <v>0</v>
      </c>
      <c r="L64" s="17">
        <f t="shared" ref="L64:L67" si="55">I64-F64</f>
        <v>0</v>
      </c>
      <c r="M64" s="29">
        <f t="shared" ref="M64:M67" si="56">J64-G64</f>
        <v>0</v>
      </c>
      <c r="N64" s="181">
        <f t="shared" si="48"/>
        <v>0</v>
      </c>
      <c r="O64" s="19">
        <f t="shared" si="49"/>
        <v>0</v>
      </c>
      <c r="P64" s="32">
        <f t="shared" si="38"/>
        <v>0</v>
      </c>
    </row>
    <row r="65" spans="1:16" s="20" customFormat="1" ht="15.75" customHeight="1" outlineLevel="1">
      <c r="A65" s="193" t="s">
        <v>19</v>
      </c>
      <c r="B65" s="5"/>
      <c r="C65" s="129" t="s">
        <v>182</v>
      </c>
      <c r="D65" s="162" t="s">
        <v>159</v>
      </c>
      <c r="E65" s="28">
        <v>0</v>
      </c>
      <c r="F65" s="17">
        <v>0</v>
      </c>
      <c r="G65" s="29">
        <v>0</v>
      </c>
      <c r="H65" s="28">
        <v>0</v>
      </c>
      <c r="I65" s="17">
        <v>0</v>
      </c>
      <c r="J65" s="29">
        <v>0</v>
      </c>
      <c r="K65" s="28">
        <f t="shared" si="54"/>
        <v>0</v>
      </c>
      <c r="L65" s="17">
        <f t="shared" si="55"/>
        <v>0</v>
      </c>
      <c r="M65" s="29">
        <f t="shared" si="56"/>
        <v>0</v>
      </c>
      <c r="N65" s="30">
        <f t="shared" si="48"/>
        <v>0</v>
      </c>
      <c r="O65" s="15">
        <f t="shared" si="49"/>
        <v>0</v>
      </c>
      <c r="P65" s="31">
        <f t="shared" si="38"/>
        <v>0</v>
      </c>
    </row>
    <row r="66" spans="1:16" s="20" customFormat="1" ht="15.75" customHeight="1" outlineLevel="1">
      <c r="A66" s="193" t="s">
        <v>19</v>
      </c>
      <c r="B66" s="7" t="s">
        <v>185</v>
      </c>
      <c r="C66" s="8" t="s">
        <v>157</v>
      </c>
      <c r="D66" s="162" t="s">
        <v>159</v>
      </c>
      <c r="E66" s="28">
        <v>450</v>
      </c>
      <c r="F66" s="17">
        <v>8640</v>
      </c>
      <c r="G66" s="29">
        <v>10549816.329999998</v>
      </c>
      <c r="H66" s="28">
        <v>450</v>
      </c>
      <c r="I66" s="17">
        <v>8495</v>
      </c>
      <c r="J66" s="29">
        <v>13056442.010000002</v>
      </c>
      <c r="K66" s="28">
        <f t="shared" si="54"/>
        <v>0</v>
      </c>
      <c r="L66" s="17">
        <f t="shared" si="55"/>
        <v>-145</v>
      </c>
      <c r="M66" s="29">
        <f t="shared" si="56"/>
        <v>2506625.6800000034</v>
      </c>
      <c r="N66" s="181">
        <f t="shared" si="48"/>
        <v>0</v>
      </c>
      <c r="O66" s="19">
        <f t="shared" si="49"/>
        <v>-1.6782407407407409E-2</v>
      </c>
      <c r="P66" s="32">
        <f t="shared" ref="P66:P129" si="57">IF(G66=0,0,M66/G66)</f>
        <v>0.23759898765934287</v>
      </c>
    </row>
    <row r="67" spans="1:16" s="20" customFormat="1" ht="31.5" customHeight="1" outlineLevel="1">
      <c r="A67" s="193" t="s">
        <v>19</v>
      </c>
      <c r="B67" s="7" t="s">
        <v>186</v>
      </c>
      <c r="C67" s="8" t="s">
        <v>183</v>
      </c>
      <c r="D67" s="162" t="s">
        <v>159</v>
      </c>
      <c r="E67" s="28">
        <v>450</v>
      </c>
      <c r="F67" s="17">
        <v>8968</v>
      </c>
      <c r="G67" s="29">
        <v>18395183.740000002</v>
      </c>
      <c r="H67" s="28">
        <v>450</v>
      </c>
      <c r="I67" s="17">
        <v>8506</v>
      </c>
      <c r="J67" s="29">
        <v>19511179.82</v>
      </c>
      <c r="K67" s="28">
        <f t="shared" si="54"/>
        <v>0</v>
      </c>
      <c r="L67" s="17">
        <f t="shared" si="55"/>
        <v>-462</v>
      </c>
      <c r="M67" s="29">
        <f t="shared" si="56"/>
        <v>1115996.0799999982</v>
      </c>
      <c r="N67" s="181">
        <f t="shared" si="48"/>
        <v>0</v>
      </c>
      <c r="O67" s="19">
        <f t="shared" si="49"/>
        <v>-5.1516503122212308E-2</v>
      </c>
      <c r="P67" s="32">
        <f t="shared" si="57"/>
        <v>6.0667840874743993E-2</v>
      </c>
    </row>
    <row r="68" spans="1:16" s="20" customFormat="1" ht="15.75" customHeight="1" outlineLevel="1">
      <c r="A68" s="193" t="s">
        <v>19</v>
      </c>
      <c r="B68" s="5" t="s">
        <v>139</v>
      </c>
      <c r="C68" s="9" t="s">
        <v>142</v>
      </c>
      <c r="D68" s="163" t="s">
        <v>1</v>
      </c>
      <c r="E68" s="26">
        <f t="shared" ref="E68:M68" si="58">E69+E72</f>
        <v>23848</v>
      </c>
      <c r="F68" s="14">
        <f t="shared" si="58"/>
        <v>100000</v>
      </c>
      <c r="G68" s="27">
        <f t="shared" si="58"/>
        <v>69227074.180000007</v>
      </c>
      <c r="H68" s="26">
        <f t="shared" si="58"/>
        <v>29132</v>
      </c>
      <c r="I68" s="14">
        <f t="shared" si="58"/>
        <v>93000</v>
      </c>
      <c r="J68" s="27">
        <f t="shared" si="58"/>
        <v>72175765.730000004</v>
      </c>
      <c r="K68" s="26">
        <f t="shared" si="58"/>
        <v>5284</v>
      </c>
      <c r="L68" s="14">
        <f t="shared" si="58"/>
        <v>-7000</v>
      </c>
      <c r="M68" s="27">
        <f t="shared" si="58"/>
        <v>2948691.549999997</v>
      </c>
      <c r="N68" s="30">
        <f t="shared" si="48"/>
        <v>0.22156994297215699</v>
      </c>
      <c r="O68" s="15">
        <f t="shared" si="49"/>
        <v>-7.0000000000000007E-2</v>
      </c>
      <c r="P68" s="31">
        <f t="shared" si="57"/>
        <v>4.2594484671315005E-2</v>
      </c>
    </row>
    <row r="69" spans="1:16" s="20" customFormat="1" ht="15.75" customHeight="1" outlineLevel="1">
      <c r="A69" s="193" t="s">
        <v>19</v>
      </c>
      <c r="B69" s="7" t="s">
        <v>188</v>
      </c>
      <c r="C69" s="10" t="s">
        <v>184</v>
      </c>
      <c r="D69" s="164" t="s">
        <v>1</v>
      </c>
      <c r="E69" s="28">
        <v>23848</v>
      </c>
      <c r="F69" s="17">
        <v>100000</v>
      </c>
      <c r="G69" s="29">
        <v>69227074.180000007</v>
      </c>
      <c r="H69" s="28">
        <v>29132</v>
      </c>
      <c r="I69" s="17">
        <v>93000</v>
      </c>
      <c r="J69" s="29">
        <v>72175765.730000004</v>
      </c>
      <c r="K69" s="28">
        <f t="shared" ref="K69:K73" si="59">H69-E69</f>
        <v>5284</v>
      </c>
      <c r="L69" s="17">
        <f t="shared" ref="L69:L73" si="60">I69-F69</f>
        <v>-7000</v>
      </c>
      <c r="M69" s="29">
        <f t="shared" ref="M69:M77" si="61">J69-G69</f>
        <v>2948691.549999997</v>
      </c>
      <c r="N69" s="181">
        <f t="shared" si="48"/>
        <v>0.22156994297215699</v>
      </c>
      <c r="O69" s="19">
        <f t="shared" si="49"/>
        <v>-7.0000000000000007E-2</v>
      </c>
      <c r="P69" s="32">
        <f t="shared" si="57"/>
        <v>4.2594484671315005E-2</v>
      </c>
    </row>
    <row r="70" spans="1:16" s="16" customFormat="1" ht="31.5" customHeight="1" outlineLevel="1">
      <c r="A70" s="193" t="s">
        <v>19</v>
      </c>
      <c r="B70" s="7"/>
      <c r="C70" s="10" t="s">
        <v>224</v>
      </c>
      <c r="D70" s="164" t="s">
        <v>225</v>
      </c>
      <c r="E70" s="28">
        <v>0</v>
      </c>
      <c r="F70" s="17">
        <v>0</v>
      </c>
      <c r="G70" s="29">
        <v>0</v>
      </c>
      <c r="H70" s="28">
        <v>0</v>
      </c>
      <c r="I70" s="17">
        <v>0</v>
      </c>
      <c r="J70" s="29">
        <v>0</v>
      </c>
      <c r="K70" s="28">
        <f t="shared" si="59"/>
        <v>0</v>
      </c>
      <c r="L70" s="17">
        <f t="shared" si="60"/>
        <v>0</v>
      </c>
      <c r="M70" s="29">
        <f t="shared" si="61"/>
        <v>0</v>
      </c>
      <c r="N70" s="181">
        <f t="shared" si="48"/>
        <v>0</v>
      </c>
      <c r="O70" s="19">
        <f t="shared" si="49"/>
        <v>0</v>
      </c>
      <c r="P70" s="32">
        <f t="shared" si="57"/>
        <v>0</v>
      </c>
    </row>
    <row r="71" spans="1:16" s="20" customFormat="1" ht="31.5" customHeight="1" outlineLevel="1">
      <c r="A71" s="193" t="s">
        <v>19</v>
      </c>
      <c r="B71" s="7"/>
      <c r="C71" s="10" t="s">
        <v>222</v>
      </c>
      <c r="D71" s="164" t="s">
        <v>223</v>
      </c>
      <c r="E71" s="28">
        <v>18378</v>
      </c>
      <c r="F71" s="17"/>
      <c r="G71" s="29">
        <v>9924120</v>
      </c>
      <c r="H71" s="28">
        <v>4660</v>
      </c>
      <c r="I71" s="17"/>
      <c r="J71" s="29">
        <v>2730760</v>
      </c>
      <c r="K71" s="28">
        <f t="shared" si="59"/>
        <v>-13718</v>
      </c>
      <c r="L71" s="17">
        <f t="shared" si="60"/>
        <v>0</v>
      </c>
      <c r="M71" s="29">
        <f t="shared" si="61"/>
        <v>-7193360</v>
      </c>
      <c r="N71" s="181">
        <f t="shared" si="48"/>
        <v>-0.74643595603438895</v>
      </c>
      <c r="O71" s="19">
        <f t="shared" si="49"/>
        <v>0</v>
      </c>
      <c r="P71" s="32">
        <f t="shared" si="57"/>
        <v>-0.72483605599287393</v>
      </c>
    </row>
    <row r="72" spans="1:16" s="20" customFormat="1" ht="31.5" customHeight="1" outlineLevel="1">
      <c r="A72" s="193" t="s">
        <v>19</v>
      </c>
      <c r="B72" s="7" t="s">
        <v>189</v>
      </c>
      <c r="C72" s="11" t="s">
        <v>144</v>
      </c>
      <c r="D72" s="164" t="s">
        <v>1</v>
      </c>
      <c r="E72" s="28">
        <v>0</v>
      </c>
      <c r="F72" s="17">
        <v>0</v>
      </c>
      <c r="G72" s="29">
        <v>0</v>
      </c>
      <c r="H72" s="28">
        <v>0</v>
      </c>
      <c r="I72" s="17">
        <v>0</v>
      </c>
      <c r="J72" s="29">
        <v>0</v>
      </c>
      <c r="K72" s="28">
        <f t="shared" si="59"/>
        <v>0</v>
      </c>
      <c r="L72" s="17">
        <f t="shared" si="60"/>
        <v>0</v>
      </c>
      <c r="M72" s="29">
        <f t="shared" si="61"/>
        <v>0</v>
      </c>
      <c r="N72" s="181">
        <f t="shared" si="48"/>
        <v>0</v>
      </c>
      <c r="O72" s="19">
        <f t="shared" si="49"/>
        <v>0</v>
      </c>
      <c r="P72" s="32">
        <f t="shared" si="57"/>
        <v>0</v>
      </c>
    </row>
    <row r="73" spans="1:16" s="20" customFormat="1" ht="15.75" customHeight="1" outlineLevel="1">
      <c r="A73" s="193" t="s">
        <v>19</v>
      </c>
      <c r="B73" s="5" t="s">
        <v>143</v>
      </c>
      <c r="C73" s="6" t="s">
        <v>2</v>
      </c>
      <c r="D73" s="163" t="s">
        <v>3</v>
      </c>
      <c r="E73" s="26">
        <v>0</v>
      </c>
      <c r="F73" s="14"/>
      <c r="G73" s="27">
        <v>0</v>
      </c>
      <c r="H73" s="26">
        <v>0</v>
      </c>
      <c r="I73" s="14"/>
      <c r="J73" s="27">
        <v>0</v>
      </c>
      <c r="K73" s="26">
        <f t="shared" si="59"/>
        <v>0</v>
      </c>
      <c r="L73" s="14">
        <f t="shared" si="60"/>
        <v>0</v>
      </c>
      <c r="M73" s="27">
        <f t="shared" si="61"/>
        <v>0</v>
      </c>
      <c r="N73" s="30">
        <f t="shared" si="48"/>
        <v>0</v>
      </c>
      <c r="O73" s="15">
        <f t="shared" si="49"/>
        <v>0</v>
      </c>
      <c r="P73" s="31">
        <f t="shared" si="57"/>
        <v>0</v>
      </c>
    </row>
    <row r="74" spans="1:16" s="20" customFormat="1" ht="15.75" customHeight="1" outlineLevel="1">
      <c r="A74" s="193" t="s">
        <v>19</v>
      </c>
      <c r="B74" s="5" t="s">
        <v>243</v>
      </c>
      <c r="C74" s="6" t="s">
        <v>256</v>
      </c>
      <c r="D74" s="164"/>
      <c r="E74" s="267"/>
      <c r="F74" s="270"/>
      <c r="G74" s="232">
        <f t="shared" ref="G74" si="62">SUM(G75:G77)</f>
        <v>0</v>
      </c>
      <c r="H74" s="267"/>
      <c r="I74" s="270"/>
      <c r="J74" s="232">
        <f t="shared" ref="J74" si="63">SUM(J75:J77)</f>
        <v>0</v>
      </c>
      <c r="K74" s="267"/>
      <c r="L74" s="270"/>
      <c r="M74" s="232">
        <f t="shared" si="61"/>
        <v>0</v>
      </c>
      <c r="N74" s="30"/>
      <c r="O74" s="15"/>
      <c r="P74" s="31">
        <f t="shared" si="57"/>
        <v>0</v>
      </c>
    </row>
    <row r="75" spans="1:16" s="20" customFormat="1" ht="15.75" customHeight="1" outlineLevel="1">
      <c r="A75" s="193" t="s">
        <v>19</v>
      </c>
      <c r="B75" s="7"/>
      <c r="C75" s="11" t="s">
        <v>244</v>
      </c>
      <c r="D75" s="162" t="s">
        <v>194</v>
      </c>
      <c r="E75" s="267">
        <v>0</v>
      </c>
      <c r="F75" s="270">
        <v>0</v>
      </c>
      <c r="G75" s="67">
        <v>0</v>
      </c>
      <c r="H75" s="267">
        <v>0</v>
      </c>
      <c r="I75" s="270">
        <v>0</v>
      </c>
      <c r="J75" s="67">
        <v>0</v>
      </c>
      <c r="K75" s="267">
        <f t="shared" ref="K75:K77" si="64">H75-E75</f>
        <v>0</v>
      </c>
      <c r="L75" s="270">
        <f t="shared" ref="L75:L77" si="65">I75-F75</f>
        <v>0</v>
      </c>
      <c r="M75" s="67">
        <f t="shared" si="61"/>
        <v>0</v>
      </c>
      <c r="N75" s="275">
        <f t="shared" ref="N75:N77" si="66">IF(E75=0,0,K75/E75)</f>
        <v>0</v>
      </c>
      <c r="O75" s="276">
        <f t="shared" ref="O75:O77" si="67">IF(F75=0,0,L75/F75)</f>
        <v>0</v>
      </c>
      <c r="P75" s="277">
        <f t="shared" si="57"/>
        <v>0</v>
      </c>
    </row>
    <row r="76" spans="1:16" s="20" customFormat="1" ht="15.75" customHeight="1" outlineLevel="1">
      <c r="A76" s="193" t="s">
        <v>19</v>
      </c>
      <c r="B76" s="7"/>
      <c r="C76" s="11" t="s">
        <v>245</v>
      </c>
      <c r="D76" s="162" t="s">
        <v>159</v>
      </c>
      <c r="E76" s="267">
        <v>0</v>
      </c>
      <c r="F76" s="270">
        <v>0</v>
      </c>
      <c r="G76" s="67">
        <v>0</v>
      </c>
      <c r="H76" s="267">
        <v>0</v>
      </c>
      <c r="I76" s="270">
        <v>0</v>
      </c>
      <c r="J76" s="67">
        <v>0</v>
      </c>
      <c r="K76" s="267">
        <f t="shared" si="64"/>
        <v>0</v>
      </c>
      <c r="L76" s="270">
        <f t="shared" si="65"/>
        <v>0</v>
      </c>
      <c r="M76" s="67">
        <f t="shared" si="61"/>
        <v>0</v>
      </c>
      <c r="N76" s="275">
        <f t="shared" si="66"/>
        <v>0</v>
      </c>
      <c r="O76" s="276">
        <f t="shared" si="67"/>
        <v>0</v>
      </c>
      <c r="P76" s="277">
        <f t="shared" si="57"/>
        <v>0</v>
      </c>
    </row>
    <row r="77" spans="1:16" s="16" customFormat="1" ht="15.75" customHeight="1" outlineLevel="1">
      <c r="A77" s="193" t="s">
        <v>19</v>
      </c>
      <c r="B77" s="5"/>
      <c r="C77" s="11" t="s">
        <v>246</v>
      </c>
      <c r="D77" s="164" t="s">
        <v>225</v>
      </c>
      <c r="E77" s="28">
        <v>0</v>
      </c>
      <c r="F77" s="17">
        <v>0</v>
      </c>
      <c r="G77" s="29">
        <v>0</v>
      </c>
      <c r="H77" s="28">
        <v>0</v>
      </c>
      <c r="I77" s="17">
        <v>0</v>
      </c>
      <c r="J77" s="29">
        <v>0</v>
      </c>
      <c r="K77" s="28">
        <f t="shared" si="64"/>
        <v>0</v>
      </c>
      <c r="L77" s="17">
        <f t="shared" si="65"/>
        <v>0</v>
      </c>
      <c r="M77" s="29">
        <f t="shared" si="61"/>
        <v>0</v>
      </c>
      <c r="N77" s="181">
        <f t="shared" si="66"/>
        <v>0</v>
      </c>
      <c r="O77" s="19">
        <f t="shared" si="67"/>
        <v>0</v>
      </c>
      <c r="P77" s="32">
        <f t="shared" si="57"/>
        <v>0</v>
      </c>
    </row>
    <row r="78" spans="1:16" s="13" customFormat="1" ht="15.75" customHeight="1">
      <c r="A78" s="36" t="s">
        <v>16</v>
      </c>
      <c r="B78" s="37" t="s">
        <v>22</v>
      </c>
      <c r="C78" s="215" t="s">
        <v>233</v>
      </c>
      <c r="D78" s="208" t="s">
        <v>145</v>
      </c>
      <c r="E78" s="179" t="s">
        <v>145</v>
      </c>
      <c r="F78" s="78" t="s">
        <v>145</v>
      </c>
      <c r="G78" s="79">
        <f>G79+G85+G90+G95+G96</f>
        <v>102867063.19</v>
      </c>
      <c r="H78" s="179" t="s">
        <v>145</v>
      </c>
      <c r="I78" s="274" t="s">
        <v>145</v>
      </c>
      <c r="J78" s="79">
        <f>J79+J85+J90+J95+J96</f>
        <v>95628193.549999997</v>
      </c>
      <c r="K78" s="273" t="s">
        <v>145</v>
      </c>
      <c r="L78" s="274" t="s">
        <v>145</v>
      </c>
      <c r="M78" s="79">
        <f>M79+M85+M90+M96+M95</f>
        <v>-7238869.6400000006</v>
      </c>
      <c r="N78" s="278" t="s">
        <v>145</v>
      </c>
      <c r="O78" s="279" t="s">
        <v>145</v>
      </c>
      <c r="P78" s="280">
        <f t="shared" si="57"/>
        <v>-7.0371112147233073E-2</v>
      </c>
    </row>
    <row r="79" spans="1:16" s="16" customFormat="1" ht="15.75" customHeight="1" outlineLevel="1">
      <c r="A79" s="193" t="s">
        <v>22</v>
      </c>
      <c r="B79" s="5" t="s">
        <v>136</v>
      </c>
      <c r="C79" s="9" t="s">
        <v>137</v>
      </c>
      <c r="D79" s="161" t="s">
        <v>194</v>
      </c>
      <c r="E79" s="26">
        <v>0</v>
      </c>
      <c r="F79" s="14">
        <v>0</v>
      </c>
      <c r="G79" s="27">
        <v>0</v>
      </c>
      <c r="H79" s="26">
        <f>H81+H83</f>
        <v>0</v>
      </c>
      <c r="I79" s="14">
        <f>I81+I83</f>
        <v>0</v>
      </c>
      <c r="J79" s="27">
        <f>J81+J82+J83+J84</f>
        <v>0</v>
      </c>
      <c r="K79" s="26">
        <f t="shared" ref="K79" si="68">K81+K82+K83+K84</f>
        <v>0</v>
      </c>
      <c r="L79" s="14">
        <f t="shared" si="47"/>
        <v>0</v>
      </c>
      <c r="M79" s="27">
        <f t="shared" si="47"/>
        <v>0</v>
      </c>
      <c r="N79" s="30">
        <f t="shared" ref="N79:N95" si="69">IF(E79=0,0,K79/E79)</f>
        <v>0</v>
      </c>
      <c r="O79" s="15">
        <f t="shared" ref="O79:O95" si="70">IF(F79=0,0,L79/F79)</f>
        <v>0</v>
      </c>
      <c r="P79" s="31">
        <f t="shared" si="57"/>
        <v>0</v>
      </c>
    </row>
    <row r="80" spans="1:16" s="20" customFormat="1" ht="15.75" customHeight="1" outlineLevel="1">
      <c r="A80" s="193" t="s">
        <v>22</v>
      </c>
      <c r="B80" s="7"/>
      <c r="C80" s="8" t="s">
        <v>167</v>
      </c>
      <c r="D80" s="162" t="s">
        <v>194</v>
      </c>
      <c r="E80" s="28">
        <v>0</v>
      </c>
      <c r="F80" s="17">
        <v>0</v>
      </c>
      <c r="G80" s="29">
        <v>0</v>
      </c>
      <c r="H80" s="28">
        <v>0</v>
      </c>
      <c r="I80" s="17">
        <v>0</v>
      </c>
      <c r="J80" s="29">
        <v>0</v>
      </c>
      <c r="K80" s="28">
        <f t="shared" ref="K80:K84" si="71">H80-E80</f>
        <v>0</v>
      </c>
      <c r="L80" s="17">
        <f t="shared" ref="L80:L84" si="72">I80-F80</f>
        <v>0</v>
      </c>
      <c r="M80" s="29">
        <f t="shared" ref="M80:M84" si="73">J80-G80</f>
        <v>0</v>
      </c>
      <c r="N80" s="181">
        <f t="shared" si="69"/>
        <v>0</v>
      </c>
      <c r="O80" s="19">
        <f t="shared" si="70"/>
        <v>0</v>
      </c>
      <c r="P80" s="32">
        <f t="shared" si="57"/>
        <v>0</v>
      </c>
    </row>
    <row r="81" spans="1:16" s="20" customFormat="1" ht="15.75" customHeight="1" outlineLevel="1">
      <c r="A81" s="193" t="s">
        <v>22</v>
      </c>
      <c r="B81" s="7" t="s">
        <v>168</v>
      </c>
      <c r="C81" s="8" t="s">
        <v>138</v>
      </c>
      <c r="D81" s="162" t="s">
        <v>194</v>
      </c>
      <c r="E81" s="28">
        <v>0</v>
      </c>
      <c r="F81" s="17">
        <v>0</v>
      </c>
      <c r="G81" s="29">
        <v>0</v>
      </c>
      <c r="H81" s="28">
        <v>0</v>
      </c>
      <c r="I81" s="17">
        <v>0</v>
      </c>
      <c r="J81" s="29">
        <v>0</v>
      </c>
      <c r="K81" s="28">
        <f t="shared" si="71"/>
        <v>0</v>
      </c>
      <c r="L81" s="17">
        <f t="shared" si="72"/>
        <v>0</v>
      </c>
      <c r="M81" s="29">
        <f t="shared" si="73"/>
        <v>0</v>
      </c>
      <c r="N81" s="181">
        <f t="shared" si="69"/>
        <v>0</v>
      </c>
      <c r="O81" s="19">
        <f t="shared" si="70"/>
        <v>0</v>
      </c>
      <c r="P81" s="32">
        <f t="shared" si="57"/>
        <v>0</v>
      </c>
    </row>
    <row r="82" spans="1:16" s="20" customFormat="1" ht="15.75" customHeight="1" outlineLevel="1">
      <c r="A82" s="193" t="s">
        <v>22</v>
      </c>
      <c r="B82" s="7" t="s">
        <v>169</v>
      </c>
      <c r="C82" s="129" t="s">
        <v>181</v>
      </c>
      <c r="D82" s="162" t="s">
        <v>195</v>
      </c>
      <c r="E82" s="28"/>
      <c r="F82" s="17"/>
      <c r="G82" s="29">
        <v>0</v>
      </c>
      <c r="H82" s="28"/>
      <c r="I82" s="17"/>
      <c r="J82" s="29">
        <v>0</v>
      </c>
      <c r="K82" s="28">
        <f t="shared" si="71"/>
        <v>0</v>
      </c>
      <c r="L82" s="17">
        <f t="shared" si="72"/>
        <v>0</v>
      </c>
      <c r="M82" s="29">
        <f t="shared" si="73"/>
        <v>0</v>
      </c>
      <c r="N82" s="181">
        <f t="shared" si="69"/>
        <v>0</v>
      </c>
      <c r="O82" s="19">
        <f t="shared" si="70"/>
        <v>0</v>
      </c>
      <c r="P82" s="32">
        <f t="shared" si="57"/>
        <v>0</v>
      </c>
    </row>
    <row r="83" spans="1:16" s="20" customFormat="1" ht="31.5" customHeight="1" outlineLevel="1">
      <c r="A83" s="193" t="s">
        <v>22</v>
      </c>
      <c r="B83" s="7" t="s">
        <v>170</v>
      </c>
      <c r="C83" s="8" t="s">
        <v>180</v>
      </c>
      <c r="D83" s="162" t="s">
        <v>194</v>
      </c>
      <c r="E83" s="28">
        <v>0</v>
      </c>
      <c r="F83" s="17">
        <v>0</v>
      </c>
      <c r="G83" s="29">
        <v>0</v>
      </c>
      <c r="H83" s="28">
        <v>0</v>
      </c>
      <c r="I83" s="17">
        <v>0</v>
      </c>
      <c r="J83" s="29">
        <v>0</v>
      </c>
      <c r="K83" s="28">
        <f t="shared" si="71"/>
        <v>0</v>
      </c>
      <c r="L83" s="17">
        <f t="shared" si="72"/>
        <v>0</v>
      </c>
      <c r="M83" s="29">
        <f t="shared" si="73"/>
        <v>0</v>
      </c>
      <c r="N83" s="181">
        <f t="shared" si="69"/>
        <v>0</v>
      </c>
      <c r="O83" s="19">
        <f t="shared" si="70"/>
        <v>0</v>
      </c>
      <c r="P83" s="32">
        <f t="shared" si="57"/>
        <v>0</v>
      </c>
    </row>
    <row r="84" spans="1:16" s="20" customFormat="1" ht="15.75" customHeight="1" outlineLevel="1">
      <c r="A84" s="193" t="s">
        <v>22</v>
      </c>
      <c r="B84" s="7" t="s">
        <v>171</v>
      </c>
      <c r="C84" s="8" t="s">
        <v>156</v>
      </c>
      <c r="D84" s="162"/>
      <c r="E84" s="28"/>
      <c r="F84" s="17"/>
      <c r="G84" s="29">
        <v>0</v>
      </c>
      <c r="H84" s="28"/>
      <c r="I84" s="17"/>
      <c r="J84" s="29">
        <v>0</v>
      </c>
      <c r="K84" s="28">
        <f t="shared" si="71"/>
        <v>0</v>
      </c>
      <c r="L84" s="17">
        <f t="shared" si="72"/>
        <v>0</v>
      </c>
      <c r="M84" s="29">
        <f t="shared" si="73"/>
        <v>0</v>
      </c>
      <c r="N84" s="181">
        <f t="shared" si="69"/>
        <v>0</v>
      </c>
      <c r="O84" s="19">
        <f t="shared" si="70"/>
        <v>0</v>
      </c>
      <c r="P84" s="32">
        <f t="shared" si="57"/>
        <v>0</v>
      </c>
    </row>
    <row r="85" spans="1:16" s="20" customFormat="1" ht="15.75" customHeight="1" outlineLevel="1">
      <c r="A85" s="193" t="s">
        <v>22</v>
      </c>
      <c r="B85" s="5" t="s">
        <v>141</v>
      </c>
      <c r="C85" s="6" t="s">
        <v>140</v>
      </c>
      <c r="D85" s="161" t="s">
        <v>159</v>
      </c>
      <c r="E85" s="26">
        <v>0</v>
      </c>
      <c r="F85" s="14">
        <v>0</v>
      </c>
      <c r="G85" s="27">
        <v>0</v>
      </c>
      <c r="H85" s="26">
        <f t="shared" ref="H85:M85" si="74">H88+H89</f>
        <v>0</v>
      </c>
      <c r="I85" s="14">
        <f t="shared" si="74"/>
        <v>0</v>
      </c>
      <c r="J85" s="27">
        <f t="shared" si="74"/>
        <v>0</v>
      </c>
      <c r="K85" s="26">
        <f t="shared" si="74"/>
        <v>0</v>
      </c>
      <c r="L85" s="14">
        <f t="shared" si="74"/>
        <v>0</v>
      </c>
      <c r="M85" s="27">
        <f t="shared" si="74"/>
        <v>0</v>
      </c>
      <c r="N85" s="30">
        <f t="shared" si="69"/>
        <v>0</v>
      </c>
      <c r="O85" s="15">
        <f t="shared" si="70"/>
        <v>0</v>
      </c>
      <c r="P85" s="31">
        <f t="shared" si="57"/>
        <v>0</v>
      </c>
    </row>
    <row r="86" spans="1:16" s="16" customFormat="1" ht="15.75" customHeight="1" outlineLevel="1">
      <c r="A86" s="193" t="s">
        <v>22</v>
      </c>
      <c r="B86" s="5"/>
      <c r="C86" s="8" t="s">
        <v>167</v>
      </c>
      <c r="D86" s="162" t="s">
        <v>159</v>
      </c>
      <c r="E86" s="28">
        <v>0</v>
      </c>
      <c r="F86" s="17">
        <v>0</v>
      </c>
      <c r="G86" s="29">
        <v>0</v>
      </c>
      <c r="H86" s="28">
        <v>0</v>
      </c>
      <c r="I86" s="17">
        <v>0</v>
      </c>
      <c r="J86" s="29">
        <v>0</v>
      </c>
      <c r="K86" s="28">
        <f t="shared" ref="K86:K89" si="75">H86-E86</f>
        <v>0</v>
      </c>
      <c r="L86" s="17">
        <f t="shared" ref="L86:L89" si="76">I86-F86</f>
        <v>0</v>
      </c>
      <c r="M86" s="29">
        <f t="shared" ref="M86:M89" si="77">J86-G86</f>
        <v>0</v>
      </c>
      <c r="N86" s="181">
        <f t="shared" si="69"/>
        <v>0</v>
      </c>
      <c r="O86" s="19">
        <f t="shared" si="70"/>
        <v>0</v>
      </c>
      <c r="P86" s="32">
        <f t="shared" si="57"/>
        <v>0</v>
      </c>
    </row>
    <row r="87" spans="1:16" s="20" customFormat="1" ht="15.75" customHeight="1" outlineLevel="1">
      <c r="A87" s="193" t="s">
        <v>22</v>
      </c>
      <c r="B87" s="5"/>
      <c r="C87" s="129" t="s">
        <v>182</v>
      </c>
      <c r="D87" s="162" t="s">
        <v>159</v>
      </c>
      <c r="E87" s="28">
        <v>0</v>
      </c>
      <c r="F87" s="17">
        <v>0</v>
      </c>
      <c r="G87" s="29">
        <v>0</v>
      </c>
      <c r="H87" s="28">
        <v>0</v>
      </c>
      <c r="I87" s="17">
        <v>0</v>
      </c>
      <c r="J87" s="29">
        <v>0</v>
      </c>
      <c r="K87" s="28">
        <f t="shared" si="75"/>
        <v>0</v>
      </c>
      <c r="L87" s="17">
        <f t="shared" si="76"/>
        <v>0</v>
      </c>
      <c r="M87" s="29">
        <f t="shared" si="77"/>
        <v>0</v>
      </c>
      <c r="N87" s="30">
        <f t="shared" si="69"/>
        <v>0</v>
      </c>
      <c r="O87" s="15">
        <f t="shared" si="70"/>
        <v>0</v>
      </c>
      <c r="P87" s="31">
        <f t="shared" si="57"/>
        <v>0</v>
      </c>
    </row>
    <row r="88" spans="1:16" s="20" customFormat="1" ht="15.75" customHeight="1" outlineLevel="1">
      <c r="A88" s="193" t="s">
        <v>22</v>
      </c>
      <c r="B88" s="7" t="s">
        <v>185</v>
      </c>
      <c r="C88" s="8" t="s">
        <v>157</v>
      </c>
      <c r="D88" s="162" t="s">
        <v>159</v>
      </c>
      <c r="E88" s="28">
        <v>0</v>
      </c>
      <c r="F88" s="17">
        <v>0</v>
      </c>
      <c r="G88" s="29">
        <v>0</v>
      </c>
      <c r="H88" s="28">
        <v>0</v>
      </c>
      <c r="I88" s="17">
        <v>0</v>
      </c>
      <c r="J88" s="29">
        <v>0</v>
      </c>
      <c r="K88" s="28">
        <f t="shared" si="75"/>
        <v>0</v>
      </c>
      <c r="L88" s="17">
        <f t="shared" si="76"/>
        <v>0</v>
      </c>
      <c r="M88" s="29">
        <f t="shared" si="77"/>
        <v>0</v>
      </c>
      <c r="N88" s="181">
        <f t="shared" si="69"/>
        <v>0</v>
      </c>
      <c r="O88" s="19">
        <f t="shared" si="70"/>
        <v>0</v>
      </c>
      <c r="P88" s="32">
        <f t="shared" si="57"/>
        <v>0</v>
      </c>
    </row>
    <row r="89" spans="1:16" s="20" customFormat="1" ht="31.5" customHeight="1" outlineLevel="1">
      <c r="A89" s="193" t="s">
        <v>22</v>
      </c>
      <c r="B89" s="7" t="s">
        <v>186</v>
      </c>
      <c r="C89" s="8" t="s">
        <v>183</v>
      </c>
      <c r="D89" s="162" t="s">
        <v>159</v>
      </c>
      <c r="E89" s="28">
        <v>0</v>
      </c>
      <c r="F89" s="17">
        <v>0</v>
      </c>
      <c r="G89" s="29">
        <v>0</v>
      </c>
      <c r="H89" s="28">
        <v>0</v>
      </c>
      <c r="I89" s="17">
        <v>0</v>
      </c>
      <c r="J89" s="29">
        <v>0</v>
      </c>
      <c r="K89" s="28">
        <f t="shared" si="75"/>
        <v>0</v>
      </c>
      <c r="L89" s="17">
        <f t="shared" si="76"/>
        <v>0</v>
      </c>
      <c r="M89" s="29">
        <f t="shared" si="77"/>
        <v>0</v>
      </c>
      <c r="N89" s="181">
        <f t="shared" si="69"/>
        <v>0</v>
      </c>
      <c r="O89" s="19">
        <f t="shared" si="70"/>
        <v>0</v>
      </c>
      <c r="P89" s="32">
        <f t="shared" si="57"/>
        <v>0</v>
      </c>
    </row>
    <row r="90" spans="1:16" s="20" customFormat="1" ht="15.75" customHeight="1" outlineLevel="1">
      <c r="A90" s="193" t="s">
        <v>22</v>
      </c>
      <c r="B90" s="5" t="s">
        <v>139</v>
      </c>
      <c r="C90" s="9" t="s">
        <v>142</v>
      </c>
      <c r="D90" s="163" t="s">
        <v>1</v>
      </c>
      <c r="E90" s="26">
        <f t="shared" ref="E90:M90" si="78">E91+E94</f>
        <v>4250</v>
      </c>
      <c r="F90" s="14">
        <f t="shared" si="78"/>
        <v>25000</v>
      </c>
      <c r="G90" s="27">
        <f t="shared" si="78"/>
        <v>67698914.189999998</v>
      </c>
      <c r="H90" s="26">
        <f t="shared" si="78"/>
        <v>2000</v>
      </c>
      <c r="I90" s="14">
        <f t="shared" si="78"/>
        <v>8000</v>
      </c>
      <c r="J90" s="27">
        <f t="shared" si="78"/>
        <v>43377310.549999997</v>
      </c>
      <c r="K90" s="26">
        <f t="shared" si="78"/>
        <v>-2250</v>
      </c>
      <c r="L90" s="14">
        <f t="shared" si="78"/>
        <v>-17000</v>
      </c>
      <c r="M90" s="27">
        <f t="shared" si="78"/>
        <v>-24321603.640000001</v>
      </c>
      <c r="N90" s="30">
        <f t="shared" si="69"/>
        <v>-0.52941176470588236</v>
      </c>
      <c r="O90" s="15">
        <f t="shared" si="70"/>
        <v>-0.68</v>
      </c>
      <c r="P90" s="31">
        <f t="shared" si="57"/>
        <v>-0.35926135494197653</v>
      </c>
    </row>
    <row r="91" spans="1:16" s="20" customFormat="1" ht="15.75" customHeight="1" outlineLevel="1">
      <c r="A91" s="193" t="s">
        <v>22</v>
      </c>
      <c r="B91" s="7" t="s">
        <v>188</v>
      </c>
      <c r="C91" s="10" t="s">
        <v>184</v>
      </c>
      <c r="D91" s="164" t="s">
        <v>1</v>
      </c>
      <c r="E91" s="28">
        <v>4250</v>
      </c>
      <c r="F91" s="17">
        <v>25000</v>
      </c>
      <c r="G91" s="29">
        <v>67698914.189999998</v>
      </c>
      <c r="H91" s="28">
        <v>2000</v>
      </c>
      <c r="I91" s="17">
        <v>8000</v>
      </c>
      <c r="J91" s="29">
        <v>43377310.549999997</v>
      </c>
      <c r="K91" s="28">
        <f t="shared" ref="K91:K95" si="79">H91-E91</f>
        <v>-2250</v>
      </c>
      <c r="L91" s="17">
        <f t="shared" ref="L91:L95" si="80">I91-F91</f>
        <v>-17000</v>
      </c>
      <c r="M91" s="29">
        <f t="shared" ref="M91:M99" si="81">J91-G91</f>
        <v>-24321603.640000001</v>
      </c>
      <c r="N91" s="181">
        <f t="shared" si="69"/>
        <v>-0.52941176470588236</v>
      </c>
      <c r="O91" s="19">
        <f t="shared" si="70"/>
        <v>-0.68</v>
      </c>
      <c r="P91" s="32">
        <f t="shared" si="57"/>
        <v>-0.35926135494197653</v>
      </c>
    </row>
    <row r="92" spans="1:16" s="16" customFormat="1" ht="31.5" customHeight="1" outlineLevel="1">
      <c r="A92" s="193" t="s">
        <v>22</v>
      </c>
      <c r="B92" s="7"/>
      <c r="C92" s="10" t="s">
        <v>224</v>
      </c>
      <c r="D92" s="164" t="s">
        <v>225</v>
      </c>
      <c r="E92" s="28">
        <v>0</v>
      </c>
      <c r="F92" s="17">
        <v>0</v>
      </c>
      <c r="G92" s="29">
        <v>0</v>
      </c>
      <c r="H92" s="28">
        <v>0</v>
      </c>
      <c r="I92" s="17">
        <v>0</v>
      </c>
      <c r="J92" s="29">
        <v>0</v>
      </c>
      <c r="K92" s="28">
        <f t="shared" si="79"/>
        <v>0</v>
      </c>
      <c r="L92" s="17">
        <f t="shared" si="80"/>
        <v>0</v>
      </c>
      <c r="M92" s="29">
        <f t="shared" si="81"/>
        <v>0</v>
      </c>
      <c r="N92" s="181">
        <f t="shared" si="69"/>
        <v>0</v>
      </c>
      <c r="O92" s="19">
        <f t="shared" si="70"/>
        <v>0</v>
      </c>
      <c r="P92" s="32">
        <f t="shared" si="57"/>
        <v>0</v>
      </c>
    </row>
    <row r="93" spans="1:16" s="20" customFormat="1" ht="31.5" customHeight="1" outlineLevel="1">
      <c r="A93" s="193" t="s">
        <v>22</v>
      </c>
      <c r="B93" s="7"/>
      <c r="C93" s="10" t="s">
        <v>222</v>
      </c>
      <c r="D93" s="164" t="s">
        <v>223</v>
      </c>
      <c r="E93" s="28">
        <v>0</v>
      </c>
      <c r="F93" s="17"/>
      <c r="G93" s="29">
        <v>0</v>
      </c>
      <c r="H93" s="28">
        <v>0</v>
      </c>
      <c r="I93" s="17"/>
      <c r="J93" s="29">
        <v>0</v>
      </c>
      <c r="K93" s="28">
        <f t="shared" si="79"/>
        <v>0</v>
      </c>
      <c r="L93" s="17">
        <f t="shared" si="80"/>
        <v>0</v>
      </c>
      <c r="M93" s="29">
        <f t="shared" si="81"/>
        <v>0</v>
      </c>
      <c r="N93" s="181">
        <f t="shared" si="69"/>
        <v>0</v>
      </c>
      <c r="O93" s="19">
        <f t="shared" si="70"/>
        <v>0</v>
      </c>
      <c r="P93" s="32">
        <f t="shared" si="57"/>
        <v>0</v>
      </c>
    </row>
    <row r="94" spans="1:16" s="20" customFormat="1" ht="31.5" customHeight="1" outlineLevel="1">
      <c r="A94" s="193" t="s">
        <v>22</v>
      </c>
      <c r="B94" s="7" t="s">
        <v>189</v>
      </c>
      <c r="C94" s="11" t="s">
        <v>144</v>
      </c>
      <c r="D94" s="164" t="s">
        <v>1</v>
      </c>
      <c r="E94" s="28">
        <v>0</v>
      </c>
      <c r="F94" s="17">
        <v>0</v>
      </c>
      <c r="G94" s="29">
        <v>0</v>
      </c>
      <c r="H94" s="28">
        <v>0</v>
      </c>
      <c r="I94" s="17">
        <v>0</v>
      </c>
      <c r="J94" s="29">
        <v>0</v>
      </c>
      <c r="K94" s="28">
        <f t="shared" si="79"/>
        <v>0</v>
      </c>
      <c r="L94" s="17">
        <f t="shared" si="80"/>
        <v>0</v>
      </c>
      <c r="M94" s="29">
        <f t="shared" si="81"/>
        <v>0</v>
      </c>
      <c r="N94" s="181">
        <f t="shared" si="69"/>
        <v>0</v>
      </c>
      <c r="O94" s="19">
        <f t="shared" si="70"/>
        <v>0</v>
      </c>
      <c r="P94" s="32">
        <f t="shared" si="57"/>
        <v>0</v>
      </c>
    </row>
    <row r="95" spans="1:16" s="20" customFormat="1" ht="15.75" customHeight="1" outlineLevel="1">
      <c r="A95" s="193" t="s">
        <v>22</v>
      </c>
      <c r="B95" s="5" t="s">
        <v>143</v>
      </c>
      <c r="C95" s="6" t="s">
        <v>2</v>
      </c>
      <c r="D95" s="163" t="s">
        <v>3</v>
      </c>
      <c r="E95" s="26">
        <v>0</v>
      </c>
      <c r="F95" s="14"/>
      <c r="G95" s="27">
        <v>0</v>
      </c>
      <c r="H95" s="26">
        <v>0</v>
      </c>
      <c r="I95" s="14"/>
      <c r="J95" s="27">
        <v>0</v>
      </c>
      <c r="K95" s="26">
        <f t="shared" si="79"/>
        <v>0</v>
      </c>
      <c r="L95" s="14">
        <f t="shared" si="80"/>
        <v>0</v>
      </c>
      <c r="M95" s="27">
        <f t="shared" si="81"/>
        <v>0</v>
      </c>
      <c r="N95" s="30">
        <f t="shared" si="69"/>
        <v>0</v>
      </c>
      <c r="O95" s="15">
        <f t="shared" si="70"/>
        <v>0</v>
      </c>
      <c r="P95" s="31">
        <f t="shared" si="57"/>
        <v>0</v>
      </c>
    </row>
    <row r="96" spans="1:16" s="20" customFormat="1" ht="15.75" customHeight="1" outlineLevel="1">
      <c r="A96" s="193" t="s">
        <v>22</v>
      </c>
      <c r="B96" s="5" t="s">
        <v>243</v>
      </c>
      <c r="C96" s="6" t="s">
        <v>256</v>
      </c>
      <c r="D96" s="164"/>
      <c r="E96" s="267"/>
      <c r="F96" s="270"/>
      <c r="G96" s="232">
        <f t="shared" ref="G96" si="82">SUM(G97:G99)</f>
        <v>35168149</v>
      </c>
      <c r="H96" s="267"/>
      <c r="I96" s="270"/>
      <c r="J96" s="232">
        <f t="shared" ref="J96" si="83">SUM(J97:J99)</f>
        <v>52250883</v>
      </c>
      <c r="K96" s="267"/>
      <c r="L96" s="270"/>
      <c r="M96" s="232">
        <f t="shared" si="81"/>
        <v>17082734</v>
      </c>
      <c r="N96" s="30"/>
      <c r="O96" s="15"/>
      <c r="P96" s="31">
        <f t="shared" si="57"/>
        <v>0.48574447293202722</v>
      </c>
    </row>
    <row r="97" spans="1:16" s="20" customFormat="1" ht="15.75" customHeight="1" outlineLevel="1">
      <c r="A97" s="193" t="s">
        <v>22</v>
      </c>
      <c r="B97" s="7"/>
      <c r="C97" s="11" t="s">
        <v>244</v>
      </c>
      <c r="D97" s="162" t="s">
        <v>194</v>
      </c>
      <c r="E97" s="267">
        <v>0</v>
      </c>
      <c r="F97" s="270">
        <v>0</v>
      </c>
      <c r="G97" s="67">
        <v>0</v>
      </c>
      <c r="H97" s="267">
        <v>0</v>
      </c>
      <c r="I97" s="270">
        <v>0</v>
      </c>
      <c r="J97" s="67">
        <v>0</v>
      </c>
      <c r="K97" s="267">
        <f t="shared" ref="K97:K99" si="84">H97-E97</f>
        <v>0</v>
      </c>
      <c r="L97" s="270">
        <f t="shared" ref="L97:L99" si="85">I97-F97</f>
        <v>0</v>
      </c>
      <c r="M97" s="67">
        <f t="shared" si="81"/>
        <v>0</v>
      </c>
      <c r="N97" s="275">
        <f t="shared" ref="N97:N99" si="86">IF(E97=0,0,K97/E97)</f>
        <v>0</v>
      </c>
      <c r="O97" s="276">
        <f t="shared" ref="O97:O99" si="87">IF(F97=0,0,L97/F97)</f>
        <v>0</v>
      </c>
      <c r="P97" s="277">
        <f t="shared" si="57"/>
        <v>0</v>
      </c>
    </row>
    <row r="98" spans="1:16" s="20" customFormat="1" ht="15.75" customHeight="1" outlineLevel="1">
      <c r="A98" s="193" t="s">
        <v>22</v>
      </c>
      <c r="B98" s="7"/>
      <c r="C98" s="11" t="s">
        <v>245</v>
      </c>
      <c r="D98" s="162" t="s">
        <v>159</v>
      </c>
      <c r="E98" s="267">
        <v>0</v>
      </c>
      <c r="F98" s="270">
        <v>0</v>
      </c>
      <c r="G98" s="67">
        <v>0</v>
      </c>
      <c r="H98" s="267">
        <v>0</v>
      </c>
      <c r="I98" s="270">
        <v>0</v>
      </c>
      <c r="J98" s="67">
        <v>0</v>
      </c>
      <c r="K98" s="267">
        <f t="shared" si="84"/>
        <v>0</v>
      </c>
      <c r="L98" s="270">
        <f t="shared" si="85"/>
        <v>0</v>
      </c>
      <c r="M98" s="67">
        <f t="shared" si="81"/>
        <v>0</v>
      </c>
      <c r="N98" s="275">
        <f t="shared" si="86"/>
        <v>0</v>
      </c>
      <c r="O98" s="276">
        <f t="shared" si="87"/>
        <v>0</v>
      </c>
      <c r="P98" s="277">
        <f t="shared" si="57"/>
        <v>0</v>
      </c>
    </row>
    <row r="99" spans="1:16" s="16" customFormat="1" ht="15.75" customHeight="1" outlineLevel="1">
      <c r="A99" s="193" t="s">
        <v>22</v>
      </c>
      <c r="B99" s="5"/>
      <c r="C99" s="11" t="s">
        <v>246</v>
      </c>
      <c r="D99" s="164" t="s">
        <v>225</v>
      </c>
      <c r="E99" s="28">
        <v>1296</v>
      </c>
      <c r="F99" s="17">
        <v>8060</v>
      </c>
      <c r="G99" s="29">
        <v>35168149</v>
      </c>
      <c r="H99" s="28">
        <v>1708</v>
      </c>
      <c r="I99" s="17">
        <v>8714</v>
      </c>
      <c r="J99" s="29">
        <v>52250883</v>
      </c>
      <c r="K99" s="28">
        <f t="shared" si="84"/>
        <v>412</v>
      </c>
      <c r="L99" s="17">
        <f t="shared" si="85"/>
        <v>654</v>
      </c>
      <c r="M99" s="29">
        <f t="shared" si="81"/>
        <v>17082734</v>
      </c>
      <c r="N99" s="181">
        <f t="shared" si="86"/>
        <v>0.31790123456790126</v>
      </c>
      <c r="O99" s="19">
        <f t="shared" si="87"/>
        <v>8.1141439205955332E-2</v>
      </c>
      <c r="P99" s="32">
        <f t="shared" si="57"/>
        <v>0.48574447293202722</v>
      </c>
    </row>
    <row r="100" spans="1:16" s="13" customFormat="1" ht="15.75" customHeight="1">
      <c r="A100" s="36" t="s">
        <v>17</v>
      </c>
      <c r="B100" s="37" t="s">
        <v>229</v>
      </c>
      <c r="C100" s="215" t="s">
        <v>230</v>
      </c>
      <c r="D100" s="208" t="s">
        <v>145</v>
      </c>
      <c r="E100" s="179" t="s">
        <v>145</v>
      </c>
      <c r="F100" s="78" t="s">
        <v>145</v>
      </c>
      <c r="G100" s="79">
        <f>G101+G107+G112+G117+G118</f>
        <v>41489604</v>
      </c>
      <c r="H100" s="179" t="s">
        <v>145</v>
      </c>
      <c r="I100" s="274" t="s">
        <v>145</v>
      </c>
      <c r="J100" s="79">
        <f>J101+J107+J112+J117+J118</f>
        <v>42525785.090000004</v>
      </c>
      <c r="K100" s="273" t="s">
        <v>145</v>
      </c>
      <c r="L100" s="274" t="s">
        <v>145</v>
      </c>
      <c r="M100" s="79">
        <f>M101+M107+M112+M118+M117</f>
        <v>1036181.0900000036</v>
      </c>
      <c r="N100" s="278" t="s">
        <v>145</v>
      </c>
      <c r="O100" s="279" t="s">
        <v>145</v>
      </c>
      <c r="P100" s="280">
        <f t="shared" si="57"/>
        <v>2.4974475292654119E-2</v>
      </c>
    </row>
    <row r="101" spans="1:16" s="16" customFormat="1" ht="15.75" customHeight="1" outlineLevel="1">
      <c r="A101" s="193">
        <v>456</v>
      </c>
      <c r="B101" s="5" t="s">
        <v>136</v>
      </c>
      <c r="C101" s="9" t="s">
        <v>137</v>
      </c>
      <c r="D101" s="161" t="s">
        <v>194</v>
      </c>
      <c r="E101" s="26">
        <v>0</v>
      </c>
      <c r="F101" s="14">
        <v>0</v>
      </c>
      <c r="G101" s="27">
        <v>0</v>
      </c>
      <c r="H101" s="26">
        <f>H103+H105</f>
        <v>0</v>
      </c>
      <c r="I101" s="14">
        <f>I103+I105</f>
        <v>0</v>
      </c>
      <c r="J101" s="27">
        <f>J103+J104+J105+J106</f>
        <v>0</v>
      </c>
      <c r="K101" s="26">
        <f t="shared" ref="K101:M123" si="88">K103+K104+K105+K106</f>
        <v>0</v>
      </c>
      <c r="L101" s="14">
        <f t="shared" si="88"/>
        <v>0</v>
      </c>
      <c r="M101" s="27">
        <f t="shared" si="88"/>
        <v>0</v>
      </c>
      <c r="N101" s="30">
        <f t="shared" ref="N101:N117" si="89">IF(E101=0,0,K101/E101)</f>
        <v>0</v>
      </c>
      <c r="O101" s="15">
        <f t="shared" ref="O101:O117" si="90">IF(F101=0,0,L101/F101)</f>
        <v>0</v>
      </c>
      <c r="P101" s="31">
        <f t="shared" si="57"/>
        <v>0</v>
      </c>
    </row>
    <row r="102" spans="1:16" s="20" customFormat="1" ht="15.75" customHeight="1" outlineLevel="1">
      <c r="A102" s="194">
        <v>456</v>
      </c>
      <c r="B102" s="7"/>
      <c r="C102" s="8" t="s">
        <v>167</v>
      </c>
      <c r="D102" s="162" t="s">
        <v>194</v>
      </c>
      <c r="E102" s="28">
        <v>0</v>
      </c>
      <c r="F102" s="17">
        <v>0</v>
      </c>
      <c r="G102" s="29">
        <v>0</v>
      </c>
      <c r="H102" s="28">
        <v>0</v>
      </c>
      <c r="I102" s="17">
        <v>0</v>
      </c>
      <c r="J102" s="29">
        <v>0</v>
      </c>
      <c r="K102" s="28">
        <f t="shared" ref="K102:K106" si="91">H102-E102</f>
        <v>0</v>
      </c>
      <c r="L102" s="17">
        <f t="shared" ref="L102:L106" si="92">I102-F102</f>
        <v>0</v>
      </c>
      <c r="M102" s="29">
        <f t="shared" ref="M102:M106" si="93">J102-G102</f>
        <v>0</v>
      </c>
      <c r="N102" s="181">
        <f t="shared" si="89"/>
        <v>0</v>
      </c>
      <c r="O102" s="19">
        <f t="shared" si="90"/>
        <v>0</v>
      </c>
      <c r="P102" s="32">
        <f t="shared" si="57"/>
        <v>0</v>
      </c>
    </row>
    <row r="103" spans="1:16" s="20" customFormat="1" ht="15.75" customHeight="1" outlineLevel="1">
      <c r="A103" s="194">
        <v>456</v>
      </c>
      <c r="B103" s="7" t="s">
        <v>168</v>
      </c>
      <c r="C103" s="8" t="s">
        <v>138</v>
      </c>
      <c r="D103" s="162" t="s">
        <v>194</v>
      </c>
      <c r="E103" s="28">
        <v>0</v>
      </c>
      <c r="F103" s="17">
        <v>0</v>
      </c>
      <c r="G103" s="29">
        <v>0</v>
      </c>
      <c r="H103" s="28">
        <v>0</v>
      </c>
      <c r="I103" s="17">
        <v>0</v>
      </c>
      <c r="J103" s="29">
        <v>0</v>
      </c>
      <c r="K103" s="28">
        <f t="shared" si="91"/>
        <v>0</v>
      </c>
      <c r="L103" s="17">
        <f t="shared" si="92"/>
        <v>0</v>
      </c>
      <c r="M103" s="29">
        <f t="shared" si="93"/>
        <v>0</v>
      </c>
      <c r="N103" s="181">
        <f t="shared" si="89"/>
        <v>0</v>
      </c>
      <c r="O103" s="19">
        <f t="shared" si="90"/>
        <v>0</v>
      </c>
      <c r="P103" s="32">
        <f t="shared" si="57"/>
        <v>0</v>
      </c>
    </row>
    <row r="104" spans="1:16" s="20" customFormat="1" ht="15.75" customHeight="1" outlineLevel="1">
      <c r="A104" s="194">
        <v>456</v>
      </c>
      <c r="B104" s="7" t="s">
        <v>169</v>
      </c>
      <c r="C104" s="129" t="s">
        <v>181</v>
      </c>
      <c r="D104" s="162" t="s">
        <v>195</v>
      </c>
      <c r="E104" s="28"/>
      <c r="F104" s="17"/>
      <c r="G104" s="29">
        <v>0</v>
      </c>
      <c r="H104" s="28"/>
      <c r="I104" s="17"/>
      <c r="J104" s="29">
        <v>0</v>
      </c>
      <c r="K104" s="28">
        <f t="shared" si="91"/>
        <v>0</v>
      </c>
      <c r="L104" s="17">
        <f t="shared" si="92"/>
        <v>0</v>
      </c>
      <c r="M104" s="29">
        <f t="shared" si="93"/>
        <v>0</v>
      </c>
      <c r="N104" s="181">
        <f t="shared" si="89"/>
        <v>0</v>
      </c>
      <c r="O104" s="19">
        <f t="shared" si="90"/>
        <v>0</v>
      </c>
      <c r="P104" s="32">
        <f t="shared" si="57"/>
        <v>0</v>
      </c>
    </row>
    <row r="105" spans="1:16" s="20" customFormat="1" ht="31.5" customHeight="1" outlineLevel="1">
      <c r="A105" s="194">
        <v>456</v>
      </c>
      <c r="B105" s="7" t="s">
        <v>170</v>
      </c>
      <c r="C105" s="8" t="s">
        <v>180</v>
      </c>
      <c r="D105" s="162" t="s">
        <v>194</v>
      </c>
      <c r="E105" s="28">
        <v>0</v>
      </c>
      <c r="F105" s="17">
        <v>0</v>
      </c>
      <c r="G105" s="29">
        <v>0</v>
      </c>
      <c r="H105" s="28">
        <v>0</v>
      </c>
      <c r="I105" s="17">
        <v>0</v>
      </c>
      <c r="J105" s="29">
        <v>0</v>
      </c>
      <c r="K105" s="28">
        <f t="shared" si="91"/>
        <v>0</v>
      </c>
      <c r="L105" s="17">
        <f t="shared" si="92"/>
        <v>0</v>
      </c>
      <c r="M105" s="29">
        <f t="shared" si="93"/>
        <v>0</v>
      </c>
      <c r="N105" s="181">
        <f t="shared" si="89"/>
        <v>0</v>
      </c>
      <c r="O105" s="19">
        <f t="shared" si="90"/>
        <v>0</v>
      </c>
      <c r="P105" s="32">
        <f t="shared" si="57"/>
        <v>0</v>
      </c>
    </row>
    <row r="106" spans="1:16" s="20" customFormat="1" ht="15.75" customHeight="1" outlineLevel="1">
      <c r="A106" s="194">
        <v>456</v>
      </c>
      <c r="B106" s="7" t="s">
        <v>171</v>
      </c>
      <c r="C106" s="8" t="s">
        <v>156</v>
      </c>
      <c r="D106" s="162"/>
      <c r="E106" s="28"/>
      <c r="F106" s="17"/>
      <c r="G106" s="29">
        <v>0</v>
      </c>
      <c r="H106" s="28"/>
      <c r="I106" s="17"/>
      <c r="J106" s="29">
        <v>0</v>
      </c>
      <c r="K106" s="28">
        <f t="shared" si="91"/>
        <v>0</v>
      </c>
      <c r="L106" s="17">
        <f t="shared" si="92"/>
        <v>0</v>
      </c>
      <c r="M106" s="29">
        <f t="shared" si="93"/>
        <v>0</v>
      </c>
      <c r="N106" s="181">
        <f t="shared" si="89"/>
        <v>0</v>
      </c>
      <c r="O106" s="19">
        <f t="shared" si="90"/>
        <v>0</v>
      </c>
      <c r="P106" s="32">
        <f t="shared" si="57"/>
        <v>0</v>
      </c>
    </row>
    <row r="107" spans="1:16" s="20" customFormat="1" ht="15.75" customHeight="1" outlineLevel="1">
      <c r="A107" s="194">
        <v>456</v>
      </c>
      <c r="B107" s="5" t="s">
        <v>141</v>
      </c>
      <c r="C107" s="6" t="s">
        <v>140</v>
      </c>
      <c r="D107" s="161" t="s">
        <v>159</v>
      </c>
      <c r="E107" s="26">
        <v>0</v>
      </c>
      <c r="F107" s="14">
        <v>0</v>
      </c>
      <c r="G107" s="27">
        <v>0</v>
      </c>
      <c r="H107" s="26">
        <f t="shared" ref="H107:M107" si="94">H110+H111</f>
        <v>0</v>
      </c>
      <c r="I107" s="14">
        <f t="shared" si="94"/>
        <v>0</v>
      </c>
      <c r="J107" s="27">
        <f t="shared" si="94"/>
        <v>0</v>
      </c>
      <c r="K107" s="26">
        <f t="shared" si="94"/>
        <v>0</v>
      </c>
      <c r="L107" s="14">
        <f t="shared" si="94"/>
        <v>0</v>
      </c>
      <c r="M107" s="27">
        <f t="shared" si="94"/>
        <v>0</v>
      </c>
      <c r="N107" s="30">
        <f t="shared" si="89"/>
        <v>0</v>
      </c>
      <c r="O107" s="15">
        <f t="shared" si="90"/>
        <v>0</v>
      </c>
      <c r="P107" s="31">
        <f t="shared" si="57"/>
        <v>0</v>
      </c>
    </row>
    <row r="108" spans="1:16" s="16" customFormat="1" ht="15.75" customHeight="1" outlineLevel="1">
      <c r="A108" s="193">
        <v>456</v>
      </c>
      <c r="B108" s="5"/>
      <c r="C108" s="8" t="s">
        <v>167</v>
      </c>
      <c r="D108" s="162" t="s">
        <v>159</v>
      </c>
      <c r="E108" s="28">
        <v>0</v>
      </c>
      <c r="F108" s="17">
        <v>0</v>
      </c>
      <c r="G108" s="29">
        <v>0</v>
      </c>
      <c r="H108" s="28">
        <v>0</v>
      </c>
      <c r="I108" s="17">
        <v>0</v>
      </c>
      <c r="J108" s="29">
        <v>0</v>
      </c>
      <c r="K108" s="28">
        <f t="shared" ref="K108:K111" si="95">H108-E108</f>
        <v>0</v>
      </c>
      <c r="L108" s="17">
        <f t="shared" ref="L108:L111" si="96">I108-F108</f>
        <v>0</v>
      </c>
      <c r="M108" s="29">
        <f t="shared" ref="M108:M111" si="97">J108-G108</f>
        <v>0</v>
      </c>
      <c r="N108" s="181">
        <f t="shared" si="89"/>
        <v>0</v>
      </c>
      <c r="O108" s="19">
        <f t="shared" si="90"/>
        <v>0</v>
      </c>
      <c r="P108" s="32">
        <f t="shared" si="57"/>
        <v>0</v>
      </c>
    </row>
    <row r="109" spans="1:16" s="20" customFormat="1" ht="15.75" customHeight="1" outlineLevel="1">
      <c r="A109" s="193">
        <v>456</v>
      </c>
      <c r="B109" s="5"/>
      <c r="C109" s="129" t="s">
        <v>182</v>
      </c>
      <c r="D109" s="162" t="s">
        <v>159</v>
      </c>
      <c r="E109" s="28">
        <v>0</v>
      </c>
      <c r="F109" s="17">
        <v>0</v>
      </c>
      <c r="G109" s="29">
        <v>0</v>
      </c>
      <c r="H109" s="28">
        <v>0</v>
      </c>
      <c r="I109" s="17">
        <v>0</v>
      </c>
      <c r="J109" s="29">
        <v>0</v>
      </c>
      <c r="K109" s="28">
        <f t="shared" si="95"/>
        <v>0</v>
      </c>
      <c r="L109" s="17">
        <f t="shared" si="96"/>
        <v>0</v>
      </c>
      <c r="M109" s="29">
        <f t="shared" si="97"/>
        <v>0</v>
      </c>
      <c r="N109" s="30">
        <f t="shared" si="89"/>
        <v>0</v>
      </c>
      <c r="O109" s="15">
        <f t="shared" si="90"/>
        <v>0</v>
      </c>
      <c r="P109" s="31">
        <f t="shared" si="57"/>
        <v>0</v>
      </c>
    </row>
    <row r="110" spans="1:16" s="20" customFormat="1" ht="15.75" customHeight="1" outlineLevel="1">
      <c r="A110" s="193">
        <v>456</v>
      </c>
      <c r="B110" s="7" t="s">
        <v>185</v>
      </c>
      <c r="C110" s="8" t="s">
        <v>157</v>
      </c>
      <c r="D110" s="162" t="s">
        <v>159</v>
      </c>
      <c r="E110" s="28">
        <v>0</v>
      </c>
      <c r="F110" s="17">
        <v>0</v>
      </c>
      <c r="G110" s="29">
        <v>0</v>
      </c>
      <c r="H110" s="28">
        <v>0</v>
      </c>
      <c r="I110" s="17">
        <v>0</v>
      </c>
      <c r="J110" s="29">
        <v>0</v>
      </c>
      <c r="K110" s="28">
        <f t="shared" si="95"/>
        <v>0</v>
      </c>
      <c r="L110" s="17">
        <f t="shared" si="96"/>
        <v>0</v>
      </c>
      <c r="M110" s="29">
        <f t="shared" si="97"/>
        <v>0</v>
      </c>
      <c r="N110" s="181">
        <f t="shared" si="89"/>
        <v>0</v>
      </c>
      <c r="O110" s="19">
        <f t="shared" si="90"/>
        <v>0</v>
      </c>
      <c r="P110" s="32">
        <f t="shared" si="57"/>
        <v>0</v>
      </c>
    </row>
    <row r="111" spans="1:16" s="20" customFormat="1" ht="31.5" customHeight="1" outlineLevel="1">
      <c r="A111" s="193">
        <v>456</v>
      </c>
      <c r="B111" s="7" t="s">
        <v>186</v>
      </c>
      <c r="C111" s="8" t="s">
        <v>183</v>
      </c>
      <c r="D111" s="162" t="s">
        <v>159</v>
      </c>
      <c r="E111" s="28">
        <v>0</v>
      </c>
      <c r="F111" s="17">
        <v>0</v>
      </c>
      <c r="G111" s="29">
        <v>0</v>
      </c>
      <c r="H111" s="28">
        <v>0</v>
      </c>
      <c r="I111" s="17">
        <v>0</v>
      </c>
      <c r="J111" s="29">
        <v>0</v>
      </c>
      <c r="K111" s="28">
        <f t="shared" si="95"/>
        <v>0</v>
      </c>
      <c r="L111" s="17">
        <f t="shared" si="96"/>
        <v>0</v>
      </c>
      <c r="M111" s="29">
        <f t="shared" si="97"/>
        <v>0</v>
      </c>
      <c r="N111" s="181">
        <f t="shared" si="89"/>
        <v>0</v>
      </c>
      <c r="O111" s="19">
        <f t="shared" si="90"/>
        <v>0</v>
      </c>
      <c r="P111" s="32">
        <f t="shared" si="57"/>
        <v>0</v>
      </c>
    </row>
    <row r="112" spans="1:16" s="20" customFormat="1" ht="15.75" customHeight="1" outlineLevel="1">
      <c r="A112" s="194">
        <v>456</v>
      </c>
      <c r="B112" s="5" t="s">
        <v>139</v>
      </c>
      <c r="C112" s="9" t="s">
        <v>142</v>
      </c>
      <c r="D112" s="163" t="s">
        <v>1</v>
      </c>
      <c r="E112" s="26">
        <f t="shared" ref="E112:M112" si="98">E113+E116</f>
        <v>0</v>
      </c>
      <c r="F112" s="14">
        <f t="shared" si="98"/>
        <v>13699</v>
      </c>
      <c r="G112" s="27">
        <f t="shared" si="98"/>
        <v>41489604</v>
      </c>
      <c r="H112" s="26">
        <f t="shared" si="98"/>
        <v>0</v>
      </c>
      <c r="I112" s="14">
        <f t="shared" si="98"/>
        <v>13000</v>
      </c>
      <c r="J112" s="27">
        <f t="shared" si="98"/>
        <v>42525785.090000004</v>
      </c>
      <c r="K112" s="26">
        <f t="shared" si="98"/>
        <v>0</v>
      </c>
      <c r="L112" s="14">
        <f t="shared" si="98"/>
        <v>-699</v>
      </c>
      <c r="M112" s="27">
        <f t="shared" si="98"/>
        <v>1036181.0900000036</v>
      </c>
      <c r="N112" s="30">
        <f t="shared" si="89"/>
        <v>0</v>
      </c>
      <c r="O112" s="15">
        <f t="shared" si="90"/>
        <v>-5.1025622308197675E-2</v>
      </c>
      <c r="P112" s="31">
        <f t="shared" si="57"/>
        <v>2.4974475292654119E-2</v>
      </c>
    </row>
    <row r="113" spans="1:16" s="20" customFormat="1" ht="15.75" customHeight="1" outlineLevel="1">
      <c r="A113" s="194">
        <v>456</v>
      </c>
      <c r="B113" s="7" t="s">
        <v>188</v>
      </c>
      <c r="C113" s="10" t="s">
        <v>184</v>
      </c>
      <c r="D113" s="164" t="s">
        <v>1</v>
      </c>
      <c r="E113" s="28">
        <v>0</v>
      </c>
      <c r="F113" s="17">
        <v>13699</v>
      </c>
      <c r="G113" s="29">
        <v>41489604</v>
      </c>
      <c r="H113" s="28">
        <v>0</v>
      </c>
      <c r="I113" s="17">
        <v>13000</v>
      </c>
      <c r="J113" s="29">
        <v>42525785.090000004</v>
      </c>
      <c r="K113" s="28">
        <f t="shared" ref="K113:K117" si="99">H113-E113</f>
        <v>0</v>
      </c>
      <c r="L113" s="17">
        <f t="shared" ref="L113:L117" si="100">I113-F113</f>
        <v>-699</v>
      </c>
      <c r="M113" s="29">
        <f t="shared" ref="M113:M121" si="101">J113-G113</f>
        <v>1036181.0900000036</v>
      </c>
      <c r="N113" s="181">
        <f t="shared" si="89"/>
        <v>0</v>
      </c>
      <c r="O113" s="19">
        <f t="shared" si="90"/>
        <v>-5.1025622308197675E-2</v>
      </c>
      <c r="P113" s="32">
        <f t="shared" si="57"/>
        <v>2.4974475292654119E-2</v>
      </c>
    </row>
    <row r="114" spans="1:16" s="16" customFormat="1" ht="31.5" customHeight="1" outlineLevel="1">
      <c r="A114" s="193">
        <v>456</v>
      </c>
      <c r="B114" s="7"/>
      <c r="C114" s="10" t="s">
        <v>224</v>
      </c>
      <c r="D114" s="164" t="s">
        <v>225</v>
      </c>
      <c r="E114" s="28">
        <v>0</v>
      </c>
      <c r="F114" s="17">
        <v>0</v>
      </c>
      <c r="G114" s="29">
        <v>0</v>
      </c>
      <c r="H114" s="28">
        <v>0</v>
      </c>
      <c r="I114" s="17">
        <v>0</v>
      </c>
      <c r="J114" s="29">
        <v>0</v>
      </c>
      <c r="K114" s="28">
        <f t="shared" si="99"/>
        <v>0</v>
      </c>
      <c r="L114" s="17">
        <f t="shared" si="100"/>
        <v>0</v>
      </c>
      <c r="M114" s="29">
        <f t="shared" si="101"/>
        <v>0</v>
      </c>
      <c r="N114" s="181">
        <f t="shared" si="89"/>
        <v>0</v>
      </c>
      <c r="O114" s="19">
        <f t="shared" si="90"/>
        <v>0</v>
      </c>
      <c r="P114" s="32">
        <f t="shared" si="57"/>
        <v>0</v>
      </c>
    </row>
    <row r="115" spans="1:16" s="20" customFormat="1" ht="31.5" customHeight="1" outlineLevel="1">
      <c r="A115" s="194">
        <v>456</v>
      </c>
      <c r="B115" s="7"/>
      <c r="C115" s="10" t="s">
        <v>222</v>
      </c>
      <c r="D115" s="164" t="s">
        <v>223</v>
      </c>
      <c r="E115" s="28">
        <v>0</v>
      </c>
      <c r="F115" s="17"/>
      <c r="G115" s="29">
        <v>0</v>
      </c>
      <c r="H115" s="28">
        <v>0</v>
      </c>
      <c r="I115" s="17"/>
      <c r="J115" s="29">
        <v>0</v>
      </c>
      <c r="K115" s="28">
        <f t="shared" si="99"/>
        <v>0</v>
      </c>
      <c r="L115" s="17">
        <f t="shared" si="100"/>
        <v>0</v>
      </c>
      <c r="M115" s="29">
        <f t="shared" si="101"/>
        <v>0</v>
      </c>
      <c r="N115" s="181">
        <f t="shared" si="89"/>
        <v>0</v>
      </c>
      <c r="O115" s="19">
        <f t="shared" si="90"/>
        <v>0</v>
      </c>
      <c r="P115" s="32">
        <f t="shared" si="57"/>
        <v>0</v>
      </c>
    </row>
    <row r="116" spans="1:16" s="20" customFormat="1" ht="31.5" customHeight="1" outlineLevel="1">
      <c r="A116" s="194">
        <v>456</v>
      </c>
      <c r="B116" s="7" t="s">
        <v>189</v>
      </c>
      <c r="C116" s="11" t="s">
        <v>144</v>
      </c>
      <c r="D116" s="164" t="s">
        <v>1</v>
      </c>
      <c r="E116" s="28">
        <v>0</v>
      </c>
      <c r="F116" s="17">
        <v>0</v>
      </c>
      <c r="G116" s="29">
        <v>0</v>
      </c>
      <c r="H116" s="28">
        <v>0</v>
      </c>
      <c r="I116" s="17">
        <v>0</v>
      </c>
      <c r="J116" s="29">
        <v>0</v>
      </c>
      <c r="K116" s="28">
        <f t="shared" si="99"/>
        <v>0</v>
      </c>
      <c r="L116" s="17">
        <f t="shared" si="100"/>
        <v>0</v>
      </c>
      <c r="M116" s="29">
        <f t="shared" si="101"/>
        <v>0</v>
      </c>
      <c r="N116" s="181">
        <f t="shared" si="89"/>
        <v>0</v>
      </c>
      <c r="O116" s="19">
        <f t="shared" si="90"/>
        <v>0</v>
      </c>
      <c r="P116" s="32">
        <f t="shared" si="57"/>
        <v>0</v>
      </c>
    </row>
    <row r="117" spans="1:16" s="20" customFormat="1" ht="15.75" customHeight="1" outlineLevel="1">
      <c r="A117" s="194">
        <v>456</v>
      </c>
      <c r="B117" s="5" t="s">
        <v>143</v>
      </c>
      <c r="C117" s="6" t="s">
        <v>2</v>
      </c>
      <c r="D117" s="163" t="s">
        <v>3</v>
      </c>
      <c r="E117" s="26">
        <v>0</v>
      </c>
      <c r="F117" s="14"/>
      <c r="G117" s="27">
        <v>0</v>
      </c>
      <c r="H117" s="26">
        <v>0</v>
      </c>
      <c r="I117" s="14"/>
      <c r="J117" s="27">
        <v>0</v>
      </c>
      <c r="K117" s="26">
        <f t="shared" si="99"/>
        <v>0</v>
      </c>
      <c r="L117" s="14">
        <f t="shared" si="100"/>
        <v>0</v>
      </c>
      <c r="M117" s="27">
        <f t="shared" si="101"/>
        <v>0</v>
      </c>
      <c r="N117" s="30">
        <f t="shared" si="89"/>
        <v>0</v>
      </c>
      <c r="O117" s="15">
        <f t="shared" si="90"/>
        <v>0</v>
      </c>
      <c r="P117" s="31">
        <f t="shared" si="57"/>
        <v>0</v>
      </c>
    </row>
    <row r="118" spans="1:16" s="20" customFormat="1" ht="15.75" customHeight="1" outlineLevel="1">
      <c r="A118" s="194">
        <v>456</v>
      </c>
      <c r="B118" s="5" t="s">
        <v>243</v>
      </c>
      <c r="C118" s="6" t="s">
        <v>256</v>
      </c>
      <c r="D118" s="164"/>
      <c r="E118" s="267"/>
      <c r="F118" s="270"/>
      <c r="G118" s="232">
        <f t="shared" ref="G118" si="102">SUM(G119:G121)</f>
        <v>0</v>
      </c>
      <c r="H118" s="267"/>
      <c r="I118" s="270"/>
      <c r="J118" s="232">
        <f t="shared" ref="J118" si="103">SUM(J119:J121)</f>
        <v>0</v>
      </c>
      <c r="K118" s="267"/>
      <c r="L118" s="270"/>
      <c r="M118" s="232">
        <f t="shared" si="101"/>
        <v>0</v>
      </c>
      <c r="N118" s="30"/>
      <c r="O118" s="15"/>
      <c r="P118" s="31">
        <f t="shared" si="57"/>
        <v>0</v>
      </c>
    </row>
    <row r="119" spans="1:16" s="20" customFormat="1" ht="15.75" customHeight="1" outlineLevel="1">
      <c r="A119" s="194">
        <v>456</v>
      </c>
      <c r="B119" s="7"/>
      <c r="C119" s="11" t="s">
        <v>244</v>
      </c>
      <c r="D119" s="162" t="s">
        <v>194</v>
      </c>
      <c r="E119" s="267">
        <v>0</v>
      </c>
      <c r="F119" s="270">
        <v>0</v>
      </c>
      <c r="G119" s="67">
        <v>0</v>
      </c>
      <c r="H119" s="267">
        <v>0</v>
      </c>
      <c r="I119" s="270">
        <v>0</v>
      </c>
      <c r="J119" s="67">
        <v>0</v>
      </c>
      <c r="K119" s="267">
        <f t="shared" ref="K119:K121" si="104">H119-E119</f>
        <v>0</v>
      </c>
      <c r="L119" s="270">
        <f t="shared" ref="L119:L121" si="105">I119-F119</f>
        <v>0</v>
      </c>
      <c r="M119" s="67">
        <f t="shared" si="101"/>
        <v>0</v>
      </c>
      <c r="N119" s="275">
        <f t="shared" ref="N119:N121" si="106">IF(E119=0,0,K119/E119)</f>
        <v>0</v>
      </c>
      <c r="O119" s="276">
        <f t="shared" ref="O119:O121" si="107">IF(F119=0,0,L119/F119)</f>
        <v>0</v>
      </c>
      <c r="P119" s="277">
        <f t="shared" si="57"/>
        <v>0</v>
      </c>
    </row>
    <row r="120" spans="1:16" s="20" customFormat="1" ht="15.75" customHeight="1" outlineLevel="1">
      <c r="A120" s="194">
        <v>456</v>
      </c>
      <c r="B120" s="7"/>
      <c r="C120" s="11" t="s">
        <v>245</v>
      </c>
      <c r="D120" s="162" t="s">
        <v>159</v>
      </c>
      <c r="E120" s="267">
        <v>0</v>
      </c>
      <c r="F120" s="270">
        <v>0</v>
      </c>
      <c r="G120" s="67">
        <v>0</v>
      </c>
      <c r="H120" s="267">
        <v>0</v>
      </c>
      <c r="I120" s="270">
        <v>0</v>
      </c>
      <c r="J120" s="67">
        <v>0</v>
      </c>
      <c r="K120" s="267">
        <f t="shared" si="104"/>
        <v>0</v>
      </c>
      <c r="L120" s="270">
        <f t="shared" si="105"/>
        <v>0</v>
      </c>
      <c r="M120" s="67">
        <f t="shared" si="101"/>
        <v>0</v>
      </c>
      <c r="N120" s="275">
        <f t="shared" si="106"/>
        <v>0</v>
      </c>
      <c r="O120" s="276">
        <f t="shared" si="107"/>
        <v>0</v>
      </c>
      <c r="P120" s="277">
        <f t="shared" si="57"/>
        <v>0</v>
      </c>
    </row>
    <row r="121" spans="1:16" s="16" customFormat="1" ht="15.75" customHeight="1" outlineLevel="1">
      <c r="A121" s="193">
        <v>456</v>
      </c>
      <c r="B121" s="5"/>
      <c r="C121" s="11" t="s">
        <v>246</v>
      </c>
      <c r="D121" s="164" t="s">
        <v>225</v>
      </c>
      <c r="E121" s="28">
        <v>0</v>
      </c>
      <c r="F121" s="17">
        <v>0</v>
      </c>
      <c r="G121" s="29">
        <v>0</v>
      </c>
      <c r="H121" s="28">
        <v>0</v>
      </c>
      <c r="I121" s="17">
        <v>0</v>
      </c>
      <c r="J121" s="29">
        <v>0</v>
      </c>
      <c r="K121" s="28">
        <f t="shared" si="104"/>
        <v>0</v>
      </c>
      <c r="L121" s="17">
        <f t="shared" si="105"/>
        <v>0</v>
      </c>
      <c r="M121" s="29">
        <f t="shared" si="101"/>
        <v>0</v>
      </c>
      <c r="N121" s="181">
        <f t="shared" si="106"/>
        <v>0</v>
      </c>
      <c r="O121" s="19">
        <f t="shared" si="107"/>
        <v>0</v>
      </c>
      <c r="P121" s="32">
        <f t="shared" si="57"/>
        <v>0</v>
      </c>
    </row>
    <row r="122" spans="1:16" s="13" customFormat="1" ht="15.75" customHeight="1">
      <c r="A122" s="36" t="s">
        <v>20</v>
      </c>
      <c r="B122" s="37" t="s">
        <v>25</v>
      </c>
      <c r="C122" s="215" t="s">
        <v>24</v>
      </c>
      <c r="D122" s="208" t="s">
        <v>145</v>
      </c>
      <c r="E122" s="179" t="s">
        <v>145</v>
      </c>
      <c r="F122" s="78" t="s">
        <v>145</v>
      </c>
      <c r="G122" s="79">
        <f>G123+G129+G134+G139+G140</f>
        <v>1137235169.2627273</v>
      </c>
      <c r="H122" s="179" t="s">
        <v>145</v>
      </c>
      <c r="I122" s="274" t="s">
        <v>145</v>
      </c>
      <c r="J122" s="79">
        <f>J123+J129+J134+J139+J140</f>
        <v>1277105065.5700002</v>
      </c>
      <c r="K122" s="273" t="s">
        <v>145</v>
      </c>
      <c r="L122" s="274" t="s">
        <v>145</v>
      </c>
      <c r="M122" s="79">
        <f>M123+M129+M134+M140+M139</f>
        <v>139869896.30727276</v>
      </c>
      <c r="N122" s="278" t="s">
        <v>145</v>
      </c>
      <c r="O122" s="279" t="s">
        <v>145</v>
      </c>
      <c r="P122" s="280">
        <f t="shared" si="57"/>
        <v>0.12299118079328378</v>
      </c>
    </row>
    <row r="123" spans="1:16" s="16" customFormat="1" ht="15.75" customHeight="1" outlineLevel="1">
      <c r="A123" s="193" t="s">
        <v>25</v>
      </c>
      <c r="B123" s="5" t="s">
        <v>136</v>
      </c>
      <c r="C123" s="9" t="s">
        <v>137</v>
      </c>
      <c r="D123" s="161" t="s">
        <v>194</v>
      </c>
      <c r="E123" s="26">
        <v>7400</v>
      </c>
      <c r="F123" s="14">
        <v>68813</v>
      </c>
      <c r="G123" s="27">
        <v>372496362.0400002</v>
      </c>
      <c r="H123" s="26">
        <f>H125+H127</f>
        <v>7145</v>
      </c>
      <c r="I123" s="14">
        <f>I125+I127</f>
        <v>64955</v>
      </c>
      <c r="J123" s="27">
        <f>J125+J126+J127+J128</f>
        <v>392193123.59000003</v>
      </c>
      <c r="K123" s="26">
        <f t="shared" ref="K123" si="108">K125+K126+K127+K128</f>
        <v>-255</v>
      </c>
      <c r="L123" s="14">
        <f t="shared" si="88"/>
        <v>-3858</v>
      </c>
      <c r="M123" s="27">
        <f t="shared" si="88"/>
        <v>19696761.549999863</v>
      </c>
      <c r="N123" s="30">
        <f t="shared" ref="N123:N139" si="109">IF(E123=0,0,K123/E123)</f>
        <v>-3.4459459459459461E-2</v>
      </c>
      <c r="O123" s="15">
        <f t="shared" ref="O123:O139" si="110">IF(F123=0,0,L123/F123)</f>
        <v>-5.6064987720343538E-2</v>
      </c>
      <c r="P123" s="31">
        <f t="shared" si="57"/>
        <v>5.2877728636406773E-2</v>
      </c>
    </row>
    <row r="124" spans="1:16" s="20" customFormat="1" ht="15.75" customHeight="1" outlineLevel="1">
      <c r="A124" s="193" t="s">
        <v>25</v>
      </c>
      <c r="B124" s="7"/>
      <c r="C124" s="8" t="s">
        <v>167</v>
      </c>
      <c r="D124" s="162" t="s">
        <v>194</v>
      </c>
      <c r="E124" s="28">
        <v>0</v>
      </c>
      <c r="F124" s="17">
        <v>0</v>
      </c>
      <c r="G124" s="29">
        <v>0</v>
      </c>
      <c r="H124" s="28">
        <v>0</v>
      </c>
      <c r="I124" s="17">
        <v>0</v>
      </c>
      <c r="J124" s="29">
        <v>0</v>
      </c>
      <c r="K124" s="28">
        <f t="shared" ref="K124:K128" si="111">H124-E124</f>
        <v>0</v>
      </c>
      <c r="L124" s="17">
        <f t="shared" ref="L124:L128" si="112">I124-F124</f>
        <v>0</v>
      </c>
      <c r="M124" s="29">
        <f t="shared" ref="M124:M128" si="113">J124-G124</f>
        <v>0</v>
      </c>
      <c r="N124" s="181">
        <f t="shared" si="109"/>
        <v>0</v>
      </c>
      <c r="O124" s="19">
        <f t="shared" si="110"/>
        <v>0</v>
      </c>
      <c r="P124" s="32">
        <f t="shared" si="57"/>
        <v>0</v>
      </c>
    </row>
    <row r="125" spans="1:16" s="20" customFormat="1" ht="15.75" customHeight="1" outlineLevel="1">
      <c r="A125" s="193" t="s">
        <v>25</v>
      </c>
      <c r="B125" s="7" t="s">
        <v>168</v>
      </c>
      <c r="C125" s="8" t="s">
        <v>138</v>
      </c>
      <c r="D125" s="162" t="s">
        <v>194</v>
      </c>
      <c r="E125" s="28">
        <v>0</v>
      </c>
      <c r="F125" s="17">
        <v>0</v>
      </c>
      <c r="G125" s="29">
        <v>0</v>
      </c>
      <c r="H125" s="28">
        <v>0</v>
      </c>
      <c r="I125" s="17">
        <v>0</v>
      </c>
      <c r="J125" s="29">
        <v>0</v>
      </c>
      <c r="K125" s="28">
        <f t="shared" si="111"/>
        <v>0</v>
      </c>
      <c r="L125" s="17">
        <f t="shared" si="112"/>
        <v>0</v>
      </c>
      <c r="M125" s="29">
        <f t="shared" si="113"/>
        <v>0</v>
      </c>
      <c r="N125" s="181">
        <f t="shared" si="109"/>
        <v>0</v>
      </c>
      <c r="O125" s="19">
        <f t="shared" si="110"/>
        <v>0</v>
      </c>
      <c r="P125" s="32">
        <f t="shared" si="57"/>
        <v>0</v>
      </c>
    </row>
    <row r="126" spans="1:16" s="20" customFormat="1" ht="15.75" customHeight="1" outlineLevel="1">
      <c r="A126" s="193" t="s">
        <v>25</v>
      </c>
      <c r="B126" s="7" t="s">
        <v>169</v>
      </c>
      <c r="C126" s="129" t="s">
        <v>181</v>
      </c>
      <c r="D126" s="162" t="s">
        <v>195</v>
      </c>
      <c r="E126" s="28"/>
      <c r="F126" s="17"/>
      <c r="G126" s="29">
        <v>234210</v>
      </c>
      <c r="H126" s="28"/>
      <c r="I126" s="17"/>
      <c r="J126" s="29">
        <v>96838</v>
      </c>
      <c r="K126" s="28">
        <f t="shared" si="111"/>
        <v>0</v>
      </c>
      <c r="L126" s="17">
        <f t="shared" si="112"/>
        <v>0</v>
      </c>
      <c r="M126" s="29">
        <f t="shared" si="113"/>
        <v>-137372</v>
      </c>
      <c r="N126" s="181">
        <f t="shared" si="109"/>
        <v>0</v>
      </c>
      <c r="O126" s="19">
        <f t="shared" si="110"/>
        <v>0</v>
      </c>
      <c r="P126" s="32">
        <f t="shared" si="57"/>
        <v>-0.58653345288416381</v>
      </c>
    </row>
    <row r="127" spans="1:16" s="20" customFormat="1" ht="31.5" customHeight="1" outlineLevel="1">
      <c r="A127" s="193" t="s">
        <v>25</v>
      </c>
      <c r="B127" s="7" t="s">
        <v>170</v>
      </c>
      <c r="C127" s="8" t="s">
        <v>180</v>
      </c>
      <c r="D127" s="162" t="s">
        <v>194</v>
      </c>
      <c r="E127" s="28">
        <v>7400</v>
      </c>
      <c r="F127" s="17">
        <v>68813</v>
      </c>
      <c r="G127" s="29">
        <v>372554319.32000017</v>
      </c>
      <c r="H127" s="28">
        <v>7145</v>
      </c>
      <c r="I127" s="17">
        <v>64955</v>
      </c>
      <c r="J127" s="29">
        <v>392167109.59000003</v>
      </c>
      <c r="K127" s="28">
        <f t="shared" si="111"/>
        <v>-255</v>
      </c>
      <c r="L127" s="17">
        <f t="shared" si="112"/>
        <v>-3858</v>
      </c>
      <c r="M127" s="29">
        <f t="shared" si="113"/>
        <v>19612790.269999862</v>
      </c>
      <c r="N127" s="181">
        <f t="shared" si="109"/>
        <v>-3.4459459459459461E-2</v>
      </c>
      <c r="O127" s="19">
        <f t="shared" si="110"/>
        <v>-5.6064987720343538E-2</v>
      </c>
      <c r="P127" s="32">
        <f t="shared" si="57"/>
        <v>5.2644109202110038E-2</v>
      </c>
    </row>
    <row r="128" spans="1:16" s="20" customFormat="1" ht="15.75" customHeight="1" outlineLevel="1">
      <c r="A128" s="193" t="s">
        <v>25</v>
      </c>
      <c r="B128" s="7" t="s">
        <v>171</v>
      </c>
      <c r="C128" s="8" t="s">
        <v>156</v>
      </c>
      <c r="D128" s="162"/>
      <c r="E128" s="28"/>
      <c r="F128" s="17"/>
      <c r="G128" s="29">
        <v>-292167.28000000003</v>
      </c>
      <c r="H128" s="28"/>
      <c r="I128" s="17"/>
      <c r="J128" s="29">
        <v>-70824</v>
      </c>
      <c r="K128" s="28">
        <f t="shared" si="111"/>
        <v>0</v>
      </c>
      <c r="L128" s="17">
        <f t="shared" si="112"/>
        <v>0</v>
      </c>
      <c r="M128" s="29">
        <f t="shared" si="113"/>
        <v>221343.28000000003</v>
      </c>
      <c r="N128" s="181">
        <f t="shared" si="109"/>
        <v>0</v>
      </c>
      <c r="O128" s="19">
        <f t="shared" si="110"/>
        <v>0</v>
      </c>
      <c r="P128" s="32">
        <f t="shared" si="57"/>
        <v>-0.75759092530826866</v>
      </c>
    </row>
    <row r="129" spans="1:16" s="20" customFormat="1" ht="15.75" customHeight="1" outlineLevel="1">
      <c r="A129" s="193" t="s">
        <v>25</v>
      </c>
      <c r="B129" s="5" t="s">
        <v>141</v>
      </c>
      <c r="C129" s="6" t="s">
        <v>140</v>
      </c>
      <c r="D129" s="161" t="s">
        <v>159</v>
      </c>
      <c r="E129" s="26">
        <v>4374</v>
      </c>
      <c r="F129" s="14">
        <v>44347</v>
      </c>
      <c r="G129" s="27">
        <v>104170659.5</v>
      </c>
      <c r="H129" s="26">
        <f t="shared" ref="H129:M129" si="114">H132+H133</f>
        <v>3250</v>
      </c>
      <c r="I129" s="14">
        <f t="shared" si="114"/>
        <v>32440</v>
      </c>
      <c r="J129" s="27">
        <f t="shared" si="114"/>
        <v>87749175.430000007</v>
      </c>
      <c r="K129" s="26">
        <f t="shared" si="114"/>
        <v>-1124</v>
      </c>
      <c r="L129" s="14">
        <f t="shared" si="114"/>
        <v>-11907</v>
      </c>
      <c r="M129" s="27">
        <f t="shared" si="114"/>
        <v>-16421484.069999993</v>
      </c>
      <c r="N129" s="30">
        <f t="shared" si="109"/>
        <v>-0.25697302240512115</v>
      </c>
      <c r="O129" s="15">
        <f t="shared" si="110"/>
        <v>-0.26849617786997992</v>
      </c>
      <c r="P129" s="31">
        <f t="shared" si="57"/>
        <v>-0.15764020453379191</v>
      </c>
    </row>
    <row r="130" spans="1:16" s="16" customFormat="1" ht="15.75" customHeight="1" outlineLevel="1">
      <c r="A130" s="193" t="s">
        <v>25</v>
      </c>
      <c r="B130" s="5"/>
      <c r="C130" s="8" t="s">
        <v>167</v>
      </c>
      <c r="D130" s="162" t="s">
        <v>159</v>
      </c>
      <c r="E130" s="28">
        <v>200</v>
      </c>
      <c r="F130" s="17">
        <v>1240</v>
      </c>
      <c r="G130" s="29">
        <v>4029357.8</v>
      </c>
      <c r="H130" s="28">
        <v>200</v>
      </c>
      <c r="I130" s="17">
        <v>1270</v>
      </c>
      <c r="J130" s="29">
        <v>5418602.2000000011</v>
      </c>
      <c r="K130" s="28">
        <f t="shared" ref="K130:K133" si="115">H130-E130</f>
        <v>0</v>
      </c>
      <c r="L130" s="17">
        <f t="shared" ref="L130:L133" si="116">I130-F130</f>
        <v>30</v>
      </c>
      <c r="M130" s="29">
        <f t="shared" ref="M130:M133" si="117">J130-G130</f>
        <v>1389244.4000000013</v>
      </c>
      <c r="N130" s="181">
        <f t="shared" si="109"/>
        <v>0</v>
      </c>
      <c r="O130" s="19">
        <f t="shared" si="110"/>
        <v>2.4193548387096774E-2</v>
      </c>
      <c r="P130" s="32">
        <f t="shared" ref="P130:P193" si="118">IF(G130=0,0,M130/G130)</f>
        <v>0.34478060002514577</v>
      </c>
    </row>
    <row r="131" spans="1:16" s="20" customFormat="1" ht="15.75" customHeight="1" outlineLevel="1">
      <c r="A131" s="193" t="s">
        <v>25</v>
      </c>
      <c r="B131" s="5"/>
      <c r="C131" s="129" t="s">
        <v>182</v>
      </c>
      <c r="D131" s="162" t="s">
        <v>159</v>
      </c>
      <c r="E131" s="28">
        <v>0</v>
      </c>
      <c r="F131" s="17">
        <v>0</v>
      </c>
      <c r="G131" s="29">
        <v>0</v>
      </c>
      <c r="H131" s="28">
        <v>0</v>
      </c>
      <c r="I131" s="17">
        <v>0</v>
      </c>
      <c r="J131" s="29">
        <v>0</v>
      </c>
      <c r="K131" s="28">
        <f t="shared" si="115"/>
        <v>0</v>
      </c>
      <c r="L131" s="17">
        <f t="shared" si="116"/>
        <v>0</v>
      </c>
      <c r="M131" s="29">
        <f t="shared" si="117"/>
        <v>0</v>
      </c>
      <c r="N131" s="30">
        <f t="shared" si="109"/>
        <v>0</v>
      </c>
      <c r="O131" s="15">
        <f t="shared" si="110"/>
        <v>0</v>
      </c>
      <c r="P131" s="31">
        <f t="shared" si="118"/>
        <v>0</v>
      </c>
    </row>
    <row r="132" spans="1:16" s="20" customFormat="1" ht="15.75" customHeight="1" outlineLevel="1">
      <c r="A132" s="193" t="s">
        <v>25</v>
      </c>
      <c r="B132" s="7" t="s">
        <v>185</v>
      </c>
      <c r="C132" s="8" t="s">
        <v>157</v>
      </c>
      <c r="D132" s="162" t="s">
        <v>159</v>
      </c>
      <c r="E132" s="28">
        <v>1347</v>
      </c>
      <c r="F132" s="17">
        <v>15010</v>
      </c>
      <c r="G132" s="29">
        <v>32070988.309999999</v>
      </c>
      <c r="H132" s="28">
        <v>956</v>
      </c>
      <c r="I132" s="17">
        <v>9871</v>
      </c>
      <c r="J132" s="29">
        <v>23638336.510000002</v>
      </c>
      <c r="K132" s="28">
        <f t="shared" si="115"/>
        <v>-391</v>
      </c>
      <c r="L132" s="17">
        <f t="shared" si="116"/>
        <v>-5139</v>
      </c>
      <c r="M132" s="29">
        <f t="shared" si="117"/>
        <v>-8432651.799999997</v>
      </c>
      <c r="N132" s="181">
        <f t="shared" si="109"/>
        <v>-0.29027468448403859</v>
      </c>
      <c r="O132" s="19">
        <f t="shared" si="110"/>
        <v>-0.3423717521652232</v>
      </c>
      <c r="P132" s="32">
        <f t="shared" si="118"/>
        <v>-0.26293707317309667</v>
      </c>
    </row>
    <row r="133" spans="1:16" s="20" customFormat="1" ht="31.5" customHeight="1" outlineLevel="1">
      <c r="A133" s="193" t="s">
        <v>25</v>
      </c>
      <c r="B133" s="7" t="s">
        <v>186</v>
      </c>
      <c r="C133" s="8" t="s">
        <v>183</v>
      </c>
      <c r="D133" s="162" t="s">
        <v>159</v>
      </c>
      <c r="E133" s="28">
        <v>3027</v>
      </c>
      <c r="F133" s="17">
        <v>29337</v>
      </c>
      <c r="G133" s="29">
        <v>72099671.189999998</v>
      </c>
      <c r="H133" s="28">
        <v>2294</v>
      </c>
      <c r="I133" s="17">
        <v>22569</v>
      </c>
      <c r="J133" s="29">
        <v>64110838.920000002</v>
      </c>
      <c r="K133" s="28">
        <f t="shared" si="115"/>
        <v>-733</v>
      </c>
      <c r="L133" s="17">
        <f t="shared" si="116"/>
        <v>-6768</v>
      </c>
      <c r="M133" s="29">
        <f t="shared" si="117"/>
        <v>-7988832.2699999958</v>
      </c>
      <c r="N133" s="181">
        <f t="shared" si="109"/>
        <v>-0.2421539478031054</v>
      </c>
      <c r="O133" s="19">
        <f t="shared" si="110"/>
        <v>-0.23069843542284488</v>
      </c>
      <c r="P133" s="32">
        <f t="shared" si="118"/>
        <v>-0.11080261724006339</v>
      </c>
    </row>
    <row r="134" spans="1:16" s="20" customFormat="1" ht="15.75" customHeight="1" outlineLevel="1">
      <c r="A134" s="193" t="s">
        <v>25</v>
      </c>
      <c r="B134" s="5" t="s">
        <v>139</v>
      </c>
      <c r="C134" s="9" t="s">
        <v>142</v>
      </c>
      <c r="D134" s="163" t="s">
        <v>1</v>
      </c>
      <c r="E134" s="26">
        <f t="shared" ref="E134:M134" si="119">E135+E138</f>
        <v>162628</v>
      </c>
      <c r="F134" s="14">
        <f t="shared" si="119"/>
        <v>641994</v>
      </c>
      <c r="G134" s="27">
        <f t="shared" si="119"/>
        <v>660568147.72272718</v>
      </c>
      <c r="H134" s="26">
        <f t="shared" si="119"/>
        <v>138802</v>
      </c>
      <c r="I134" s="14">
        <f t="shared" si="119"/>
        <v>678808</v>
      </c>
      <c r="J134" s="27">
        <f t="shared" si="119"/>
        <v>797162766.55000007</v>
      </c>
      <c r="K134" s="26">
        <f t="shared" si="119"/>
        <v>-23826</v>
      </c>
      <c r="L134" s="14">
        <f t="shared" si="119"/>
        <v>36814</v>
      </c>
      <c r="M134" s="27">
        <f t="shared" si="119"/>
        <v>136594618.82727289</v>
      </c>
      <c r="N134" s="30">
        <f t="shared" si="109"/>
        <v>-0.14650613670462651</v>
      </c>
      <c r="O134" s="15">
        <f t="shared" si="110"/>
        <v>5.734321504562348E-2</v>
      </c>
      <c r="P134" s="31">
        <f t="shared" si="118"/>
        <v>0.20678353822868303</v>
      </c>
    </row>
    <row r="135" spans="1:16" s="20" customFormat="1" ht="15.75" customHeight="1" outlineLevel="1">
      <c r="A135" s="193" t="s">
        <v>25</v>
      </c>
      <c r="B135" s="7" t="s">
        <v>188</v>
      </c>
      <c r="C135" s="10" t="s">
        <v>184</v>
      </c>
      <c r="D135" s="164" t="s">
        <v>1</v>
      </c>
      <c r="E135" s="28">
        <v>159896</v>
      </c>
      <c r="F135" s="17">
        <v>631494</v>
      </c>
      <c r="G135" s="29">
        <v>648409267.72272718</v>
      </c>
      <c r="H135" s="28">
        <v>136514</v>
      </c>
      <c r="I135" s="17">
        <v>669808</v>
      </c>
      <c r="J135" s="29">
        <v>785610516.55000007</v>
      </c>
      <c r="K135" s="28">
        <f t="shared" ref="K135:K139" si="120">H135-E135</f>
        <v>-23382</v>
      </c>
      <c r="L135" s="17">
        <f t="shared" ref="L135:L139" si="121">I135-F135</f>
        <v>38314</v>
      </c>
      <c r="M135" s="29">
        <f t="shared" ref="M135:M143" si="122">J135-G135</f>
        <v>137201248.82727289</v>
      </c>
      <c r="N135" s="181">
        <f t="shared" si="109"/>
        <v>-0.14623255115825287</v>
      </c>
      <c r="O135" s="19">
        <f t="shared" si="110"/>
        <v>6.0671993716488203E-2</v>
      </c>
      <c r="P135" s="32">
        <f t="shared" si="118"/>
        <v>0.21159668076481428</v>
      </c>
    </row>
    <row r="136" spans="1:16" s="16" customFormat="1" ht="31.5" customHeight="1" outlineLevel="1">
      <c r="A136" s="193" t="s">
        <v>25</v>
      </c>
      <c r="B136" s="7"/>
      <c r="C136" s="10" t="s">
        <v>224</v>
      </c>
      <c r="D136" s="164" t="s">
        <v>225</v>
      </c>
      <c r="E136" s="28">
        <v>46574</v>
      </c>
      <c r="F136" s="17">
        <v>105998</v>
      </c>
      <c r="G136" s="29">
        <v>148930148.78999999</v>
      </c>
      <c r="H136" s="28">
        <v>53841</v>
      </c>
      <c r="I136" s="17">
        <v>114935</v>
      </c>
      <c r="J136" s="29">
        <v>178563482.40999997</v>
      </c>
      <c r="K136" s="28">
        <f t="shared" si="120"/>
        <v>7267</v>
      </c>
      <c r="L136" s="17">
        <f t="shared" si="121"/>
        <v>8937</v>
      </c>
      <c r="M136" s="29">
        <f t="shared" si="122"/>
        <v>29633333.619999975</v>
      </c>
      <c r="N136" s="181">
        <f t="shared" si="109"/>
        <v>0.15603126207755399</v>
      </c>
      <c r="O136" s="19">
        <f t="shared" si="110"/>
        <v>8.4312911564369139E-2</v>
      </c>
      <c r="P136" s="32">
        <f t="shared" si="118"/>
        <v>0.19897471305010692</v>
      </c>
    </row>
    <row r="137" spans="1:16" s="20" customFormat="1" ht="31.5" customHeight="1" outlineLevel="1">
      <c r="A137" s="193" t="s">
        <v>25</v>
      </c>
      <c r="B137" s="7"/>
      <c r="C137" s="10" t="s">
        <v>222</v>
      </c>
      <c r="D137" s="164" t="s">
        <v>223</v>
      </c>
      <c r="E137" s="28">
        <v>9028</v>
      </c>
      <c r="F137" s="17"/>
      <c r="G137" s="29">
        <v>22805759</v>
      </c>
      <c r="H137" s="28">
        <v>13149</v>
      </c>
      <c r="I137" s="17"/>
      <c r="J137" s="29">
        <v>24688988</v>
      </c>
      <c r="K137" s="28">
        <f t="shared" si="120"/>
        <v>4121</v>
      </c>
      <c r="L137" s="17">
        <f t="shared" si="121"/>
        <v>0</v>
      </c>
      <c r="M137" s="29">
        <f t="shared" si="122"/>
        <v>1883229</v>
      </c>
      <c r="N137" s="181">
        <f t="shared" si="109"/>
        <v>0.45646876384581303</v>
      </c>
      <c r="O137" s="19">
        <f t="shared" si="110"/>
        <v>0</v>
      </c>
      <c r="P137" s="32">
        <f t="shared" si="118"/>
        <v>8.257690524573201E-2</v>
      </c>
    </row>
    <row r="138" spans="1:16" s="20" customFormat="1" ht="31.5" customHeight="1" outlineLevel="1">
      <c r="A138" s="193" t="s">
        <v>25</v>
      </c>
      <c r="B138" s="7" t="s">
        <v>189</v>
      </c>
      <c r="C138" s="11" t="s">
        <v>144</v>
      </c>
      <c r="D138" s="164" t="s">
        <v>1</v>
      </c>
      <c r="E138" s="28">
        <v>2732</v>
      </c>
      <c r="F138" s="17">
        <v>10500</v>
      </c>
      <c r="G138" s="29">
        <v>12158880</v>
      </c>
      <c r="H138" s="28">
        <v>2288</v>
      </c>
      <c r="I138" s="17">
        <v>9000</v>
      </c>
      <c r="J138" s="29">
        <v>11552250</v>
      </c>
      <c r="K138" s="28">
        <f t="shared" si="120"/>
        <v>-444</v>
      </c>
      <c r="L138" s="17">
        <f t="shared" si="121"/>
        <v>-1500</v>
      </c>
      <c r="M138" s="29">
        <f t="shared" si="122"/>
        <v>-606630</v>
      </c>
      <c r="N138" s="181">
        <f t="shared" si="109"/>
        <v>-0.16251830161054173</v>
      </c>
      <c r="O138" s="19">
        <f t="shared" si="110"/>
        <v>-0.14285714285714285</v>
      </c>
      <c r="P138" s="32">
        <f t="shared" si="118"/>
        <v>-4.9891930835734871E-2</v>
      </c>
    </row>
    <row r="139" spans="1:16" s="20" customFormat="1" ht="15.75" customHeight="1" outlineLevel="1">
      <c r="A139" s="193" t="s">
        <v>25</v>
      </c>
      <c r="B139" s="5" t="s">
        <v>143</v>
      </c>
      <c r="C139" s="6" t="s">
        <v>2</v>
      </c>
      <c r="D139" s="163" t="s">
        <v>3</v>
      </c>
      <c r="E139" s="26">
        <v>0</v>
      </c>
      <c r="F139" s="14"/>
      <c r="G139" s="27">
        <v>0</v>
      </c>
      <c r="H139" s="26">
        <v>0</v>
      </c>
      <c r="I139" s="14"/>
      <c r="J139" s="27">
        <v>0</v>
      </c>
      <c r="K139" s="26">
        <f t="shared" si="120"/>
        <v>0</v>
      </c>
      <c r="L139" s="14">
        <f t="shared" si="121"/>
        <v>0</v>
      </c>
      <c r="M139" s="27">
        <f t="shared" si="122"/>
        <v>0</v>
      </c>
      <c r="N139" s="30">
        <f t="shared" si="109"/>
        <v>0</v>
      </c>
      <c r="O139" s="15">
        <f t="shared" si="110"/>
        <v>0</v>
      </c>
      <c r="P139" s="31">
        <f t="shared" si="118"/>
        <v>0</v>
      </c>
    </row>
    <row r="140" spans="1:16" s="20" customFormat="1" ht="15.75" customHeight="1" outlineLevel="1">
      <c r="A140" s="193" t="s">
        <v>25</v>
      </c>
      <c r="B140" s="5" t="s">
        <v>243</v>
      </c>
      <c r="C140" s="6" t="s">
        <v>256</v>
      </c>
      <c r="D140" s="164"/>
      <c r="E140" s="267"/>
      <c r="F140" s="270"/>
      <c r="G140" s="232">
        <f t="shared" ref="G140" si="123">SUM(G141:G143)</f>
        <v>0</v>
      </c>
      <c r="H140" s="267"/>
      <c r="I140" s="270"/>
      <c r="J140" s="232">
        <f t="shared" ref="J140" si="124">SUM(J141:J143)</f>
        <v>0</v>
      </c>
      <c r="K140" s="267"/>
      <c r="L140" s="270"/>
      <c r="M140" s="232">
        <f t="shared" si="122"/>
        <v>0</v>
      </c>
      <c r="N140" s="30"/>
      <c r="O140" s="15"/>
      <c r="P140" s="31">
        <f t="shared" si="118"/>
        <v>0</v>
      </c>
    </row>
    <row r="141" spans="1:16" s="20" customFormat="1" ht="15.75" customHeight="1" outlineLevel="1">
      <c r="A141" s="193" t="s">
        <v>25</v>
      </c>
      <c r="B141" s="7"/>
      <c r="C141" s="11" t="s">
        <v>244</v>
      </c>
      <c r="D141" s="162" t="s">
        <v>194</v>
      </c>
      <c r="E141" s="267">
        <v>0</v>
      </c>
      <c r="F141" s="270">
        <v>0</v>
      </c>
      <c r="G141" s="67">
        <v>0</v>
      </c>
      <c r="H141" s="267">
        <v>0</v>
      </c>
      <c r="I141" s="270">
        <v>0</v>
      </c>
      <c r="J141" s="67">
        <v>0</v>
      </c>
      <c r="K141" s="267">
        <f t="shared" ref="K141:K143" si="125">H141-E141</f>
        <v>0</v>
      </c>
      <c r="L141" s="270">
        <f t="shared" ref="L141:L143" si="126">I141-F141</f>
        <v>0</v>
      </c>
      <c r="M141" s="67">
        <f t="shared" si="122"/>
        <v>0</v>
      </c>
      <c r="N141" s="275">
        <f t="shared" ref="N141:N143" si="127">IF(E141=0,0,K141/E141)</f>
        <v>0</v>
      </c>
      <c r="O141" s="276">
        <f t="shared" ref="O141:O143" si="128">IF(F141=0,0,L141/F141)</f>
        <v>0</v>
      </c>
      <c r="P141" s="277">
        <f t="shared" si="118"/>
        <v>0</v>
      </c>
    </row>
    <row r="142" spans="1:16" s="20" customFormat="1" ht="15.75" customHeight="1" outlineLevel="1">
      <c r="A142" s="193" t="s">
        <v>25</v>
      </c>
      <c r="B142" s="7"/>
      <c r="C142" s="11" t="s">
        <v>245</v>
      </c>
      <c r="D142" s="162" t="s">
        <v>159</v>
      </c>
      <c r="E142" s="267">
        <v>0</v>
      </c>
      <c r="F142" s="270">
        <v>0</v>
      </c>
      <c r="G142" s="67">
        <v>0</v>
      </c>
      <c r="H142" s="267">
        <v>0</v>
      </c>
      <c r="I142" s="270">
        <v>0</v>
      </c>
      <c r="J142" s="67">
        <v>0</v>
      </c>
      <c r="K142" s="267">
        <f t="shared" si="125"/>
        <v>0</v>
      </c>
      <c r="L142" s="270">
        <f t="shared" si="126"/>
        <v>0</v>
      </c>
      <c r="M142" s="67">
        <f t="shared" si="122"/>
        <v>0</v>
      </c>
      <c r="N142" s="275">
        <f t="shared" si="127"/>
        <v>0</v>
      </c>
      <c r="O142" s="276">
        <f t="shared" si="128"/>
        <v>0</v>
      </c>
      <c r="P142" s="277">
        <f t="shared" si="118"/>
        <v>0</v>
      </c>
    </row>
    <row r="143" spans="1:16" s="16" customFormat="1" ht="15.75" customHeight="1" outlineLevel="1">
      <c r="A143" s="193" t="s">
        <v>25</v>
      </c>
      <c r="B143" s="5"/>
      <c r="C143" s="11" t="s">
        <v>246</v>
      </c>
      <c r="D143" s="164" t="s">
        <v>225</v>
      </c>
      <c r="E143" s="28">
        <v>0</v>
      </c>
      <c r="F143" s="17">
        <v>0</v>
      </c>
      <c r="G143" s="29">
        <v>0</v>
      </c>
      <c r="H143" s="28">
        <v>0</v>
      </c>
      <c r="I143" s="17">
        <v>0</v>
      </c>
      <c r="J143" s="29">
        <v>0</v>
      </c>
      <c r="K143" s="28">
        <f t="shared" si="125"/>
        <v>0</v>
      </c>
      <c r="L143" s="17">
        <f t="shared" si="126"/>
        <v>0</v>
      </c>
      <c r="M143" s="29">
        <f t="shared" si="122"/>
        <v>0</v>
      </c>
      <c r="N143" s="181">
        <f t="shared" si="127"/>
        <v>0</v>
      </c>
      <c r="O143" s="19">
        <f t="shared" si="128"/>
        <v>0</v>
      </c>
      <c r="P143" s="32">
        <f t="shared" si="118"/>
        <v>0</v>
      </c>
    </row>
    <row r="144" spans="1:16" s="13" customFormat="1" ht="15.75" customHeight="1">
      <c r="A144" s="36" t="s">
        <v>23</v>
      </c>
      <c r="B144" s="37" t="s">
        <v>28</v>
      </c>
      <c r="C144" s="215" t="s">
        <v>27</v>
      </c>
      <c r="D144" s="208" t="s">
        <v>145</v>
      </c>
      <c r="E144" s="179" t="s">
        <v>145</v>
      </c>
      <c r="F144" s="78" t="s">
        <v>145</v>
      </c>
      <c r="G144" s="79">
        <f>G145+G151+G156+G161+G162</f>
        <v>699970820.03999996</v>
      </c>
      <c r="H144" s="179" t="s">
        <v>145</v>
      </c>
      <c r="I144" s="274" t="s">
        <v>145</v>
      </c>
      <c r="J144" s="79">
        <f>J145+J151+J156+J161+J162</f>
        <v>831573404.22999978</v>
      </c>
      <c r="K144" s="273" t="s">
        <v>145</v>
      </c>
      <c r="L144" s="274" t="s">
        <v>145</v>
      </c>
      <c r="M144" s="79">
        <f>M145+M151+M156+M162+M161</f>
        <v>131602584.18999988</v>
      </c>
      <c r="N144" s="278" t="s">
        <v>145</v>
      </c>
      <c r="O144" s="279" t="s">
        <v>145</v>
      </c>
      <c r="P144" s="280">
        <f t="shared" si="118"/>
        <v>0.18801152908414015</v>
      </c>
    </row>
    <row r="145" spans="1:16" s="16" customFormat="1" ht="15.75" customHeight="1" outlineLevel="1">
      <c r="A145" s="193" t="s">
        <v>28</v>
      </c>
      <c r="B145" s="5" t="s">
        <v>136</v>
      </c>
      <c r="C145" s="9" t="s">
        <v>137</v>
      </c>
      <c r="D145" s="161" t="s">
        <v>194</v>
      </c>
      <c r="E145" s="26">
        <v>4800</v>
      </c>
      <c r="F145" s="14">
        <v>44606</v>
      </c>
      <c r="G145" s="27">
        <v>217547589.98999992</v>
      </c>
      <c r="H145" s="26">
        <f>H147+H149</f>
        <v>4858</v>
      </c>
      <c r="I145" s="14">
        <f>I147+I149</f>
        <v>44747</v>
      </c>
      <c r="J145" s="27">
        <f>J147+J148+J149+J150</f>
        <v>258016560.86999989</v>
      </c>
      <c r="K145" s="26">
        <f t="shared" ref="K145:M167" si="129">K147+K148+K149+K150</f>
        <v>58</v>
      </c>
      <c r="L145" s="14">
        <f t="shared" si="129"/>
        <v>141</v>
      </c>
      <c r="M145" s="27">
        <f t="shared" si="129"/>
        <v>40468970.879999965</v>
      </c>
      <c r="N145" s="30">
        <f t="shared" ref="N145:N161" si="130">IF(E145=0,0,K145/E145)</f>
        <v>1.2083333333333333E-2</v>
      </c>
      <c r="O145" s="15">
        <f t="shared" ref="O145:O161" si="131">IF(F145=0,0,L145/F145)</f>
        <v>3.161009729632785E-3</v>
      </c>
      <c r="P145" s="31">
        <f t="shared" si="118"/>
        <v>0.18602353113569411</v>
      </c>
    </row>
    <row r="146" spans="1:16" s="20" customFormat="1" ht="15.75" customHeight="1" outlineLevel="1">
      <c r="A146" s="193" t="s">
        <v>28</v>
      </c>
      <c r="B146" s="7"/>
      <c r="C146" s="8" t="s">
        <v>167</v>
      </c>
      <c r="D146" s="162" t="s">
        <v>194</v>
      </c>
      <c r="E146" s="28">
        <v>0</v>
      </c>
      <c r="F146" s="17">
        <v>0</v>
      </c>
      <c r="G146" s="29">
        <v>0</v>
      </c>
      <c r="H146" s="28">
        <v>0</v>
      </c>
      <c r="I146" s="17">
        <v>0</v>
      </c>
      <c r="J146" s="29">
        <v>0</v>
      </c>
      <c r="K146" s="28">
        <f t="shared" ref="K146:K150" si="132">H146-E146</f>
        <v>0</v>
      </c>
      <c r="L146" s="17">
        <f t="shared" ref="L146:L150" si="133">I146-F146</f>
        <v>0</v>
      </c>
      <c r="M146" s="29">
        <f t="shared" ref="M146:M150" si="134">J146-G146</f>
        <v>0</v>
      </c>
      <c r="N146" s="181">
        <f t="shared" si="130"/>
        <v>0</v>
      </c>
      <c r="O146" s="19">
        <f t="shared" si="131"/>
        <v>0</v>
      </c>
      <c r="P146" s="32">
        <f t="shared" si="118"/>
        <v>0</v>
      </c>
    </row>
    <row r="147" spans="1:16" s="20" customFormat="1" ht="15.75" customHeight="1" outlineLevel="1">
      <c r="A147" s="193" t="s">
        <v>28</v>
      </c>
      <c r="B147" s="7" t="s">
        <v>168</v>
      </c>
      <c r="C147" s="8" t="s">
        <v>138</v>
      </c>
      <c r="D147" s="162" t="s">
        <v>194</v>
      </c>
      <c r="E147" s="28">
        <v>0</v>
      </c>
      <c r="F147" s="17">
        <v>0</v>
      </c>
      <c r="G147" s="29">
        <v>0</v>
      </c>
      <c r="H147" s="28">
        <v>0</v>
      </c>
      <c r="I147" s="17">
        <v>0</v>
      </c>
      <c r="J147" s="29">
        <v>0</v>
      </c>
      <c r="K147" s="28">
        <f t="shared" si="132"/>
        <v>0</v>
      </c>
      <c r="L147" s="17">
        <f t="shared" si="133"/>
        <v>0</v>
      </c>
      <c r="M147" s="29">
        <f t="shared" si="134"/>
        <v>0</v>
      </c>
      <c r="N147" s="181">
        <f t="shared" si="130"/>
        <v>0</v>
      </c>
      <c r="O147" s="19">
        <f t="shared" si="131"/>
        <v>0</v>
      </c>
      <c r="P147" s="32">
        <f t="shared" si="118"/>
        <v>0</v>
      </c>
    </row>
    <row r="148" spans="1:16" s="20" customFormat="1" ht="15.75" customHeight="1" outlineLevel="1">
      <c r="A148" s="193" t="s">
        <v>28</v>
      </c>
      <c r="B148" s="7" t="s">
        <v>169</v>
      </c>
      <c r="C148" s="129" t="s">
        <v>181</v>
      </c>
      <c r="D148" s="162" t="s">
        <v>195</v>
      </c>
      <c r="E148" s="28"/>
      <c r="F148" s="17"/>
      <c r="G148" s="29">
        <v>0</v>
      </c>
      <c r="H148" s="28"/>
      <c r="I148" s="17"/>
      <c r="J148" s="29">
        <v>0</v>
      </c>
      <c r="K148" s="28">
        <f t="shared" si="132"/>
        <v>0</v>
      </c>
      <c r="L148" s="17">
        <f t="shared" si="133"/>
        <v>0</v>
      </c>
      <c r="M148" s="29">
        <f t="shared" si="134"/>
        <v>0</v>
      </c>
      <c r="N148" s="181">
        <f t="shared" si="130"/>
        <v>0</v>
      </c>
      <c r="O148" s="19">
        <f t="shared" si="131"/>
        <v>0</v>
      </c>
      <c r="P148" s="32">
        <f t="shared" si="118"/>
        <v>0</v>
      </c>
    </row>
    <row r="149" spans="1:16" s="20" customFormat="1" ht="31.5" customHeight="1" outlineLevel="1">
      <c r="A149" s="193" t="s">
        <v>28</v>
      </c>
      <c r="B149" s="7" t="s">
        <v>170</v>
      </c>
      <c r="C149" s="8" t="s">
        <v>180</v>
      </c>
      <c r="D149" s="162" t="s">
        <v>194</v>
      </c>
      <c r="E149" s="28">
        <v>4800</v>
      </c>
      <c r="F149" s="17">
        <v>44606</v>
      </c>
      <c r="G149" s="29">
        <v>217925588.89999992</v>
      </c>
      <c r="H149" s="28">
        <v>4858</v>
      </c>
      <c r="I149" s="17">
        <v>44747</v>
      </c>
      <c r="J149" s="29">
        <v>260437425.86999989</v>
      </c>
      <c r="K149" s="28">
        <f t="shared" si="132"/>
        <v>58</v>
      </c>
      <c r="L149" s="17">
        <f t="shared" si="133"/>
        <v>141</v>
      </c>
      <c r="M149" s="29">
        <f t="shared" si="134"/>
        <v>42511836.969999969</v>
      </c>
      <c r="N149" s="181">
        <f t="shared" si="130"/>
        <v>1.2083333333333333E-2</v>
      </c>
      <c r="O149" s="19">
        <f t="shared" si="131"/>
        <v>3.161009729632785E-3</v>
      </c>
      <c r="P149" s="32">
        <f t="shared" si="118"/>
        <v>0.1950750124599066</v>
      </c>
    </row>
    <row r="150" spans="1:16" s="20" customFormat="1" ht="15.75" customHeight="1" outlineLevel="1">
      <c r="A150" s="193" t="s">
        <v>28</v>
      </c>
      <c r="B150" s="7" t="s">
        <v>171</v>
      </c>
      <c r="C150" s="8" t="s">
        <v>156</v>
      </c>
      <c r="D150" s="162"/>
      <c r="E150" s="28"/>
      <c r="F150" s="17"/>
      <c r="G150" s="29">
        <v>-377998.91</v>
      </c>
      <c r="H150" s="28"/>
      <c r="I150" s="17"/>
      <c r="J150" s="29">
        <v>-2420865</v>
      </c>
      <c r="K150" s="28">
        <f t="shared" si="132"/>
        <v>0</v>
      </c>
      <c r="L150" s="17">
        <f t="shared" si="133"/>
        <v>0</v>
      </c>
      <c r="M150" s="29">
        <f t="shared" si="134"/>
        <v>-2042866.09</v>
      </c>
      <c r="N150" s="181">
        <f t="shared" si="130"/>
        <v>0</v>
      </c>
      <c r="O150" s="19">
        <f t="shared" si="131"/>
        <v>0</v>
      </c>
      <c r="P150" s="32">
        <f t="shared" si="118"/>
        <v>5.4044232296860333</v>
      </c>
    </row>
    <row r="151" spans="1:16" s="20" customFormat="1" ht="15.75" customHeight="1" outlineLevel="1">
      <c r="A151" s="193" t="s">
        <v>28</v>
      </c>
      <c r="B151" s="5" t="s">
        <v>141</v>
      </c>
      <c r="C151" s="6" t="s">
        <v>140</v>
      </c>
      <c r="D151" s="161" t="s">
        <v>159</v>
      </c>
      <c r="E151" s="26">
        <v>2611</v>
      </c>
      <c r="F151" s="14">
        <v>24776</v>
      </c>
      <c r="G151" s="27">
        <v>69615567.49000001</v>
      </c>
      <c r="H151" s="26">
        <f t="shared" ref="H151:M151" si="135">H154+H155</f>
        <v>2800</v>
      </c>
      <c r="I151" s="14">
        <f t="shared" si="135"/>
        <v>24922</v>
      </c>
      <c r="J151" s="27">
        <f t="shared" si="135"/>
        <v>74537893.799999997</v>
      </c>
      <c r="K151" s="26">
        <f t="shared" si="135"/>
        <v>189</v>
      </c>
      <c r="L151" s="14">
        <f t="shared" si="135"/>
        <v>146</v>
      </c>
      <c r="M151" s="27">
        <f t="shared" si="135"/>
        <v>4922326.30999998</v>
      </c>
      <c r="N151" s="30">
        <f t="shared" si="130"/>
        <v>7.2386058981233251E-2</v>
      </c>
      <c r="O151" s="15">
        <f t="shared" si="131"/>
        <v>5.8927994833710045E-3</v>
      </c>
      <c r="P151" s="31">
        <f t="shared" si="118"/>
        <v>7.0707264014001639E-2</v>
      </c>
    </row>
    <row r="152" spans="1:16" s="16" customFormat="1" ht="15.75" customHeight="1" outlineLevel="1">
      <c r="A152" s="193" t="s">
        <v>28</v>
      </c>
      <c r="B152" s="5"/>
      <c r="C152" s="8" t="s">
        <v>167</v>
      </c>
      <c r="D152" s="162" t="s">
        <v>159</v>
      </c>
      <c r="E152" s="28">
        <v>130</v>
      </c>
      <c r="F152" s="17">
        <v>614</v>
      </c>
      <c r="G152" s="29">
        <v>3703981.42</v>
      </c>
      <c r="H152" s="28">
        <v>43</v>
      </c>
      <c r="I152" s="17">
        <v>147</v>
      </c>
      <c r="J152" s="29">
        <v>1808272.71</v>
      </c>
      <c r="K152" s="28">
        <f t="shared" ref="K152:K155" si="136">H152-E152</f>
        <v>-87</v>
      </c>
      <c r="L152" s="17">
        <f t="shared" ref="L152:L155" si="137">I152-F152</f>
        <v>-467</v>
      </c>
      <c r="M152" s="29">
        <f t="shared" ref="M152:M155" si="138">J152-G152</f>
        <v>-1895708.71</v>
      </c>
      <c r="N152" s="181">
        <f t="shared" si="130"/>
        <v>-0.66923076923076918</v>
      </c>
      <c r="O152" s="19">
        <f t="shared" si="131"/>
        <v>-0.76058631921824105</v>
      </c>
      <c r="P152" s="32">
        <f t="shared" si="118"/>
        <v>-0.51180297497280647</v>
      </c>
    </row>
    <row r="153" spans="1:16" s="20" customFormat="1" ht="15.75" customHeight="1" outlineLevel="1">
      <c r="A153" s="193" t="s">
        <v>28</v>
      </c>
      <c r="B153" s="5"/>
      <c r="C153" s="129" t="s">
        <v>182</v>
      </c>
      <c r="D153" s="162" t="s">
        <v>159</v>
      </c>
      <c r="E153" s="28">
        <v>0</v>
      </c>
      <c r="F153" s="17">
        <v>0</v>
      </c>
      <c r="G153" s="29">
        <v>0</v>
      </c>
      <c r="H153" s="28">
        <v>0</v>
      </c>
      <c r="I153" s="17">
        <v>0</v>
      </c>
      <c r="J153" s="29">
        <v>0</v>
      </c>
      <c r="K153" s="28">
        <f t="shared" si="136"/>
        <v>0</v>
      </c>
      <c r="L153" s="17">
        <f t="shared" si="137"/>
        <v>0</v>
      </c>
      <c r="M153" s="29">
        <f t="shared" si="138"/>
        <v>0</v>
      </c>
      <c r="N153" s="30">
        <f t="shared" si="130"/>
        <v>0</v>
      </c>
      <c r="O153" s="15">
        <f t="shared" si="131"/>
        <v>0</v>
      </c>
      <c r="P153" s="31">
        <f t="shared" si="118"/>
        <v>0</v>
      </c>
    </row>
    <row r="154" spans="1:16" s="20" customFormat="1" ht="15.75" customHeight="1" outlineLevel="1">
      <c r="A154" s="193" t="s">
        <v>28</v>
      </c>
      <c r="B154" s="7" t="s">
        <v>185</v>
      </c>
      <c r="C154" s="8" t="s">
        <v>157</v>
      </c>
      <c r="D154" s="162" t="s">
        <v>159</v>
      </c>
      <c r="E154" s="28">
        <v>1011</v>
      </c>
      <c r="F154" s="17">
        <v>10199</v>
      </c>
      <c r="G154" s="29">
        <v>25667461.560000006</v>
      </c>
      <c r="H154" s="28">
        <v>853</v>
      </c>
      <c r="I154" s="17">
        <v>8888</v>
      </c>
      <c r="J154" s="29">
        <v>21712721.470000003</v>
      </c>
      <c r="K154" s="28">
        <f t="shared" si="136"/>
        <v>-158</v>
      </c>
      <c r="L154" s="17">
        <f t="shared" si="137"/>
        <v>-1311</v>
      </c>
      <c r="M154" s="29">
        <f t="shared" si="138"/>
        <v>-3954740.0900000036</v>
      </c>
      <c r="N154" s="181">
        <f t="shared" si="130"/>
        <v>-0.1562809099901088</v>
      </c>
      <c r="O154" s="19">
        <f t="shared" si="131"/>
        <v>-0.12854201392293363</v>
      </c>
      <c r="P154" s="32">
        <f t="shared" si="118"/>
        <v>-0.15407601101322163</v>
      </c>
    </row>
    <row r="155" spans="1:16" s="20" customFormat="1" ht="31.5" customHeight="1" outlineLevel="1">
      <c r="A155" s="193" t="s">
        <v>28</v>
      </c>
      <c r="B155" s="7" t="s">
        <v>186</v>
      </c>
      <c r="C155" s="8" t="s">
        <v>183</v>
      </c>
      <c r="D155" s="162" t="s">
        <v>159</v>
      </c>
      <c r="E155" s="28">
        <v>1600</v>
      </c>
      <c r="F155" s="17">
        <v>14577</v>
      </c>
      <c r="G155" s="29">
        <v>43948105.930000007</v>
      </c>
      <c r="H155" s="28">
        <v>1947</v>
      </c>
      <c r="I155" s="17">
        <v>16034</v>
      </c>
      <c r="J155" s="29">
        <v>52825172.329999991</v>
      </c>
      <c r="K155" s="28">
        <f t="shared" si="136"/>
        <v>347</v>
      </c>
      <c r="L155" s="17">
        <f t="shared" si="137"/>
        <v>1457</v>
      </c>
      <c r="M155" s="29">
        <f t="shared" si="138"/>
        <v>8877066.3999999836</v>
      </c>
      <c r="N155" s="181">
        <f t="shared" si="130"/>
        <v>0.21687500000000001</v>
      </c>
      <c r="O155" s="19">
        <f t="shared" si="131"/>
        <v>9.9951979145228784E-2</v>
      </c>
      <c r="P155" s="32">
        <f t="shared" si="118"/>
        <v>0.20198973794545921</v>
      </c>
    </row>
    <row r="156" spans="1:16" s="20" customFormat="1" ht="15.75" customHeight="1" outlineLevel="1">
      <c r="A156" s="193" t="s">
        <v>28</v>
      </c>
      <c r="B156" s="5" t="s">
        <v>139</v>
      </c>
      <c r="C156" s="9" t="s">
        <v>142</v>
      </c>
      <c r="D156" s="163" t="s">
        <v>1</v>
      </c>
      <c r="E156" s="26">
        <f t="shared" ref="E156:M156" si="139">E157+E160</f>
        <v>90561</v>
      </c>
      <c r="F156" s="14">
        <f t="shared" si="139"/>
        <v>375611</v>
      </c>
      <c r="G156" s="27">
        <f t="shared" si="139"/>
        <v>412807662.56</v>
      </c>
      <c r="H156" s="26">
        <f t="shared" si="139"/>
        <v>75333</v>
      </c>
      <c r="I156" s="14">
        <f t="shared" si="139"/>
        <v>387383</v>
      </c>
      <c r="J156" s="27">
        <f t="shared" si="139"/>
        <v>499018949.55999994</v>
      </c>
      <c r="K156" s="26">
        <f t="shared" si="139"/>
        <v>-15228</v>
      </c>
      <c r="L156" s="14">
        <f t="shared" si="139"/>
        <v>11772</v>
      </c>
      <c r="M156" s="27">
        <f t="shared" si="139"/>
        <v>86211286.99999994</v>
      </c>
      <c r="N156" s="30">
        <f t="shared" si="130"/>
        <v>-0.16815185344684799</v>
      </c>
      <c r="O156" s="15">
        <f t="shared" si="131"/>
        <v>3.1340935169630282E-2</v>
      </c>
      <c r="P156" s="31">
        <f t="shared" si="118"/>
        <v>0.20884129539981458</v>
      </c>
    </row>
    <row r="157" spans="1:16" s="20" customFormat="1" ht="15.75" customHeight="1" outlineLevel="1">
      <c r="A157" s="193" t="s">
        <v>28</v>
      </c>
      <c r="B157" s="7" t="s">
        <v>188</v>
      </c>
      <c r="C157" s="10" t="s">
        <v>184</v>
      </c>
      <c r="D157" s="164" t="s">
        <v>1</v>
      </c>
      <c r="E157" s="28">
        <v>84781</v>
      </c>
      <c r="F157" s="17">
        <v>353611</v>
      </c>
      <c r="G157" s="29">
        <v>379270611.56</v>
      </c>
      <c r="H157" s="28">
        <v>70154</v>
      </c>
      <c r="I157" s="17">
        <v>364383</v>
      </c>
      <c r="J157" s="29">
        <v>462537103.55999994</v>
      </c>
      <c r="K157" s="28">
        <f t="shared" ref="K157:K161" si="140">H157-E157</f>
        <v>-14627</v>
      </c>
      <c r="L157" s="17">
        <f t="shared" ref="L157:L161" si="141">I157-F157</f>
        <v>10772</v>
      </c>
      <c r="M157" s="29">
        <f t="shared" ref="M157:M165" si="142">J157-G157</f>
        <v>83266491.99999994</v>
      </c>
      <c r="N157" s="181">
        <f t="shared" si="130"/>
        <v>-0.17252686333022729</v>
      </c>
      <c r="O157" s="19">
        <f t="shared" si="131"/>
        <v>3.0462853248343517E-2</v>
      </c>
      <c r="P157" s="32">
        <f t="shared" si="118"/>
        <v>0.21954374913867356</v>
      </c>
    </row>
    <row r="158" spans="1:16" s="16" customFormat="1" ht="31.5" customHeight="1" outlineLevel="1">
      <c r="A158" s="193" t="s">
        <v>28</v>
      </c>
      <c r="B158" s="7"/>
      <c r="C158" s="10" t="s">
        <v>224</v>
      </c>
      <c r="D158" s="164" t="s">
        <v>225</v>
      </c>
      <c r="E158" s="28">
        <v>25344</v>
      </c>
      <c r="F158" s="17">
        <v>59937</v>
      </c>
      <c r="G158" s="29">
        <v>82720116.489999995</v>
      </c>
      <c r="H158" s="28">
        <v>28932</v>
      </c>
      <c r="I158" s="17">
        <v>64576</v>
      </c>
      <c r="J158" s="29">
        <v>97065683.949999988</v>
      </c>
      <c r="K158" s="28">
        <f t="shared" si="140"/>
        <v>3588</v>
      </c>
      <c r="L158" s="17">
        <f t="shared" si="141"/>
        <v>4639</v>
      </c>
      <c r="M158" s="29">
        <f t="shared" si="142"/>
        <v>14345567.459999993</v>
      </c>
      <c r="N158" s="181">
        <f t="shared" si="130"/>
        <v>0.1415719696969697</v>
      </c>
      <c r="O158" s="19">
        <f t="shared" si="131"/>
        <v>7.7397934497889453E-2</v>
      </c>
      <c r="P158" s="32">
        <f t="shared" si="118"/>
        <v>0.1734229600817139</v>
      </c>
    </row>
    <row r="159" spans="1:16" s="20" customFormat="1" ht="31.5" customHeight="1" outlineLevel="1">
      <c r="A159" s="193" t="s">
        <v>28</v>
      </c>
      <c r="B159" s="7"/>
      <c r="C159" s="10" t="s">
        <v>222</v>
      </c>
      <c r="D159" s="164" t="s">
        <v>223</v>
      </c>
      <c r="E159" s="28">
        <v>5526</v>
      </c>
      <c r="F159" s="17"/>
      <c r="G159" s="29">
        <v>9658514</v>
      </c>
      <c r="H159" s="28">
        <v>8211</v>
      </c>
      <c r="I159" s="17"/>
      <c r="J159" s="29">
        <v>15895621</v>
      </c>
      <c r="K159" s="28">
        <f t="shared" si="140"/>
        <v>2685</v>
      </c>
      <c r="L159" s="17">
        <f t="shared" si="141"/>
        <v>0</v>
      </c>
      <c r="M159" s="29">
        <f t="shared" si="142"/>
        <v>6237107</v>
      </c>
      <c r="N159" s="181">
        <f t="shared" si="130"/>
        <v>0.48588490770901194</v>
      </c>
      <c r="O159" s="19">
        <f t="shared" si="131"/>
        <v>0</v>
      </c>
      <c r="P159" s="32">
        <f t="shared" si="118"/>
        <v>0.64576258832362821</v>
      </c>
    </row>
    <row r="160" spans="1:16" s="20" customFormat="1" ht="31.5" customHeight="1" outlineLevel="1">
      <c r="A160" s="193" t="s">
        <v>28</v>
      </c>
      <c r="B160" s="7" t="s">
        <v>189</v>
      </c>
      <c r="C160" s="11" t="s">
        <v>144</v>
      </c>
      <c r="D160" s="164" t="s">
        <v>1</v>
      </c>
      <c r="E160" s="28">
        <v>5780</v>
      </c>
      <c r="F160" s="17">
        <v>22000</v>
      </c>
      <c r="G160" s="29">
        <v>33537051</v>
      </c>
      <c r="H160" s="28">
        <v>5179</v>
      </c>
      <c r="I160" s="17">
        <v>23000</v>
      </c>
      <c r="J160" s="29">
        <v>36481846</v>
      </c>
      <c r="K160" s="28">
        <f t="shared" si="140"/>
        <v>-601</v>
      </c>
      <c r="L160" s="17">
        <f t="shared" si="141"/>
        <v>1000</v>
      </c>
      <c r="M160" s="29">
        <f t="shared" si="142"/>
        <v>2944795</v>
      </c>
      <c r="N160" s="181">
        <f t="shared" si="130"/>
        <v>-0.10397923875432526</v>
      </c>
      <c r="O160" s="19">
        <f t="shared" si="131"/>
        <v>4.5454545454545456E-2</v>
      </c>
      <c r="P160" s="32">
        <f t="shared" si="118"/>
        <v>8.7807213579989482E-2</v>
      </c>
    </row>
    <row r="161" spans="1:16" s="20" customFormat="1" ht="15.75" customHeight="1" outlineLevel="1">
      <c r="A161" s="193" t="s">
        <v>28</v>
      </c>
      <c r="B161" s="5" t="s">
        <v>143</v>
      </c>
      <c r="C161" s="6" t="s">
        <v>2</v>
      </c>
      <c r="D161" s="163" t="s">
        <v>3</v>
      </c>
      <c r="E161" s="26">
        <v>0</v>
      </c>
      <c r="F161" s="14"/>
      <c r="G161" s="27">
        <v>0</v>
      </c>
      <c r="H161" s="26">
        <v>0</v>
      </c>
      <c r="I161" s="14"/>
      <c r="J161" s="27">
        <v>0</v>
      </c>
      <c r="K161" s="26">
        <f t="shared" si="140"/>
        <v>0</v>
      </c>
      <c r="L161" s="14">
        <f t="shared" si="141"/>
        <v>0</v>
      </c>
      <c r="M161" s="27">
        <f t="shared" si="142"/>
        <v>0</v>
      </c>
      <c r="N161" s="30">
        <f t="shared" si="130"/>
        <v>0</v>
      </c>
      <c r="O161" s="15">
        <f t="shared" si="131"/>
        <v>0</v>
      </c>
      <c r="P161" s="31">
        <f t="shared" si="118"/>
        <v>0</v>
      </c>
    </row>
    <row r="162" spans="1:16" s="20" customFormat="1" ht="15.75" customHeight="1" outlineLevel="1">
      <c r="A162" s="193" t="s">
        <v>28</v>
      </c>
      <c r="B162" s="5" t="s">
        <v>243</v>
      </c>
      <c r="C162" s="6" t="s">
        <v>256</v>
      </c>
      <c r="D162" s="164"/>
      <c r="E162" s="267"/>
      <c r="F162" s="270"/>
      <c r="G162" s="232">
        <f t="shared" ref="G162" si="143">SUM(G163:G165)</f>
        <v>0</v>
      </c>
      <c r="H162" s="267"/>
      <c r="I162" s="270"/>
      <c r="J162" s="232">
        <f t="shared" ref="J162" si="144">SUM(J163:J165)</f>
        <v>0</v>
      </c>
      <c r="K162" s="267"/>
      <c r="L162" s="270"/>
      <c r="M162" s="232">
        <f t="shared" si="142"/>
        <v>0</v>
      </c>
      <c r="N162" s="30"/>
      <c r="O162" s="15"/>
      <c r="P162" s="31">
        <f t="shared" si="118"/>
        <v>0</v>
      </c>
    </row>
    <row r="163" spans="1:16" s="20" customFormat="1" ht="15.75" customHeight="1" outlineLevel="1">
      <c r="A163" s="193" t="s">
        <v>28</v>
      </c>
      <c r="B163" s="7"/>
      <c r="C163" s="11" t="s">
        <v>244</v>
      </c>
      <c r="D163" s="162" t="s">
        <v>194</v>
      </c>
      <c r="E163" s="267">
        <v>0</v>
      </c>
      <c r="F163" s="270">
        <v>0</v>
      </c>
      <c r="G163" s="67">
        <v>0</v>
      </c>
      <c r="H163" s="267">
        <v>0</v>
      </c>
      <c r="I163" s="270">
        <v>0</v>
      </c>
      <c r="J163" s="67">
        <v>0</v>
      </c>
      <c r="K163" s="267">
        <f t="shared" ref="K163:K165" si="145">H163-E163</f>
        <v>0</v>
      </c>
      <c r="L163" s="270">
        <f t="shared" ref="L163:L165" si="146">I163-F163</f>
        <v>0</v>
      </c>
      <c r="M163" s="67">
        <f t="shared" si="142"/>
        <v>0</v>
      </c>
      <c r="N163" s="275">
        <f t="shared" ref="N163:N165" si="147">IF(E163=0,0,K163/E163)</f>
        <v>0</v>
      </c>
      <c r="O163" s="276">
        <f t="shared" ref="O163:O165" si="148">IF(F163=0,0,L163/F163)</f>
        <v>0</v>
      </c>
      <c r="P163" s="277">
        <f t="shared" si="118"/>
        <v>0</v>
      </c>
    </row>
    <row r="164" spans="1:16" s="20" customFormat="1" ht="15.75" customHeight="1" outlineLevel="1">
      <c r="A164" s="193" t="s">
        <v>28</v>
      </c>
      <c r="B164" s="7"/>
      <c r="C164" s="11" t="s">
        <v>245</v>
      </c>
      <c r="D164" s="162" t="s">
        <v>159</v>
      </c>
      <c r="E164" s="267">
        <v>0</v>
      </c>
      <c r="F164" s="270">
        <v>0</v>
      </c>
      <c r="G164" s="67">
        <v>0</v>
      </c>
      <c r="H164" s="267">
        <v>0</v>
      </c>
      <c r="I164" s="270">
        <v>0</v>
      </c>
      <c r="J164" s="67">
        <v>0</v>
      </c>
      <c r="K164" s="267">
        <f t="shared" si="145"/>
        <v>0</v>
      </c>
      <c r="L164" s="270">
        <f t="shared" si="146"/>
        <v>0</v>
      </c>
      <c r="M164" s="67">
        <f t="shared" si="142"/>
        <v>0</v>
      </c>
      <c r="N164" s="275">
        <f t="shared" si="147"/>
        <v>0</v>
      </c>
      <c r="O164" s="276">
        <f t="shared" si="148"/>
        <v>0</v>
      </c>
      <c r="P164" s="277">
        <f t="shared" si="118"/>
        <v>0</v>
      </c>
    </row>
    <row r="165" spans="1:16" s="16" customFormat="1" ht="15.75" customHeight="1" outlineLevel="1">
      <c r="A165" s="193" t="s">
        <v>28</v>
      </c>
      <c r="B165" s="5"/>
      <c r="C165" s="11" t="s">
        <v>246</v>
      </c>
      <c r="D165" s="164" t="s">
        <v>225</v>
      </c>
      <c r="E165" s="28">
        <v>0</v>
      </c>
      <c r="F165" s="17">
        <v>0</v>
      </c>
      <c r="G165" s="29">
        <v>0</v>
      </c>
      <c r="H165" s="28">
        <v>0</v>
      </c>
      <c r="I165" s="17">
        <v>0</v>
      </c>
      <c r="J165" s="29">
        <v>0</v>
      </c>
      <c r="K165" s="28">
        <f t="shared" si="145"/>
        <v>0</v>
      </c>
      <c r="L165" s="17">
        <f t="shared" si="146"/>
        <v>0</v>
      </c>
      <c r="M165" s="29">
        <f t="shared" si="142"/>
        <v>0</v>
      </c>
      <c r="N165" s="181">
        <f t="shared" si="147"/>
        <v>0</v>
      </c>
      <c r="O165" s="19">
        <f t="shared" si="148"/>
        <v>0</v>
      </c>
      <c r="P165" s="32">
        <f t="shared" si="118"/>
        <v>0</v>
      </c>
    </row>
    <row r="166" spans="1:16" s="13" customFormat="1" ht="15.75" customHeight="1">
      <c r="A166" s="36" t="s">
        <v>26</v>
      </c>
      <c r="B166" s="37" t="s">
        <v>31</v>
      </c>
      <c r="C166" s="215" t="s">
        <v>30</v>
      </c>
      <c r="D166" s="208" t="s">
        <v>145</v>
      </c>
      <c r="E166" s="179" t="s">
        <v>145</v>
      </c>
      <c r="F166" s="78" t="s">
        <v>145</v>
      </c>
      <c r="G166" s="79">
        <f>G167+G173+G178+G183+G184</f>
        <v>633090935.00999999</v>
      </c>
      <c r="H166" s="179" t="s">
        <v>145</v>
      </c>
      <c r="I166" s="274" t="s">
        <v>145</v>
      </c>
      <c r="J166" s="79">
        <f>J167+J173+J178+J183+J184</f>
        <v>763050872.76999998</v>
      </c>
      <c r="K166" s="273" t="s">
        <v>145</v>
      </c>
      <c r="L166" s="274" t="s">
        <v>145</v>
      </c>
      <c r="M166" s="79">
        <f>M167+M173+M178+M184+M183</f>
        <v>129959937.76000006</v>
      </c>
      <c r="N166" s="278" t="s">
        <v>145</v>
      </c>
      <c r="O166" s="279" t="s">
        <v>145</v>
      </c>
      <c r="P166" s="280">
        <f t="shared" si="118"/>
        <v>0.20527846881577491</v>
      </c>
    </row>
    <row r="167" spans="1:16" s="16" customFormat="1" ht="15.75" customHeight="1" outlineLevel="1">
      <c r="A167" s="193" t="s">
        <v>31</v>
      </c>
      <c r="B167" s="5" t="s">
        <v>136</v>
      </c>
      <c r="C167" s="9" t="s">
        <v>137</v>
      </c>
      <c r="D167" s="161" t="s">
        <v>194</v>
      </c>
      <c r="E167" s="26">
        <v>2900</v>
      </c>
      <c r="F167" s="14">
        <v>28530</v>
      </c>
      <c r="G167" s="27">
        <v>152700369.07000002</v>
      </c>
      <c r="H167" s="26">
        <f>H169+H171</f>
        <v>3288</v>
      </c>
      <c r="I167" s="14">
        <f>I169+I171</f>
        <v>31605</v>
      </c>
      <c r="J167" s="27">
        <f>J169+J170+J171+J172</f>
        <v>200700680.19</v>
      </c>
      <c r="K167" s="26">
        <f t="shared" ref="K167" si="149">K169+K170+K171+K172</f>
        <v>388</v>
      </c>
      <c r="L167" s="14">
        <f t="shared" si="129"/>
        <v>3075</v>
      </c>
      <c r="M167" s="27">
        <f t="shared" si="129"/>
        <v>48000311.119999982</v>
      </c>
      <c r="N167" s="30">
        <f t="shared" ref="N167:N183" si="150">IF(E167=0,0,K167/E167)</f>
        <v>0.13379310344827586</v>
      </c>
      <c r="O167" s="15">
        <f t="shared" ref="O167:O183" si="151">IF(F167=0,0,L167/F167)</f>
        <v>0.10778128286014721</v>
      </c>
      <c r="P167" s="31">
        <f t="shared" si="118"/>
        <v>0.31434312446223334</v>
      </c>
    </row>
    <row r="168" spans="1:16" s="20" customFormat="1" ht="15.75" customHeight="1" outlineLevel="1">
      <c r="A168" s="194" t="s">
        <v>31</v>
      </c>
      <c r="B168" s="7"/>
      <c r="C168" s="8" t="s">
        <v>167</v>
      </c>
      <c r="D168" s="162" t="s">
        <v>194</v>
      </c>
      <c r="E168" s="28">
        <v>0</v>
      </c>
      <c r="F168" s="17">
        <v>0</v>
      </c>
      <c r="G168" s="29">
        <v>0</v>
      </c>
      <c r="H168" s="28">
        <v>0</v>
      </c>
      <c r="I168" s="17">
        <v>0</v>
      </c>
      <c r="J168" s="29">
        <v>0</v>
      </c>
      <c r="K168" s="28">
        <f t="shared" ref="K168:K172" si="152">H168-E168</f>
        <v>0</v>
      </c>
      <c r="L168" s="17">
        <f t="shared" ref="L168:L172" si="153">I168-F168</f>
        <v>0</v>
      </c>
      <c r="M168" s="29">
        <f t="shared" ref="M168:M172" si="154">J168-G168</f>
        <v>0</v>
      </c>
      <c r="N168" s="181">
        <f t="shared" si="150"/>
        <v>0</v>
      </c>
      <c r="O168" s="19">
        <f t="shared" si="151"/>
        <v>0</v>
      </c>
      <c r="P168" s="32">
        <f t="shared" si="118"/>
        <v>0</v>
      </c>
    </row>
    <row r="169" spans="1:16" s="20" customFormat="1" ht="15.75" customHeight="1" outlineLevel="1">
      <c r="A169" s="194" t="s">
        <v>31</v>
      </c>
      <c r="B169" s="7" t="s">
        <v>168</v>
      </c>
      <c r="C169" s="8" t="s">
        <v>138</v>
      </c>
      <c r="D169" s="162" t="s">
        <v>194</v>
      </c>
      <c r="E169" s="28">
        <v>0</v>
      </c>
      <c r="F169" s="17">
        <v>0</v>
      </c>
      <c r="G169" s="29">
        <v>0</v>
      </c>
      <c r="H169" s="28">
        <v>0</v>
      </c>
      <c r="I169" s="17">
        <v>0</v>
      </c>
      <c r="J169" s="29">
        <v>0</v>
      </c>
      <c r="K169" s="28">
        <f t="shared" si="152"/>
        <v>0</v>
      </c>
      <c r="L169" s="17">
        <f t="shared" si="153"/>
        <v>0</v>
      </c>
      <c r="M169" s="29">
        <f t="shared" si="154"/>
        <v>0</v>
      </c>
      <c r="N169" s="181">
        <f t="shared" si="150"/>
        <v>0</v>
      </c>
      <c r="O169" s="19">
        <f t="shared" si="151"/>
        <v>0</v>
      </c>
      <c r="P169" s="32">
        <f t="shared" si="118"/>
        <v>0</v>
      </c>
    </row>
    <row r="170" spans="1:16" s="20" customFormat="1" ht="15.75" customHeight="1" outlineLevel="1">
      <c r="A170" s="194" t="s">
        <v>31</v>
      </c>
      <c r="B170" s="7" t="s">
        <v>169</v>
      </c>
      <c r="C170" s="129" t="s">
        <v>181</v>
      </c>
      <c r="D170" s="162" t="s">
        <v>195</v>
      </c>
      <c r="E170" s="28"/>
      <c r="F170" s="17"/>
      <c r="G170" s="29">
        <v>0</v>
      </c>
      <c r="H170" s="28"/>
      <c r="I170" s="17"/>
      <c r="J170" s="29">
        <v>0</v>
      </c>
      <c r="K170" s="28">
        <f t="shared" si="152"/>
        <v>0</v>
      </c>
      <c r="L170" s="17">
        <f t="shared" si="153"/>
        <v>0</v>
      </c>
      <c r="M170" s="29">
        <f t="shared" si="154"/>
        <v>0</v>
      </c>
      <c r="N170" s="181">
        <f t="shared" si="150"/>
        <v>0</v>
      </c>
      <c r="O170" s="19">
        <f t="shared" si="151"/>
        <v>0</v>
      </c>
      <c r="P170" s="32">
        <f t="shared" si="118"/>
        <v>0</v>
      </c>
    </row>
    <row r="171" spans="1:16" s="20" customFormat="1" ht="31.5" customHeight="1" outlineLevel="1">
      <c r="A171" s="194" t="s">
        <v>31</v>
      </c>
      <c r="B171" s="7" t="s">
        <v>170</v>
      </c>
      <c r="C171" s="8" t="s">
        <v>180</v>
      </c>
      <c r="D171" s="162" t="s">
        <v>194</v>
      </c>
      <c r="E171" s="28">
        <v>2900</v>
      </c>
      <c r="F171" s="17">
        <v>28530</v>
      </c>
      <c r="G171" s="29">
        <v>161874409.95000002</v>
      </c>
      <c r="H171" s="28">
        <v>3288</v>
      </c>
      <c r="I171" s="17">
        <v>31605</v>
      </c>
      <c r="J171" s="29">
        <v>208165325.19</v>
      </c>
      <c r="K171" s="28">
        <f t="shared" si="152"/>
        <v>388</v>
      </c>
      <c r="L171" s="17">
        <f t="shared" si="153"/>
        <v>3075</v>
      </c>
      <c r="M171" s="29">
        <f t="shared" si="154"/>
        <v>46290915.23999998</v>
      </c>
      <c r="N171" s="181">
        <f t="shared" si="150"/>
        <v>0.13379310344827586</v>
      </c>
      <c r="O171" s="19">
        <f t="shared" si="151"/>
        <v>0.10778128286014721</v>
      </c>
      <c r="P171" s="32">
        <f t="shared" si="118"/>
        <v>0.28596808633494558</v>
      </c>
    </row>
    <row r="172" spans="1:16" s="20" customFormat="1" ht="15.75" customHeight="1" outlineLevel="1">
      <c r="A172" s="194" t="s">
        <v>31</v>
      </c>
      <c r="B172" s="7" t="s">
        <v>171</v>
      </c>
      <c r="C172" s="8" t="s">
        <v>156</v>
      </c>
      <c r="D172" s="162"/>
      <c r="E172" s="28"/>
      <c r="F172" s="17"/>
      <c r="G172" s="29">
        <v>-9174040.8800000008</v>
      </c>
      <c r="H172" s="28"/>
      <c r="I172" s="17"/>
      <c r="J172" s="29">
        <v>-7464645</v>
      </c>
      <c r="K172" s="28">
        <f t="shared" si="152"/>
        <v>0</v>
      </c>
      <c r="L172" s="17">
        <f t="shared" si="153"/>
        <v>0</v>
      </c>
      <c r="M172" s="29">
        <f t="shared" si="154"/>
        <v>1709395.8800000008</v>
      </c>
      <c r="N172" s="181">
        <f t="shared" si="150"/>
        <v>0</v>
      </c>
      <c r="O172" s="19">
        <f t="shared" si="151"/>
        <v>0</v>
      </c>
      <c r="P172" s="32">
        <f t="shared" si="118"/>
        <v>-0.18632965585825911</v>
      </c>
    </row>
    <row r="173" spans="1:16" s="20" customFormat="1" ht="15.75" customHeight="1" outlineLevel="1">
      <c r="A173" s="194" t="s">
        <v>31</v>
      </c>
      <c r="B173" s="5" t="s">
        <v>141</v>
      </c>
      <c r="C173" s="6" t="s">
        <v>140</v>
      </c>
      <c r="D173" s="161" t="s">
        <v>159</v>
      </c>
      <c r="E173" s="26">
        <v>2676</v>
      </c>
      <c r="F173" s="14">
        <v>30032</v>
      </c>
      <c r="G173" s="27">
        <v>74655007.5</v>
      </c>
      <c r="H173" s="26">
        <f t="shared" ref="H173:M173" si="155">H176+H177</f>
        <v>2900</v>
      </c>
      <c r="I173" s="14">
        <f t="shared" si="155"/>
        <v>32287</v>
      </c>
      <c r="J173" s="27">
        <f t="shared" si="155"/>
        <v>77811219.349999994</v>
      </c>
      <c r="K173" s="26">
        <f t="shared" si="155"/>
        <v>224</v>
      </c>
      <c r="L173" s="14">
        <f t="shared" si="155"/>
        <v>2255</v>
      </c>
      <c r="M173" s="27">
        <f t="shared" si="155"/>
        <v>3156211.8499999978</v>
      </c>
      <c r="N173" s="30">
        <f t="shared" si="150"/>
        <v>8.3707025411061287E-2</v>
      </c>
      <c r="O173" s="15">
        <f t="shared" si="151"/>
        <v>7.5086574320724561E-2</v>
      </c>
      <c r="P173" s="31">
        <f t="shared" si="118"/>
        <v>4.2277296000539519E-2</v>
      </c>
    </row>
    <row r="174" spans="1:16" s="16" customFormat="1" ht="15.75" customHeight="1" outlineLevel="1">
      <c r="A174" s="193" t="s">
        <v>31</v>
      </c>
      <c r="B174" s="5"/>
      <c r="C174" s="8" t="s">
        <v>167</v>
      </c>
      <c r="D174" s="162" t="s">
        <v>159</v>
      </c>
      <c r="E174" s="28">
        <v>0</v>
      </c>
      <c r="F174" s="17">
        <v>0</v>
      </c>
      <c r="G174" s="29">
        <v>0</v>
      </c>
      <c r="H174" s="28">
        <v>0</v>
      </c>
      <c r="I174" s="17">
        <v>0</v>
      </c>
      <c r="J174" s="29">
        <v>0</v>
      </c>
      <c r="K174" s="28">
        <f t="shared" ref="K174:K177" si="156">H174-E174</f>
        <v>0</v>
      </c>
      <c r="L174" s="17">
        <f t="shared" ref="L174:L177" si="157">I174-F174</f>
        <v>0</v>
      </c>
      <c r="M174" s="29">
        <f t="shared" ref="M174:M177" si="158">J174-G174</f>
        <v>0</v>
      </c>
      <c r="N174" s="181">
        <f t="shared" si="150"/>
        <v>0</v>
      </c>
      <c r="O174" s="19">
        <f t="shared" si="151"/>
        <v>0</v>
      </c>
      <c r="P174" s="32">
        <f t="shared" si="118"/>
        <v>0</v>
      </c>
    </row>
    <row r="175" spans="1:16" s="20" customFormat="1" ht="15.75" customHeight="1" outlineLevel="1">
      <c r="A175" s="193" t="s">
        <v>31</v>
      </c>
      <c r="B175" s="5"/>
      <c r="C175" s="129" t="s">
        <v>182</v>
      </c>
      <c r="D175" s="162" t="s">
        <v>159</v>
      </c>
      <c r="E175" s="28">
        <v>0</v>
      </c>
      <c r="F175" s="17">
        <v>0</v>
      </c>
      <c r="G175" s="29">
        <v>0</v>
      </c>
      <c r="H175" s="28">
        <v>0</v>
      </c>
      <c r="I175" s="17">
        <v>0</v>
      </c>
      <c r="J175" s="29">
        <v>0</v>
      </c>
      <c r="K175" s="28">
        <f t="shared" si="156"/>
        <v>0</v>
      </c>
      <c r="L175" s="17">
        <f t="shared" si="157"/>
        <v>0</v>
      </c>
      <c r="M175" s="29">
        <f t="shared" si="158"/>
        <v>0</v>
      </c>
      <c r="N175" s="30">
        <f t="shared" si="150"/>
        <v>0</v>
      </c>
      <c r="O175" s="15">
        <f t="shared" si="151"/>
        <v>0</v>
      </c>
      <c r="P175" s="31">
        <f t="shared" si="118"/>
        <v>0</v>
      </c>
    </row>
    <row r="176" spans="1:16" s="20" customFormat="1" ht="15.75" customHeight="1" outlineLevel="1">
      <c r="A176" s="193" t="s">
        <v>31</v>
      </c>
      <c r="B176" s="7" t="s">
        <v>185</v>
      </c>
      <c r="C176" s="8" t="s">
        <v>157</v>
      </c>
      <c r="D176" s="162" t="s">
        <v>159</v>
      </c>
      <c r="E176" s="28">
        <v>1823</v>
      </c>
      <c r="F176" s="17">
        <v>21014</v>
      </c>
      <c r="G176" s="29">
        <v>49671408.599999994</v>
      </c>
      <c r="H176" s="28">
        <v>2100</v>
      </c>
      <c r="I176" s="17">
        <v>24440</v>
      </c>
      <c r="J176" s="29">
        <v>55453602.479999997</v>
      </c>
      <c r="K176" s="28">
        <f t="shared" si="156"/>
        <v>277</v>
      </c>
      <c r="L176" s="17">
        <f t="shared" si="157"/>
        <v>3426</v>
      </c>
      <c r="M176" s="29">
        <f t="shared" si="158"/>
        <v>5782193.8800000027</v>
      </c>
      <c r="N176" s="181">
        <f t="shared" si="150"/>
        <v>0.15194733955019199</v>
      </c>
      <c r="O176" s="19">
        <f t="shared" si="151"/>
        <v>0.16303416769772533</v>
      </c>
      <c r="P176" s="32">
        <f t="shared" si="118"/>
        <v>0.11640889684775324</v>
      </c>
    </row>
    <row r="177" spans="1:16" s="20" customFormat="1" ht="31.5" customHeight="1" outlineLevel="1">
      <c r="A177" s="193" t="s">
        <v>31</v>
      </c>
      <c r="B177" s="7" t="s">
        <v>186</v>
      </c>
      <c r="C177" s="8" t="s">
        <v>183</v>
      </c>
      <c r="D177" s="162" t="s">
        <v>159</v>
      </c>
      <c r="E177" s="28">
        <v>853</v>
      </c>
      <c r="F177" s="17">
        <v>9018</v>
      </c>
      <c r="G177" s="29">
        <v>24983598.900000006</v>
      </c>
      <c r="H177" s="28">
        <v>800</v>
      </c>
      <c r="I177" s="17">
        <v>7847</v>
      </c>
      <c r="J177" s="29">
        <v>22357616.870000001</v>
      </c>
      <c r="K177" s="28">
        <f t="shared" si="156"/>
        <v>-53</v>
      </c>
      <c r="L177" s="17">
        <f t="shared" si="157"/>
        <v>-1171</v>
      </c>
      <c r="M177" s="29">
        <f t="shared" si="158"/>
        <v>-2625982.0300000049</v>
      </c>
      <c r="N177" s="181">
        <f t="shared" si="150"/>
        <v>-6.2133645955451351E-2</v>
      </c>
      <c r="O177" s="19">
        <f t="shared" si="151"/>
        <v>-0.12985140829452207</v>
      </c>
      <c r="P177" s="32">
        <f t="shared" si="118"/>
        <v>-0.10510823682812184</v>
      </c>
    </row>
    <row r="178" spans="1:16" s="20" customFormat="1" ht="15.75" customHeight="1" outlineLevel="1">
      <c r="A178" s="193" t="s">
        <v>31</v>
      </c>
      <c r="B178" s="5" t="s">
        <v>139</v>
      </c>
      <c r="C178" s="9" t="s">
        <v>142</v>
      </c>
      <c r="D178" s="163" t="s">
        <v>1</v>
      </c>
      <c r="E178" s="26">
        <f t="shared" ref="E178:M178" si="159">E179+E182</f>
        <v>91797</v>
      </c>
      <c r="F178" s="14">
        <f t="shared" si="159"/>
        <v>385517</v>
      </c>
      <c r="G178" s="27">
        <f t="shared" si="159"/>
        <v>405735558.43999994</v>
      </c>
      <c r="H178" s="26">
        <f t="shared" si="159"/>
        <v>82960</v>
      </c>
      <c r="I178" s="14">
        <f t="shared" si="159"/>
        <v>402563</v>
      </c>
      <c r="J178" s="27">
        <f t="shared" si="159"/>
        <v>484538973.23000002</v>
      </c>
      <c r="K178" s="26">
        <f t="shared" si="159"/>
        <v>-8837</v>
      </c>
      <c r="L178" s="14">
        <f t="shared" si="159"/>
        <v>17046</v>
      </c>
      <c r="M178" s="27">
        <f t="shared" si="159"/>
        <v>78803414.790000081</v>
      </c>
      <c r="N178" s="30">
        <f t="shared" si="150"/>
        <v>-9.626676253036591E-2</v>
      </c>
      <c r="O178" s="15">
        <f t="shared" si="151"/>
        <v>4.4215948972418859E-2</v>
      </c>
      <c r="P178" s="31">
        <f t="shared" si="118"/>
        <v>0.19422358516711941</v>
      </c>
    </row>
    <row r="179" spans="1:16" s="20" customFormat="1" ht="15.75" customHeight="1" outlineLevel="1">
      <c r="A179" s="193" t="s">
        <v>31</v>
      </c>
      <c r="B179" s="7" t="s">
        <v>188</v>
      </c>
      <c r="C179" s="10" t="s">
        <v>184</v>
      </c>
      <c r="D179" s="164" t="s">
        <v>1</v>
      </c>
      <c r="E179" s="28">
        <v>82867</v>
      </c>
      <c r="F179" s="17">
        <v>353726</v>
      </c>
      <c r="G179" s="29">
        <v>359667235.43999994</v>
      </c>
      <c r="H179" s="28">
        <v>76097</v>
      </c>
      <c r="I179" s="17">
        <v>375563</v>
      </c>
      <c r="J179" s="29">
        <v>439749273.23000002</v>
      </c>
      <c r="K179" s="28">
        <f t="shared" ref="K179:K183" si="160">H179-E179</f>
        <v>-6770</v>
      </c>
      <c r="L179" s="17">
        <f t="shared" ref="L179:L183" si="161">I179-F179</f>
        <v>21837</v>
      </c>
      <c r="M179" s="29">
        <f t="shared" ref="M179:M187" si="162">J179-G179</f>
        <v>80082037.790000081</v>
      </c>
      <c r="N179" s="181">
        <f t="shared" si="150"/>
        <v>-8.1697177404757015E-2</v>
      </c>
      <c r="O179" s="19">
        <f t="shared" si="151"/>
        <v>6.1734223664644386E-2</v>
      </c>
      <c r="P179" s="32">
        <f t="shared" si="118"/>
        <v>0.22265591607762517</v>
      </c>
    </row>
    <row r="180" spans="1:16" s="16" customFormat="1" ht="31.5" customHeight="1" outlineLevel="1">
      <c r="A180" s="193" t="s">
        <v>31</v>
      </c>
      <c r="B180" s="7"/>
      <c r="C180" s="10" t="s">
        <v>224</v>
      </c>
      <c r="D180" s="164" t="s">
        <v>225</v>
      </c>
      <c r="E180" s="28">
        <v>25907</v>
      </c>
      <c r="F180" s="17">
        <v>59984</v>
      </c>
      <c r="G180" s="29">
        <v>85481659.349999994</v>
      </c>
      <c r="H180" s="28">
        <v>30168</v>
      </c>
      <c r="I180" s="17">
        <v>65117</v>
      </c>
      <c r="J180" s="29">
        <v>101937932.04000002</v>
      </c>
      <c r="K180" s="28">
        <f t="shared" si="160"/>
        <v>4261</v>
      </c>
      <c r="L180" s="17">
        <f t="shared" si="161"/>
        <v>5133</v>
      </c>
      <c r="M180" s="29">
        <f t="shared" si="162"/>
        <v>16456272.690000027</v>
      </c>
      <c r="N180" s="181">
        <f t="shared" si="150"/>
        <v>0.16447292237619177</v>
      </c>
      <c r="O180" s="19">
        <f t="shared" si="151"/>
        <v>8.5572819418511609E-2</v>
      </c>
      <c r="P180" s="32">
        <f t="shared" si="118"/>
        <v>0.19251232153344983</v>
      </c>
    </row>
    <row r="181" spans="1:16" s="20" customFormat="1" ht="31.5" customHeight="1" outlineLevel="1">
      <c r="A181" s="193" t="s">
        <v>31</v>
      </c>
      <c r="B181" s="7"/>
      <c r="C181" s="10" t="s">
        <v>222</v>
      </c>
      <c r="D181" s="164" t="s">
        <v>223</v>
      </c>
      <c r="E181" s="28">
        <v>6218</v>
      </c>
      <c r="F181" s="17"/>
      <c r="G181" s="29">
        <v>10959326</v>
      </c>
      <c r="H181" s="28">
        <v>8437</v>
      </c>
      <c r="I181" s="17"/>
      <c r="J181" s="29">
        <v>19843503</v>
      </c>
      <c r="K181" s="28">
        <f t="shared" si="160"/>
        <v>2219</v>
      </c>
      <c r="L181" s="17">
        <f t="shared" si="161"/>
        <v>0</v>
      </c>
      <c r="M181" s="29">
        <f t="shared" si="162"/>
        <v>8884177</v>
      </c>
      <c r="N181" s="181">
        <f t="shared" si="150"/>
        <v>0.35686715985847539</v>
      </c>
      <c r="O181" s="19">
        <f t="shared" si="151"/>
        <v>0</v>
      </c>
      <c r="P181" s="32">
        <f t="shared" si="118"/>
        <v>0.81064994325380957</v>
      </c>
    </row>
    <row r="182" spans="1:16" s="20" customFormat="1" ht="31.5" customHeight="1" outlineLevel="1">
      <c r="A182" s="193" t="s">
        <v>31</v>
      </c>
      <c r="B182" s="7" t="s">
        <v>189</v>
      </c>
      <c r="C182" s="11" t="s">
        <v>144</v>
      </c>
      <c r="D182" s="164" t="s">
        <v>1</v>
      </c>
      <c r="E182" s="28">
        <v>8930</v>
      </c>
      <c r="F182" s="17">
        <v>31791</v>
      </c>
      <c r="G182" s="29">
        <v>46068323</v>
      </c>
      <c r="H182" s="28">
        <v>6863</v>
      </c>
      <c r="I182" s="17">
        <v>27000</v>
      </c>
      <c r="J182" s="29">
        <v>44789700</v>
      </c>
      <c r="K182" s="28">
        <f t="shared" si="160"/>
        <v>-2067</v>
      </c>
      <c r="L182" s="17">
        <f t="shared" si="161"/>
        <v>-4791</v>
      </c>
      <c r="M182" s="29">
        <f t="shared" si="162"/>
        <v>-1278623</v>
      </c>
      <c r="N182" s="181">
        <f t="shared" si="150"/>
        <v>-0.2314669652855543</v>
      </c>
      <c r="O182" s="19">
        <f t="shared" si="151"/>
        <v>-0.15070302915919601</v>
      </c>
      <c r="P182" s="32">
        <f t="shared" si="118"/>
        <v>-2.7754928261660403E-2</v>
      </c>
    </row>
    <row r="183" spans="1:16" s="20" customFormat="1" ht="15.75" customHeight="1" outlineLevel="1">
      <c r="A183" s="193" t="s">
        <v>31</v>
      </c>
      <c r="B183" s="5" t="s">
        <v>143</v>
      </c>
      <c r="C183" s="6" t="s">
        <v>2</v>
      </c>
      <c r="D183" s="163" t="s">
        <v>3</v>
      </c>
      <c r="E183" s="26">
        <v>0</v>
      </c>
      <c r="F183" s="14"/>
      <c r="G183" s="27">
        <v>0</v>
      </c>
      <c r="H183" s="26">
        <v>0</v>
      </c>
      <c r="I183" s="14"/>
      <c r="J183" s="27">
        <v>0</v>
      </c>
      <c r="K183" s="26">
        <f t="shared" si="160"/>
        <v>0</v>
      </c>
      <c r="L183" s="14">
        <f t="shared" si="161"/>
        <v>0</v>
      </c>
      <c r="M183" s="27">
        <f t="shared" si="162"/>
        <v>0</v>
      </c>
      <c r="N183" s="30">
        <f t="shared" si="150"/>
        <v>0</v>
      </c>
      <c r="O183" s="15">
        <f t="shared" si="151"/>
        <v>0</v>
      </c>
      <c r="P183" s="31">
        <f t="shared" si="118"/>
        <v>0</v>
      </c>
    </row>
    <row r="184" spans="1:16" s="20" customFormat="1" ht="15.75" customHeight="1" outlineLevel="1">
      <c r="A184" s="193" t="s">
        <v>31</v>
      </c>
      <c r="B184" s="5" t="s">
        <v>243</v>
      </c>
      <c r="C184" s="6" t="s">
        <v>256</v>
      </c>
      <c r="D184" s="164"/>
      <c r="E184" s="267"/>
      <c r="F184" s="270"/>
      <c r="G184" s="232">
        <f t="shared" ref="G184" si="163">SUM(G185:G187)</f>
        <v>0</v>
      </c>
      <c r="H184" s="267"/>
      <c r="I184" s="270"/>
      <c r="J184" s="232">
        <f t="shared" ref="J184" si="164">SUM(J185:J187)</f>
        <v>0</v>
      </c>
      <c r="K184" s="267"/>
      <c r="L184" s="270"/>
      <c r="M184" s="232">
        <f t="shared" si="162"/>
        <v>0</v>
      </c>
      <c r="N184" s="30"/>
      <c r="O184" s="15"/>
      <c r="P184" s="31">
        <f t="shared" si="118"/>
        <v>0</v>
      </c>
    </row>
    <row r="185" spans="1:16" s="20" customFormat="1" ht="15.75" customHeight="1" outlineLevel="1">
      <c r="A185" s="193" t="s">
        <v>31</v>
      </c>
      <c r="B185" s="7"/>
      <c r="C185" s="11" t="s">
        <v>244</v>
      </c>
      <c r="D185" s="162" t="s">
        <v>194</v>
      </c>
      <c r="E185" s="267">
        <v>0</v>
      </c>
      <c r="F185" s="270">
        <v>0</v>
      </c>
      <c r="G185" s="67">
        <v>0</v>
      </c>
      <c r="H185" s="267">
        <v>0</v>
      </c>
      <c r="I185" s="270">
        <v>0</v>
      </c>
      <c r="J185" s="67">
        <v>0</v>
      </c>
      <c r="K185" s="267">
        <f t="shared" ref="K185:K187" si="165">H185-E185</f>
        <v>0</v>
      </c>
      <c r="L185" s="270">
        <f t="shared" ref="L185:L187" si="166">I185-F185</f>
        <v>0</v>
      </c>
      <c r="M185" s="67">
        <f t="shared" si="162"/>
        <v>0</v>
      </c>
      <c r="N185" s="275">
        <f t="shared" ref="N185:N187" si="167">IF(E185=0,0,K185/E185)</f>
        <v>0</v>
      </c>
      <c r="O185" s="276">
        <f t="shared" ref="O185:O187" si="168">IF(F185=0,0,L185/F185)</f>
        <v>0</v>
      </c>
      <c r="P185" s="277">
        <f t="shared" si="118"/>
        <v>0</v>
      </c>
    </row>
    <row r="186" spans="1:16" s="20" customFormat="1" ht="15.75" customHeight="1" outlineLevel="1">
      <c r="A186" s="193" t="s">
        <v>31</v>
      </c>
      <c r="B186" s="7"/>
      <c r="C186" s="11" t="s">
        <v>245</v>
      </c>
      <c r="D186" s="162" t="s">
        <v>159</v>
      </c>
      <c r="E186" s="267">
        <v>0</v>
      </c>
      <c r="F186" s="270">
        <v>0</v>
      </c>
      <c r="G186" s="67">
        <v>0</v>
      </c>
      <c r="H186" s="267">
        <v>0</v>
      </c>
      <c r="I186" s="270">
        <v>0</v>
      </c>
      <c r="J186" s="67">
        <v>0</v>
      </c>
      <c r="K186" s="267">
        <f t="shared" si="165"/>
        <v>0</v>
      </c>
      <c r="L186" s="270">
        <f t="shared" si="166"/>
        <v>0</v>
      </c>
      <c r="M186" s="67">
        <f t="shared" si="162"/>
        <v>0</v>
      </c>
      <c r="N186" s="275">
        <f t="shared" si="167"/>
        <v>0</v>
      </c>
      <c r="O186" s="276">
        <f t="shared" si="168"/>
        <v>0</v>
      </c>
      <c r="P186" s="277">
        <f t="shared" si="118"/>
        <v>0</v>
      </c>
    </row>
    <row r="187" spans="1:16" s="16" customFormat="1" ht="15.75" customHeight="1" outlineLevel="1">
      <c r="A187" s="193" t="s">
        <v>31</v>
      </c>
      <c r="B187" s="5"/>
      <c r="C187" s="11" t="s">
        <v>246</v>
      </c>
      <c r="D187" s="164" t="s">
        <v>225</v>
      </c>
      <c r="E187" s="28">
        <v>0</v>
      </c>
      <c r="F187" s="17">
        <v>0</v>
      </c>
      <c r="G187" s="29">
        <v>0</v>
      </c>
      <c r="H187" s="28">
        <v>0</v>
      </c>
      <c r="I187" s="17">
        <v>0</v>
      </c>
      <c r="J187" s="29">
        <v>0</v>
      </c>
      <c r="K187" s="28">
        <f t="shared" si="165"/>
        <v>0</v>
      </c>
      <c r="L187" s="17">
        <f t="shared" si="166"/>
        <v>0</v>
      </c>
      <c r="M187" s="29">
        <f t="shared" si="162"/>
        <v>0</v>
      </c>
      <c r="N187" s="181">
        <f t="shared" si="167"/>
        <v>0</v>
      </c>
      <c r="O187" s="19">
        <f t="shared" si="168"/>
        <v>0</v>
      </c>
      <c r="P187" s="32">
        <f t="shared" si="118"/>
        <v>0</v>
      </c>
    </row>
    <row r="188" spans="1:16" s="13" customFormat="1" ht="15.75" customHeight="1">
      <c r="A188" s="36" t="s">
        <v>29</v>
      </c>
      <c r="B188" s="37" t="s">
        <v>34</v>
      </c>
      <c r="C188" s="215" t="s">
        <v>33</v>
      </c>
      <c r="D188" s="208" t="s">
        <v>145</v>
      </c>
      <c r="E188" s="179" t="s">
        <v>145</v>
      </c>
      <c r="F188" s="78" t="s">
        <v>145</v>
      </c>
      <c r="G188" s="79">
        <f>G189+G195+G200+G205+G206</f>
        <v>126687530.24000001</v>
      </c>
      <c r="H188" s="179" t="s">
        <v>145</v>
      </c>
      <c r="I188" s="274" t="s">
        <v>145</v>
      </c>
      <c r="J188" s="79">
        <f>J189+J195+J200+J205+J206</f>
        <v>139929097.30000001</v>
      </c>
      <c r="K188" s="273" t="s">
        <v>145</v>
      </c>
      <c r="L188" s="274" t="s">
        <v>145</v>
      </c>
      <c r="M188" s="79">
        <f>M189+M195+M200+M206+M205</f>
        <v>13241567.059999993</v>
      </c>
      <c r="N188" s="278" t="s">
        <v>145</v>
      </c>
      <c r="O188" s="279" t="s">
        <v>145</v>
      </c>
      <c r="P188" s="280">
        <f t="shared" si="118"/>
        <v>0.10452147133119447</v>
      </c>
    </row>
    <row r="189" spans="1:16" s="16" customFormat="1" ht="15.75" customHeight="1" outlineLevel="1">
      <c r="A189" s="193" t="s">
        <v>34</v>
      </c>
      <c r="B189" s="5" t="s">
        <v>136</v>
      </c>
      <c r="C189" s="9" t="s">
        <v>137</v>
      </c>
      <c r="D189" s="161" t="s">
        <v>194</v>
      </c>
      <c r="E189" s="26">
        <v>780</v>
      </c>
      <c r="F189" s="14">
        <v>6900</v>
      </c>
      <c r="G189" s="27">
        <v>24263299.039999999</v>
      </c>
      <c r="H189" s="26">
        <f>H191+H193</f>
        <v>700</v>
      </c>
      <c r="I189" s="14">
        <f>I191+I193</f>
        <v>6275</v>
      </c>
      <c r="J189" s="27">
        <f>J191+J192+J193+J194</f>
        <v>25990050.98</v>
      </c>
      <c r="K189" s="26">
        <f t="shared" ref="K189:M211" si="169">K191+K192+K193+K194</f>
        <v>-80</v>
      </c>
      <c r="L189" s="14">
        <f t="shared" si="169"/>
        <v>-625</v>
      </c>
      <c r="M189" s="27">
        <f t="shared" si="169"/>
        <v>1726751.9400000018</v>
      </c>
      <c r="N189" s="30">
        <f t="shared" ref="N189:N205" si="170">IF(E189=0,0,K189/E189)</f>
        <v>-0.10256410256410256</v>
      </c>
      <c r="O189" s="15">
        <f t="shared" ref="O189:O205" si="171">IF(F189=0,0,L189/F189)</f>
        <v>-9.0579710144927536E-2</v>
      </c>
      <c r="P189" s="31">
        <f t="shared" si="118"/>
        <v>7.1167236456728844E-2</v>
      </c>
    </row>
    <row r="190" spans="1:16" s="20" customFormat="1" ht="15.75" customHeight="1" outlineLevel="1">
      <c r="A190" s="194" t="s">
        <v>34</v>
      </c>
      <c r="B190" s="7"/>
      <c r="C190" s="8" t="s">
        <v>167</v>
      </c>
      <c r="D190" s="162" t="s">
        <v>194</v>
      </c>
      <c r="E190" s="28">
        <v>0</v>
      </c>
      <c r="F190" s="17">
        <v>0</v>
      </c>
      <c r="G190" s="29">
        <v>0</v>
      </c>
      <c r="H190" s="28">
        <v>0</v>
      </c>
      <c r="I190" s="17">
        <v>0</v>
      </c>
      <c r="J190" s="29">
        <v>0</v>
      </c>
      <c r="K190" s="28">
        <f t="shared" ref="K190:K194" si="172">H190-E190</f>
        <v>0</v>
      </c>
      <c r="L190" s="17">
        <f t="shared" ref="L190:L194" si="173">I190-F190</f>
        <v>0</v>
      </c>
      <c r="M190" s="29">
        <f t="shared" ref="M190:M194" si="174">J190-G190</f>
        <v>0</v>
      </c>
      <c r="N190" s="181">
        <f t="shared" si="170"/>
        <v>0</v>
      </c>
      <c r="O190" s="19">
        <f t="shared" si="171"/>
        <v>0</v>
      </c>
      <c r="P190" s="32">
        <f t="shared" si="118"/>
        <v>0</v>
      </c>
    </row>
    <row r="191" spans="1:16" s="20" customFormat="1" ht="15.75" customHeight="1" outlineLevel="1">
      <c r="A191" s="194" t="s">
        <v>34</v>
      </c>
      <c r="B191" s="7" t="s">
        <v>168</v>
      </c>
      <c r="C191" s="8" t="s">
        <v>138</v>
      </c>
      <c r="D191" s="162" t="s">
        <v>194</v>
      </c>
      <c r="E191" s="28">
        <v>0</v>
      </c>
      <c r="F191" s="17">
        <v>0</v>
      </c>
      <c r="G191" s="29">
        <v>0</v>
      </c>
      <c r="H191" s="28">
        <v>0</v>
      </c>
      <c r="I191" s="17">
        <v>0</v>
      </c>
      <c r="J191" s="29">
        <v>0</v>
      </c>
      <c r="K191" s="28">
        <f t="shared" si="172"/>
        <v>0</v>
      </c>
      <c r="L191" s="17">
        <f t="shared" si="173"/>
        <v>0</v>
      </c>
      <c r="M191" s="29">
        <f t="shared" si="174"/>
        <v>0</v>
      </c>
      <c r="N191" s="181">
        <f t="shared" si="170"/>
        <v>0</v>
      </c>
      <c r="O191" s="19">
        <f t="shared" si="171"/>
        <v>0</v>
      </c>
      <c r="P191" s="32">
        <f t="shared" si="118"/>
        <v>0</v>
      </c>
    </row>
    <row r="192" spans="1:16" s="20" customFormat="1" ht="15.75" customHeight="1" outlineLevel="1">
      <c r="A192" s="194" t="s">
        <v>34</v>
      </c>
      <c r="B192" s="7" t="s">
        <v>169</v>
      </c>
      <c r="C192" s="129" t="s">
        <v>181</v>
      </c>
      <c r="D192" s="162" t="s">
        <v>195</v>
      </c>
      <c r="E192" s="28"/>
      <c r="F192" s="17"/>
      <c r="G192" s="29">
        <v>0</v>
      </c>
      <c r="H192" s="28"/>
      <c r="I192" s="17"/>
      <c r="J192" s="29">
        <v>0</v>
      </c>
      <c r="K192" s="28">
        <f t="shared" si="172"/>
        <v>0</v>
      </c>
      <c r="L192" s="17">
        <f t="shared" si="173"/>
        <v>0</v>
      </c>
      <c r="M192" s="29">
        <f t="shared" si="174"/>
        <v>0</v>
      </c>
      <c r="N192" s="181">
        <f t="shared" si="170"/>
        <v>0</v>
      </c>
      <c r="O192" s="19">
        <f t="shared" si="171"/>
        <v>0</v>
      </c>
      <c r="P192" s="32">
        <f t="shared" si="118"/>
        <v>0</v>
      </c>
    </row>
    <row r="193" spans="1:16" s="20" customFormat="1" ht="31.5" customHeight="1" outlineLevel="1">
      <c r="A193" s="194" t="s">
        <v>34</v>
      </c>
      <c r="B193" s="7" t="s">
        <v>170</v>
      </c>
      <c r="C193" s="8" t="s">
        <v>180</v>
      </c>
      <c r="D193" s="162" t="s">
        <v>194</v>
      </c>
      <c r="E193" s="28">
        <v>780</v>
      </c>
      <c r="F193" s="17">
        <v>6900</v>
      </c>
      <c r="G193" s="29">
        <v>25215442.309999999</v>
      </c>
      <c r="H193" s="28">
        <v>700</v>
      </c>
      <c r="I193" s="17">
        <v>6275</v>
      </c>
      <c r="J193" s="29">
        <v>27219762.98</v>
      </c>
      <c r="K193" s="28">
        <f t="shared" si="172"/>
        <v>-80</v>
      </c>
      <c r="L193" s="17">
        <f t="shared" si="173"/>
        <v>-625</v>
      </c>
      <c r="M193" s="29">
        <f t="shared" si="174"/>
        <v>2004320.6700000018</v>
      </c>
      <c r="N193" s="181">
        <f t="shared" si="170"/>
        <v>-0.10256410256410256</v>
      </c>
      <c r="O193" s="19">
        <f t="shared" si="171"/>
        <v>-9.0579710144927536E-2</v>
      </c>
      <c r="P193" s="32">
        <f t="shared" si="118"/>
        <v>7.9487825173113216E-2</v>
      </c>
    </row>
    <row r="194" spans="1:16" s="20" customFormat="1" ht="15.75" customHeight="1" outlineLevel="1">
      <c r="A194" s="194" t="s">
        <v>34</v>
      </c>
      <c r="B194" s="7" t="s">
        <v>171</v>
      </c>
      <c r="C194" s="8" t="s">
        <v>156</v>
      </c>
      <c r="D194" s="162"/>
      <c r="E194" s="28"/>
      <c r="F194" s="17"/>
      <c r="G194" s="29">
        <v>-952143.27</v>
      </c>
      <c r="H194" s="28"/>
      <c r="I194" s="17"/>
      <c r="J194" s="29">
        <v>-1229712</v>
      </c>
      <c r="K194" s="28">
        <f t="shared" si="172"/>
        <v>0</v>
      </c>
      <c r="L194" s="17">
        <f t="shared" si="173"/>
        <v>0</v>
      </c>
      <c r="M194" s="29">
        <f t="shared" si="174"/>
        <v>-277568.73</v>
      </c>
      <c r="N194" s="181">
        <f t="shared" si="170"/>
        <v>0</v>
      </c>
      <c r="O194" s="19">
        <f t="shared" si="171"/>
        <v>0</v>
      </c>
      <c r="P194" s="32">
        <f t="shared" ref="P194:P257" si="175">IF(G194=0,0,M194/G194)</f>
        <v>0.29151992010614114</v>
      </c>
    </row>
    <row r="195" spans="1:16" s="20" customFormat="1" ht="15.75" customHeight="1" outlineLevel="1">
      <c r="A195" s="194" t="s">
        <v>34</v>
      </c>
      <c r="B195" s="5" t="s">
        <v>141</v>
      </c>
      <c r="C195" s="6" t="s">
        <v>140</v>
      </c>
      <c r="D195" s="161" t="s">
        <v>159</v>
      </c>
      <c r="E195" s="26">
        <v>755</v>
      </c>
      <c r="F195" s="14">
        <v>7945</v>
      </c>
      <c r="G195" s="27">
        <v>19009291.240000002</v>
      </c>
      <c r="H195" s="26">
        <f t="shared" ref="H195:M195" si="176">H198+H199</f>
        <v>800</v>
      </c>
      <c r="I195" s="14">
        <f t="shared" si="176"/>
        <v>7705</v>
      </c>
      <c r="J195" s="27">
        <f t="shared" si="176"/>
        <v>18846561.68</v>
      </c>
      <c r="K195" s="26">
        <f t="shared" si="176"/>
        <v>45</v>
      </c>
      <c r="L195" s="14">
        <f t="shared" si="176"/>
        <v>-240</v>
      </c>
      <c r="M195" s="27">
        <f t="shared" si="176"/>
        <v>-162729.56000000145</v>
      </c>
      <c r="N195" s="30">
        <f t="shared" si="170"/>
        <v>5.9602649006622516E-2</v>
      </c>
      <c r="O195" s="15">
        <f t="shared" si="171"/>
        <v>-3.0207677784770296E-2</v>
      </c>
      <c r="P195" s="31">
        <f t="shared" si="175"/>
        <v>-8.5605274781408117E-3</v>
      </c>
    </row>
    <row r="196" spans="1:16" s="16" customFormat="1" ht="15.75" customHeight="1" outlineLevel="1">
      <c r="A196" s="193" t="s">
        <v>34</v>
      </c>
      <c r="B196" s="5"/>
      <c r="C196" s="8" t="s">
        <v>167</v>
      </c>
      <c r="D196" s="162" t="s">
        <v>159</v>
      </c>
      <c r="E196" s="28">
        <v>0</v>
      </c>
      <c r="F196" s="17">
        <v>0</v>
      </c>
      <c r="G196" s="29">
        <v>0</v>
      </c>
      <c r="H196" s="28">
        <v>0</v>
      </c>
      <c r="I196" s="17">
        <v>0</v>
      </c>
      <c r="J196" s="29">
        <v>0</v>
      </c>
      <c r="K196" s="28">
        <f t="shared" ref="K196:K199" si="177">H196-E196</f>
        <v>0</v>
      </c>
      <c r="L196" s="17">
        <f t="shared" ref="L196:L199" si="178">I196-F196</f>
        <v>0</v>
      </c>
      <c r="M196" s="29">
        <f t="shared" ref="M196:M199" si="179">J196-G196</f>
        <v>0</v>
      </c>
      <c r="N196" s="181">
        <f t="shared" si="170"/>
        <v>0</v>
      </c>
      <c r="O196" s="19">
        <f t="shared" si="171"/>
        <v>0</v>
      </c>
      <c r="P196" s="32">
        <f t="shared" si="175"/>
        <v>0</v>
      </c>
    </row>
    <row r="197" spans="1:16" s="20" customFormat="1" ht="15.75" customHeight="1" outlineLevel="1">
      <c r="A197" s="193" t="s">
        <v>34</v>
      </c>
      <c r="B197" s="5"/>
      <c r="C197" s="129" t="s">
        <v>182</v>
      </c>
      <c r="D197" s="162" t="s">
        <v>159</v>
      </c>
      <c r="E197" s="28">
        <v>0</v>
      </c>
      <c r="F197" s="17">
        <v>0</v>
      </c>
      <c r="G197" s="29">
        <v>0</v>
      </c>
      <c r="H197" s="28">
        <v>0</v>
      </c>
      <c r="I197" s="17">
        <v>0</v>
      </c>
      <c r="J197" s="29">
        <v>0</v>
      </c>
      <c r="K197" s="28">
        <f t="shared" si="177"/>
        <v>0</v>
      </c>
      <c r="L197" s="17">
        <f t="shared" si="178"/>
        <v>0</v>
      </c>
      <c r="M197" s="29">
        <f t="shared" si="179"/>
        <v>0</v>
      </c>
      <c r="N197" s="30">
        <f t="shared" si="170"/>
        <v>0</v>
      </c>
      <c r="O197" s="15">
        <f t="shared" si="171"/>
        <v>0</v>
      </c>
      <c r="P197" s="31">
        <f t="shared" si="175"/>
        <v>0</v>
      </c>
    </row>
    <row r="198" spans="1:16" s="20" customFormat="1" ht="15.75" customHeight="1" outlineLevel="1">
      <c r="A198" s="193" t="s">
        <v>34</v>
      </c>
      <c r="B198" s="7" t="s">
        <v>185</v>
      </c>
      <c r="C198" s="8" t="s">
        <v>157</v>
      </c>
      <c r="D198" s="162" t="s">
        <v>159</v>
      </c>
      <c r="E198" s="28">
        <v>78</v>
      </c>
      <c r="F198" s="17">
        <v>924</v>
      </c>
      <c r="G198" s="29">
        <v>2212360.2400000002</v>
      </c>
      <c r="H198" s="28">
        <v>108</v>
      </c>
      <c r="I198" s="17">
        <v>1214</v>
      </c>
      <c r="J198" s="29">
        <v>2872454.9699999997</v>
      </c>
      <c r="K198" s="28">
        <f t="shared" si="177"/>
        <v>30</v>
      </c>
      <c r="L198" s="17">
        <f t="shared" si="178"/>
        <v>290</v>
      </c>
      <c r="M198" s="29">
        <f t="shared" si="179"/>
        <v>660094.72999999952</v>
      </c>
      <c r="N198" s="181">
        <f t="shared" si="170"/>
        <v>0.38461538461538464</v>
      </c>
      <c r="O198" s="19">
        <f t="shared" si="171"/>
        <v>0.31385281385281383</v>
      </c>
      <c r="P198" s="32">
        <f t="shared" si="175"/>
        <v>0.29836674790358708</v>
      </c>
    </row>
    <row r="199" spans="1:16" s="20" customFormat="1" ht="31.5" customHeight="1" outlineLevel="1">
      <c r="A199" s="193" t="s">
        <v>34</v>
      </c>
      <c r="B199" s="7" t="s">
        <v>186</v>
      </c>
      <c r="C199" s="8" t="s">
        <v>183</v>
      </c>
      <c r="D199" s="162" t="s">
        <v>159</v>
      </c>
      <c r="E199" s="28">
        <v>677</v>
      </c>
      <c r="F199" s="17">
        <v>7021</v>
      </c>
      <c r="G199" s="29">
        <v>16796931</v>
      </c>
      <c r="H199" s="28">
        <v>692</v>
      </c>
      <c r="I199" s="17">
        <v>6491</v>
      </c>
      <c r="J199" s="29">
        <v>15974106.709999999</v>
      </c>
      <c r="K199" s="28">
        <f t="shared" si="177"/>
        <v>15</v>
      </c>
      <c r="L199" s="17">
        <f t="shared" si="178"/>
        <v>-530</v>
      </c>
      <c r="M199" s="29">
        <f t="shared" si="179"/>
        <v>-822824.29000000097</v>
      </c>
      <c r="N199" s="181">
        <f t="shared" si="170"/>
        <v>2.2156573116691284E-2</v>
      </c>
      <c r="O199" s="19">
        <f t="shared" si="171"/>
        <v>-7.5487822247543079E-2</v>
      </c>
      <c r="P199" s="32">
        <f t="shared" si="175"/>
        <v>-4.8986585108910727E-2</v>
      </c>
    </row>
    <row r="200" spans="1:16" s="20" customFormat="1" ht="15.75" customHeight="1" outlineLevel="1">
      <c r="A200" s="193" t="s">
        <v>34</v>
      </c>
      <c r="B200" s="5" t="s">
        <v>139</v>
      </c>
      <c r="C200" s="9" t="s">
        <v>142</v>
      </c>
      <c r="D200" s="163" t="s">
        <v>1</v>
      </c>
      <c r="E200" s="26">
        <f t="shared" ref="E200:M200" si="180">E201+E204</f>
        <v>20914</v>
      </c>
      <c r="F200" s="14">
        <f t="shared" si="180"/>
        <v>84290</v>
      </c>
      <c r="G200" s="27">
        <f t="shared" si="180"/>
        <v>83414939.960000008</v>
      </c>
      <c r="H200" s="26">
        <f t="shared" si="180"/>
        <v>17937</v>
      </c>
      <c r="I200" s="14">
        <f t="shared" si="180"/>
        <v>85591</v>
      </c>
      <c r="J200" s="27">
        <f t="shared" si="180"/>
        <v>95092484.640000001</v>
      </c>
      <c r="K200" s="26">
        <f t="shared" si="180"/>
        <v>-2977</v>
      </c>
      <c r="L200" s="14">
        <f t="shared" si="180"/>
        <v>1301</v>
      </c>
      <c r="M200" s="27">
        <f t="shared" si="180"/>
        <v>11677544.679999992</v>
      </c>
      <c r="N200" s="30">
        <f t="shared" si="170"/>
        <v>-0.14234484077651335</v>
      </c>
      <c r="O200" s="15">
        <f t="shared" si="171"/>
        <v>1.5434808399572904E-2</v>
      </c>
      <c r="P200" s="31">
        <f t="shared" si="175"/>
        <v>0.13999344344789708</v>
      </c>
    </row>
    <row r="201" spans="1:16" s="20" customFormat="1" ht="15.75" customHeight="1" outlineLevel="1">
      <c r="A201" s="193" t="s">
        <v>34</v>
      </c>
      <c r="B201" s="7" t="s">
        <v>188</v>
      </c>
      <c r="C201" s="10" t="s">
        <v>184</v>
      </c>
      <c r="D201" s="164" t="s">
        <v>1</v>
      </c>
      <c r="E201" s="28">
        <v>19470</v>
      </c>
      <c r="F201" s="17">
        <v>78790</v>
      </c>
      <c r="G201" s="29">
        <v>74904849.960000008</v>
      </c>
      <c r="H201" s="28">
        <v>16666</v>
      </c>
      <c r="I201" s="17">
        <v>80591</v>
      </c>
      <c r="J201" s="29">
        <v>87861794.640000001</v>
      </c>
      <c r="K201" s="28">
        <f t="shared" ref="K201:K205" si="181">H201-E201</f>
        <v>-2804</v>
      </c>
      <c r="L201" s="17">
        <f t="shared" ref="L201:L205" si="182">I201-F201</f>
        <v>1801</v>
      </c>
      <c r="M201" s="29">
        <f t="shared" ref="M201:M209" si="183">J201-G201</f>
        <v>12956944.679999992</v>
      </c>
      <c r="N201" s="181">
        <f t="shared" si="170"/>
        <v>-0.14401643554185928</v>
      </c>
      <c r="O201" s="19">
        <f t="shared" si="171"/>
        <v>2.2858230739941619E-2</v>
      </c>
      <c r="P201" s="32">
        <f t="shared" si="175"/>
        <v>0.17297871482179245</v>
      </c>
    </row>
    <row r="202" spans="1:16" s="16" customFormat="1" ht="31.5" customHeight="1" outlineLevel="1">
      <c r="A202" s="193" t="s">
        <v>34</v>
      </c>
      <c r="B202" s="7"/>
      <c r="C202" s="10" t="s">
        <v>224</v>
      </c>
      <c r="D202" s="164" t="s">
        <v>225</v>
      </c>
      <c r="E202" s="28">
        <v>5494</v>
      </c>
      <c r="F202" s="17">
        <v>12160</v>
      </c>
      <c r="G202" s="29">
        <v>17322268.170000002</v>
      </c>
      <c r="H202" s="28">
        <v>6320</v>
      </c>
      <c r="I202" s="17">
        <v>13021</v>
      </c>
      <c r="J202" s="29">
        <v>20784266.09</v>
      </c>
      <c r="K202" s="28">
        <f t="shared" si="181"/>
        <v>826</v>
      </c>
      <c r="L202" s="17">
        <f t="shared" si="182"/>
        <v>861</v>
      </c>
      <c r="M202" s="29">
        <f t="shared" si="183"/>
        <v>3461997.9199999981</v>
      </c>
      <c r="N202" s="181">
        <f t="shared" si="170"/>
        <v>0.15034583181652711</v>
      </c>
      <c r="O202" s="19">
        <f t="shared" si="171"/>
        <v>7.0805921052631574E-2</v>
      </c>
      <c r="P202" s="32">
        <f t="shared" si="175"/>
        <v>0.19985823369226813</v>
      </c>
    </row>
    <row r="203" spans="1:16" s="20" customFormat="1" ht="31.5" customHeight="1" outlineLevel="1">
      <c r="A203" s="193" t="s">
        <v>34</v>
      </c>
      <c r="B203" s="7"/>
      <c r="C203" s="10" t="s">
        <v>222</v>
      </c>
      <c r="D203" s="164" t="s">
        <v>223</v>
      </c>
      <c r="E203" s="28">
        <v>375</v>
      </c>
      <c r="F203" s="17"/>
      <c r="G203" s="29">
        <v>540600</v>
      </c>
      <c r="H203" s="28">
        <v>306</v>
      </c>
      <c r="I203" s="17"/>
      <c r="J203" s="29">
        <v>495290</v>
      </c>
      <c r="K203" s="28">
        <f t="shared" si="181"/>
        <v>-69</v>
      </c>
      <c r="L203" s="17">
        <f t="shared" si="182"/>
        <v>0</v>
      </c>
      <c r="M203" s="29">
        <f t="shared" si="183"/>
        <v>-45310</v>
      </c>
      <c r="N203" s="181">
        <f t="shared" si="170"/>
        <v>-0.184</v>
      </c>
      <c r="O203" s="19">
        <f t="shared" si="171"/>
        <v>0</v>
      </c>
      <c r="P203" s="32">
        <f t="shared" si="175"/>
        <v>-8.3814280429152788E-2</v>
      </c>
    </row>
    <row r="204" spans="1:16" s="20" customFormat="1" ht="31.5" customHeight="1" outlineLevel="1">
      <c r="A204" s="193" t="s">
        <v>34</v>
      </c>
      <c r="B204" s="7" t="s">
        <v>189</v>
      </c>
      <c r="C204" s="11" t="s">
        <v>144</v>
      </c>
      <c r="D204" s="164" t="s">
        <v>1</v>
      </c>
      <c r="E204" s="28">
        <v>1444</v>
      </c>
      <c r="F204" s="17">
        <v>5500</v>
      </c>
      <c r="G204" s="29">
        <v>8510090</v>
      </c>
      <c r="H204" s="28">
        <v>1271</v>
      </c>
      <c r="I204" s="17">
        <v>5000</v>
      </c>
      <c r="J204" s="29">
        <v>7230690</v>
      </c>
      <c r="K204" s="28">
        <f t="shared" si="181"/>
        <v>-173</v>
      </c>
      <c r="L204" s="17">
        <f t="shared" si="182"/>
        <v>-500</v>
      </c>
      <c r="M204" s="29">
        <f t="shared" si="183"/>
        <v>-1279400</v>
      </c>
      <c r="N204" s="181">
        <f t="shared" si="170"/>
        <v>-0.11980609418282548</v>
      </c>
      <c r="O204" s="19">
        <f t="shared" si="171"/>
        <v>-9.0909090909090912E-2</v>
      </c>
      <c r="P204" s="32">
        <f t="shared" si="175"/>
        <v>-0.15033918560203241</v>
      </c>
    </row>
    <row r="205" spans="1:16" s="20" customFormat="1" ht="15.75" customHeight="1" outlineLevel="1">
      <c r="A205" s="193" t="s">
        <v>34</v>
      </c>
      <c r="B205" s="5" t="s">
        <v>143</v>
      </c>
      <c r="C205" s="6" t="s">
        <v>2</v>
      </c>
      <c r="D205" s="163" t="s">
        <v>3</v>
      </c>
      <c r="E205" s="26">
        <v>0</v>
      </c>
      <c r="F205" s="14"/>
      <c r="G205" s="27">
        <v>0</v>
      </c>
      <c r="H205" s="26">
        <v>0</v>
      </c>
      <c r="I205" s="14"/>
      <c r="J205" s="27">
        <v>0</v>
      </c>
      <c r="K205" s="26">
        <f t="shared" si="181"/>
        <v>0</v>
      </c>
      <c r="L205" s="14">
        <f t="shared" si="182"/>
        <v>0</v>
      </c>
      <c r="M205" s="27">
        <f t="shared" si="183"/>
        <v>0</v>
      </c>
      <c r="N205" s="30">
        <f t="shared" si="170"/>
        <v>0</v>
      </c>
      <c r="O205" s="15">
        <f t="shared" si="171"/>
        <v>0</v>
      </c>
      <c r="P205" s="31">
        <f t="shared" si="175"/>
        <v>0</v>
      </c>
    </row>
    <row r="206" spans="1:16" s="20" customFormat="1" ht="15.75" customHeight="1" outlineLevel="1">
      <c r="A206" s="193" t="s">
        <v>34</v>
      </c>
      <c r="B206" s="5" t="s">
        <v>243</v>
      </c>
      <c r="C206" s="6" t="s">
        <v>256</v>
      </c>
      <c r="D206" s="164"/>
      <c r="E206" s="267"/>
      <c r="F206" s="270"/>
      <c r="G206" s="232">
        <f t="shared" ref="G206" si="184">SUM(G207:G209)</f>
        <v>0</v>
      </c>
      <c r="H206" s="267"/>
      <c r="I206" s="270"/>
      <c r="J206" s="232">
        <f t="shared" ref="J206" si="185">SUM(J207:J209)</f>
        <v>0</v>
      </c>
      <c r="K206" s="267"/>
      <c r="L206" s="270"/>
      <c r="M206" s="232">
        <f t="shared" si="183"/>
        <v>0</v>
      </c>
      <c r="N206" s="30"/>
      <c r="O206" s="15"/>
      <c r="P206" s="31">
        <f t="shared" si="175"/>
        <v>0</v>
      </c>
    </row>
    <row r="207" spans="1:16" s="20" customFormat="1" ht="15.75" customHeight="1" outlineLevel="1">
      <c r="A207" s="193" t="s">
        <v>34</v>
      </c>
      <c r="B207" s="7"/>
      <c r="C207" s="11" t="s">
        <v>244</v>
      </c>
      <c r="D207" s="162" t="s">
        <v>194</v>
      </c>
      <c r="E207" s="267">
        <v>0</v>
      </c>
      <c r="F207" s="270">
        <v>0</v>
      </c>
      <c r="G207" s="67">
        <v>0</v>
      </c>
      <c r="H207" s="267">
        <v>0</v>
      </c>
      <c r="I207" s="270">
        <v>0</v>
      </c>
      <c r="J207" s="67">
        <v>0</v>
      </c>
      <c r="K207" s="267">
        <f t="shared" ref="K207:K209" si="186">H207-E207</f>
        <v>0</v>
      </c>
      <c r="L207" s="270">
        <f t="shared" ref="L207:L209" si="187">I207-F207</f>
        <v>0</v>
      </c>
      <c r="M207" s="67">
        <f t="shared" si="183"/>
        <v>0</v>
      </c>
      <c r="N207" s="275">
        <f t="shared" ref="N207:N209" si="188">IF(E207=0,0,K207/E207)</f>
        <v>0</v>
      </c>
      <c r="O207" s="276">
        <f t="shared" ref="O207:O209" si="189">IF(F207=0,0,L207/F207)</f>
        <v>0</v>
      </c>
      <c r="P207" s="277">
        <f t="shared" si="175"/>
        <v>0</v>
      </c>
    </row>
    <row r="208" spans="1:16" s="20" customFormat="1" ht="15.75" customHeight="1" outlineLevel="1">
      <c r="A208" s="193" t="s">
        <v>34</v>
      </c>
      <c r="B208" s="7"/>
      <c r="C208" s="11" t="s">
        <v>245</v>
      </c>
      <c r="D208" s="162" t="s">
        <v>159</v>
      </c>
      <c r="E208" s="267">
        <v>0</v>
      </c>
      <c r="F208" s="270">
        <v>0</v>
      </c>
      <c r="G208" s="67">
        <v>0</v>
      </c>
      <c r="H208" s="267">
        <v>0</v>
      </c>
      <c r="I208" s="270">
        <v>0</v>
      </c>
      <c r="J208" s="67">
        <v>0</v>
      </c>
      <c r="K208" s="267">
        <f t="shared" si="186"/>
        <v>0</v>
      </c>
      <c r="L208" s="270">
        <f t="shared" si="187"/>
        <v>0</v>
      </c>
      <c r="M208" s="67">
        <f t="shared" si="183"/>
        <v>0</v>
      </c>
      <c r="N208" s="275">
        <f t="shared" si="188"/>
        <v>0</v>
      </c>
      <c r="O208" s="276">
        <f t="shared" si="189"/>
        <v>0</v>
      </c>
      <c r="P208" s="277">
        <f t="shared" si="175"/>
        <v>0</v>
      </c>
    </row>
    <row r="209" spans="1:16" s="16" customFormat="1" ht="15.75" customHeight="1" outlineLevel="1">
      <c r="A209" s="193" t="s">
        <v>34</v>
      </c>
      <c r="B209" s="5"/>
      <c r="C209" s="11" t="s">
        <v>246</v>
      </c>
      <c r="D209" s="164" t="s">
        <v>225</v>
      </c>
      <c r="E209" s="28">
        <v>0</v>
      </c>
      <c r="F209" s="17">
        <v>0</v>
      </c>
      <c r="G209" s="29">
        <v>0</v>
      </c>
      <c r="H209" s="28">
        <v>0</v>
      </c>
      <c r="I209" s="17">
        <v>0</v>
      </c>
      <c r="J209" s="29">
        <v>0</v>
      </c>
      <c r="K209" s="28">
        <f t="shared" si="186"/>
        <v>0</v>
      </c>
      <c r="L209" s="17">
        <f t="shared" si="187"/>
        <v>0</v>
      </c>
      <c r="M209" s="29">
        <f t="shared" si="183"/>
        <v>0</v>
      </c>
      <c r="N209" s="181">
        <f t="shared" si="188"/>
        <v>0</v>
      </c>
      <c r="O209" s="19">
        <f t="shared" si="189"/>
        <v>0</v>
      </c>
      <c r="P209" s="32">
        <f t="shared" si="175"/>
        <v>0</v>
      </c>
    </row>
    <row r="210" spans="1:16" s="13" customFormat="1" ht="15.75" customHeight="1">
      <c r="A210" s="36" t="s">
        <v>32</v>
      </c>
      <c r="B210" s="37" t="s">
        <v>37</v>
      </c>
      <c r="C210" s="215" t="s">
        <v>36</v>
      </c>
      <c r="D210" s="208" t="s">
        <v>145</v>
      </c>
      <c r="E210" s="179" t="s">
        <v>145</v>
      </c>
      <c r="F210" s="78" t="s">
        <v>145</v>
      </c>
      <c r="G210" s="79">
        <f>G211+G217+G222+G227+G228</f>
        <v>914117485.26000023</v>
      </c>
      <c r="H210" s="179" t="s">
        <v>145</v>
      </c>
      <c r="I210" s="274" t="s">
        <v>145</v>
      </c>
      <c r="J210" s="79">
        <f>J211+J217+J222+J227+J228</f>
        <v>1093066645.8400002</v>
      </c>
      <c r="K210" s="273" t="s">
        <v>145</v>
      </c>
      <c r="L210" s="274" t="s">
        <v>145</v>
      </c>
      <c r="M210" s="79">
        <f>M211+M217+M222+M228+M227</f>
        <v>178949160.57999989</v>
      </c>
      <c r="N210" s="278" t="s">
        <v>145</v>
      </c>
      <c r="O210" s="279" t="s">
        <v>145</v>
      </c>
      <c r="P210" s="280">
        <f t="shared" si="175"/>
        <v>0.19576166462793546</v>
      </c>
    </row>
    <row r="211" spans="1:16" s="16" customFormat="1" ht="15.75" customHeight="1" outlineLevel="1">
      <c r="A211" s="193" t="s">
        <v>37</v>
      </c>
      <c r="B211" s="5" t="s">
        <v>136</v>
      </c>
      <c r="C211" s="9" t="s">
        <v>137</v>
      </c>
      <c r="D211" s="161" t="s">
        <v>194</v>
      </c>
      <c r="E211" s="26">
        <v>7150</v>
      </c>
      <c r="F211" s="14">
        <v>68210</v>
      </c>
      <c r="G211" s="27">
        <v>356792464.71000016</v>
      </c>
      <c r="H211" s="26">
        <f>H213+H215</f>
        <v>7208</v>
      </c>
      <c r="I211" s="14">
        <f>I213+I215</f>
        <v>65730</v>
      </c>
      <c r="J211" s="27">
        <f>J213+J214+J215+J216</f>
        <v>408910658.58999997</v>
      </c>
      <c r="K211" s="26">
        <f t="shared" ref="K211" si="190">K213+K214+K215+K216</f>
        <v>58</v>
      </c>
      <c r="L211" s="14">
        <f t="shared" si="169"/>
        <v>-2480</v>
      </c>
      <c r="M211" s="27">
        <f t="shared" si="169"/>
        <v>52118193.879999824</v>
      </c>
      <c r="N211" s="30">
        <f t="shared" ref="N211:N227" si="191">IF(E211=0,0,K211/E211)</f>
        <v>8.1118881118881127E-3</v>
      </c>
      <c r="O211" s="15">
        <f t="shared" ref="O211:O227" si="192">IF(F211=0,0,L211/F211)</f>
        <v>-3.635830523383668E-2</v>
      </c>
      <c r="P211" s="31">
        <f t="shared" si="175"/>
        <v>0.1460742561431653</v>
      </c>
    </row>
    <row r="212" spans="1:16" s="20" customFormat="1" ht="15.75" customHeight="1" outlineLevel="1">
      <c r="A212" s="194" t="s">
        <v>37</v>
      </c>
      <c r="B212" s="7"/>
      <c r="C212" s="8" t="s">
        <v>167</v>
      </c>
      <c r="D212" s="162" t="s">
        <v>194</v>
      </c>
      <c r="E212" s="28">
        <v>0</v>
      </c>
      <c r="F212" s="17">
        <v>0</v>
      </c>
      <c r="G212" s="29">
        <v>0</v>
      </c>
      <c r="H212" s="28">
        <v>0</v>
      </c>
      <c r="I212" s="17">
        <v>0</v>
      </c>
      <c r="J212" s="29">
        <v>0</v>
      </c>
      <c r="K212" s="28">
        <f t="shared" ref="K212:K216" si="193">H212-E212</f>
        <v>0</v>
      </c>
      <c r="L212" s="17">
        <f t="shared" ref="L212:L216" si="194">I212-F212</f>
        <v>0</v>
      </c>
      <c r="M212" s="29">
        <f t="shared" ref="M212:M216" si="195">J212-G212</f>
        <v>0</v>
      </c>
      <c r="N212" s="181">
        <f t="shared" si="191"/>
        <v>0</v>
      </c>
      <c r="O212" s="19">
        <f t="shared" si="192"/>
        <v>0</v>
      </c>
      <c r="P212" s="32">
        <f t="shared" si="175"/>
        <v>0</v>
      </c>
    </row>
    <row r="213" spans="1:16" s="20" customFormat="1" ht="15.75" customHeight="1" outlineLevel="1">
      <c r="A213" s="194" t="s">
        <v>37</v>
      </c>
      <c r="B213" s="7" t="s">
        <v>168</v>
      </c>
      <c r="C213" s="8" t="s">
        <v>138</v>
      </c>
      <c r="D213" s="162" t="s">
        <v>194</v>
      </c>
      <c r="E213" s="28">
        <v>0</v>
      </c>
      <c r="F213" s="17">
        <v>0</v>
      </c>
      <c r="G213" s="29">
        <v>0</v>
      </c>
      <c r="H213" s="28">
        <v>0</v>
      </c>
      <c r="I213" s="17">
        <v>0</v>
      </c>
      <c r="J213" s="29">
        <v>0</v>
      </c>
      <c r="K213" s="28">
        <f t="shared" si="193"/>
        <v>0</v>
      </c>
      <c r="L213" s="17">
        <f t="shared" si="194"/>
        <v>0</v>
      </c>
      <c r="M213" s="29">
        <f t="shared" si="195"/>
        <v>0</v>
      </c>
      <c r="N213" s="181">
        <f t="shared" si="191"/>
        <v>0</v>
      </c>
      <c r="O213" s="19">
        <f t="shared" si="192"/>
        <v>0</v>
      </c>
      <c r="P213" s="32">
        <f t="shared" si="175"/>
        <v>0</v>
      </c>
    </row>
    <row r="214" spans="1:16" s="20" customFormat="1" ht="15.75" customHeight="1" outlineLevel="1">
      <c r="A214" s="194" t="s">
        <v>37</v>
      </c>
      <c r="B214" s="7" t="s">
        <v>169</v>
      </c>
      <c r="C214" s="129" t="s">
        <v>181</v>
      </c>
      <c r="D214" s="162" t="s">
        <v>195</v>
      </c>
      <c r="E214" s="28"/>
      <c r="F214" s="17"/>
      <c r="G214" s="29">
        <v>0</v>
      </c>
      <c r="H214" s="28"/>
      <c r="I214" s="17"/>
      <c r="J214" s="29">
        <v>0</v>
      </c>
      <c r="K214" s="28">
        <f t="shared" si="193"/>
        <v>0</v>
      </c>
      <c r="L214" s="17">
        <f t="shared" si="194"/>
        <v>0</v>
      </c>
      <c r="M214" s="29">
        <f t="shared" si="195"/>
        <v>0</v>
      </c>
      <c r="N214" s="181">
        <f t="shared" si="191"/>
        <v>0</v>
      </c>
      <c r="O214" s="19">
        <f t="shared" si="192"/>
        <v>0</v>
      </c>
      <c r="P214" s="32">
        <f t="shared" si="175"/>
        <v>0</v>
      </c>
    </row>
    <row r="215" spans="1:16" s="20" customFormat="1" ht="31.5" customHeight="1" outlineLevel="1">
      <c r="A215" s="194" t="s">
        <v>37</v>
      </c>
      <c r="B215" s="7" t="s">
        <v>170</v>
      </c>
      <c r="C215" s="8" t="s">
        <v>180</v>
      </c>
      <c r="D215" s="162" t="s">
        <v>194</v>
      </c>
      <c r="E215" s="28">
        <v>7150</v>
      </c>
      <c r="F215" s="17">
        <v>68210</v>
      </c>
      <c r="G215" s="29">
        <v>356929478.53000015</v>
      </c>
      <c r="H215" s="28">
        <v>7208</v>
      </c>
      <c r="I215" s="17">
        <v>65730</v>
      </c>
      <c r="J215" s="29">
        <v>409000219.58999997</v>
      </c>
      <c r="K215" s="28">
        <f t="shared" si="193"/>
        <v>58</v>
      </c>
      <c r="L215" s="17">
        <f t="shared" si="194"/>
        <v>-2480</v>
      </c>
      <c r="M215" s="29">
        <f t="shared" si="195"/>
        <v>52070741.059999824</v>
      </c>
      <c r="N215" s="181">
        <f t="shared" si="191"/>
        <v>8.1118881118881127E-3</v>
      </c>
      <c r="O215" s="19">
        <f t="shared" si="192"/>
        <v>-3.635830523383668E-2</v>
      </c>
      <c r="P215" s="32">
        <f t="shared" si="175"/>
        <v>0.14588523557777042</v>
      </c>
    </row>
    <row r="216" spans="1:16" s="20" customFormat="1" ht="15.75" customHeight="1" outlineLevel="1">
      <c r="A216" s="194" t="s">
        <v>37</v>
      </c>
      <c r="B216" s="7" t="s">
        <v>171</v>
      </c>
      <c r="C216" s="8" t="s">
        <v>156</v>
      </c>
      <c r="D216" s="162"/>
      <c r="E216" s="28"/>
      <c r="F216" s="17"/>
      <c r="G216" s="29">
        <v>-137013.82</v>
      </c>
      <c r="H216" s="28"/>
      <c r="I216" s="17"/>
      <c r="J216" s="29">
        <v>-89561</v>
      </c>
      <c r="K216" s="28">
        <f t="shared" si="193"/>
        <v>0</v>
      </c>
      <c r="L216" s="17">
        <f t="shared" si="194"/>
        <v>0</v>
      </c>
      <c r="M216" s="29">
        <f t="shared" si="195"/>
        <v>47452.820000000007</v>
      </c>
      <c r="N216" s="181">
        <f t="shared" si="191"/>
        <v>0</v>
      </c>
      <c r="O216" s="19">
        <f t="shared" si="192"/>
        <v>0</v>
      </c>
      <c r="P216" s="32">
        <f t="shared" si="175"/>
        <v>-0.34633601194390468</v>
      </c>
    </row>
    <row r="217" spans="1:16" s="20" customFormat="1" ht="15.75" customHeight="1" outlineLevel="1">
      <c r="A217" s="194" t="s">
        <v>37</v>
      </c>
      <c r="B217" s="5" t="s">
        <v>141</v>
      </c>
      <c r="C217" s="6" t="s">
        <v>140</v>
      </c>
      <c r="D217" s="161" t="s">
        <v>159</v>
      </c>
      <c r="E217" s="26">
        <v>1371</v>
      </c>
      <c r="F217" s="14">
        <v>12999</v>
      </c>
      <c r="G217" s="27">
        <v>36233406.460000008</v>
      </c>
      <c r="H217" s="26">
        <f t="shared" ref="H217:M217" si="196">H220+H221</f>
        <v>1900</v>
      </c>
      <c r="I217" s="14">
        <f t="shared" si="196"/>
        <v>17192</v>
      </c>
      <c r="J217" s="27">
        <f t="shared" si="196"/>
        <v>45010705.439999998</v>
      </c>
      <c r="K217" s="26">
        <f t="shared" si="196"/>
        <v>529</v>
      </c>
      <c r="L217" s="14">
        <f t="shared" si="196"/>
        <v>4193</v>
      </c>
      <c r="M217" s="27">
        <f t="shared" si="196"/>
        <v>8777298.9799999893</v>
      </c>
      <c r="N217" s="30">
        <f t="shared" si="191"/>
        <v>0.38584974471188915</v>
      </c>
      <c r="O217" s="15">
        <f t="shared" si="192"/>
        <v>0.32256327409800756</v>
      </c>
      <c r="P217" s="31">
        <f t="shared" si="175"/>
        <v>0.24224327319844238</v>
      </c>
    </row>
    <row r="218" spans="1:16" s="16" customFormat="1" ht="15.75" customHeight="1" outlineLevel="1">
      <c r="A218" s="193" t="s">
        <v>37</v>
      </c>
      <c r="B218" s="5"/>
      <c r="C218" s="8" t="s">
        <v>167</v>
      </c>
      <c r="D218" s="162" t="s">
        <v>159</v>
      </c>
      <c r="E218" s="28">
        <v>252</v>
      </c>
      <c r="F218" s="17">
        <v>1525</v>
      </c>
      <c r="G218" s="29">
        <v>6785787.5499999998</v>
      </c>
      <c r="H218" s="28">
        <v>250</v>
      </c>
      <c r="I218" s="17">
        <v>1070</v>
      </c>
      <c r="J218" s="29">
        <v>5380040.9000000004</v>
      </c>
      <c r="K218" s="28">
        <f t="shared" ref="K218:K221" si="197">H218-E218</f>
        <v>-2</v>
      </c>
      <c r="L218" s="17">
        <f t="shared" ref="L218:L221" si="198">I218-F218</f>
        <v>-455</v>
      </c>
      <c r="M218" s="29">
        <f t="shared" ref="M218:M221" si="199">J218-G218</f>
        <v>-1405746.6499999994</v>
      </c>
      <c r="N218" s="181">
        <f t="shared" si="191"/>
        <v>-7.9365079365079361E-3</v>
      </c>
      <c r="O218" s="19">
        <f t="shared" si="192"/>
        <v>-0.29836065573770493</v>
      </c>
      <c r="P218" s="32">
        <f t="shared" si="175"/>
        <v>-0.20716042753209971</v>
      </c>
    </row>
    <row r="219" spans="1:16" s="20" customFormat="1" ht="15.75" customHeight="1" outlineLevel="1">
      <c r="A219" s="193" t="s">
        <v>37</v>
      </c>
      <c r="B219" s="5"/>
      <c r="C219" s="129" t="s">
        <v>182</v>
      </c>
      <c r="D219" s="162" t="s">
        <v>159</v>
      </c>
      <c r="E219" s="28">
        <v>0</v>
      </c>
      <c r="F219" s="17">
        <v>0</v>
      </c>
      <c r="G219" s="29">
        <v>0</v>
      </c>
      <c r="H219" s="28">
        <v>0</v>
      </c>
      <c r="I219" s="17">
        <v>0</v>
      </c>
      <c r="J219" s="29">
        <v>0</v>
      </c>
      <c r="K219" s="28">
        <f t="shared" si="197"/>
        <v>0</v>
      </c>
      <c r="L219" s="17">
        <f t="shared" si="198"/>
        <v>0</v>
      </c>
      <c r="M219" s="29">
        <f t="shared" si="199"/>
        <v>0</v>
      </c>
      <c r="N219" s="30">
        <f t="shared" si="191"/>
        <v>0</v>
      </c>
      <c r="O219" s="15">
        <f t="shared" si="192"/>
        <v>0</v>
      </c>
      <c r="P219" s="31">
        <f t="shared" si="175"/>
        <v>0</v>
      </c>
    </row>
    <row r="220" spans="1:16" s="20" customFormat="1" ht="15.75" customHeight="1" outlineLevel="1">
      <c r="A220" s="193" t="s">
        <v>37</v>
      </c>
      <c r="B220" s="7" t="s">
        <v>185</v>
      </c>
      <c r="C220" s="8" t="s">
        <v>157</v>
      </c>
      <c r="D220" s="162" t="s">
        <v>159</v>
      </c>
      <c r="E220" s="28">
        <v>639</v>
      </c>
      <c r="F220" s="17">
        <v>5989</v>
      </c>
      <c r="G220" s="29">
        <v>16945926.84</v>
      </c>
      <c r="H220" s="28">
        <v>825</v>
      </c>
      <c r="I220" s="17">
        <v>7350</v>
      </c>
      <c r="J220" s="29">
        <v>19374507.829999998</v>
      </c>
      <c r="K220" s="28">
        <f t="shared" si="197"/>
        <v>186</v>
      </c>
      <c r="L220" s="17">
        <f t="shared" si="198"/>
        <v>1361</v>
      </c>
      <c r="M220" s="29">
        <f t="shared" si="199"/>
        <v>2428580.9899999984</v>
      </c>
      <c r="N220" s="181">
        <f t="shared" si="191"/>
        <v>0.29107981220657275</v>
      </c>
      <c r="O220" s="19">
        <f t="shared" si="192"/>
        <v>0.22724995825680414</v>
      </c>
      <c r="P220" s="32">
        <f t="shared" si="175"/>
        <v>0.14331355333527443</v>
      </c>
    </row>
    <row r="221" spans="1:16" s="20" customFormat="1" ht="31.5" customHeight="1" outlineLevel="1">
      <c r="A221" s="193" t="s">
        <v>37</v>
      </c>
      <c r="B221" s="7" t="s">
        <v>186</v>
      </c>
      <c r="C221" s="8" t="s">
        <v>183</v>
      </c>
      <c r="D221" s="162" t="s">
        <v>159</v>
      </c>
      <c r="E221" s="28">
        <v>732</v>
      </c>
      <c r="F221" s="17">
        <v>7010</v>
      </c>
      <c r="G221" s="29">
        <v>19287479.620000005</v>
      </c>
      <c r="H221" s="28">
        <v>1075</v>
      </c>
      <c r="I221" s="17">
        <v>9842</v>
      </c>
      <c r="J221" s="29">
        <v>25636197.609999996</v>
      </c>
      <c r="K221" s="28">
        <f t="shared" si="197"/>
        <v>343</v>
      </c>
      <c r="L221" s="17">
        <f t="shared" si="198"/>
        <v>2832</v>
      </c>
      <c r="M221" s="29">
        <f t="shared" si="199"/>
        <v>6348717.9899999909</v>
      </c>
      <c r="N221" s="181">
        <f t="shared" si="191"/>
        <v>0.46857923497267762</v>
      </c>
      <c r="O221" s="19">
        <f t="shared" si="192"/>
        <v>0.40399429386590585</v>
      </c>
      <c r="P221" s="32">
        <f t="shared" si="175"/>
        <v>0.32916265448269022</v>
      </c>
    </row>
    <row r="222" spans="1:16" s="20" customFormat="1" ht="15.75" customHeight="1" outlineLevel="1">
      <c r="A222" s="193" t="s">
        <v>37</v>
      </c>
      <c r="B222" s="5" t="s">
        <v>139</v>
      </c>
      <c r="C222" s="9" t="s">
        <v>142</v>
      </c>
      <c r="D222" s="163" t="s">
        <v>1</v>
      </c>
      <c r="E222" s="26">
        <f t="shared" ref="E222:M222" si="200">E223+E226</f>
        <v>120682</v>
      </c>
      <c r="F222" s="14">
        <f t="shared" si="200"/>
        <v>491550</v>
      </c>
      <c r="G222" s="27">
        <f t="shared" si="200"/>
        <v>521091614.08999997</v>
      </c>
      <c r="H222" s="26">
        <f t="shared" si="200"/>
        <v>91581</v>
      </c>
      <c r="I222" s="14">
        <f t="shared" si="200"/>
        <v>487842</v>
      </c>
      <c r="J222" s="27">
        <f t="shared" si="200"/>
        <v>639145281.81000006</v>
      </c>
      <c r="K222" s="26">
        <f t="shared" si="200"/>
        <v>-29101</v>
      </c>
      <c r="L222" s="14">
        <f t="shared" si="200"/>
        <v>-3708</v>
      </c>
      <c r="M222" s="27">
        <f t="shared" si="200"/>
        <v>118053667.72000009</v>
      </c>
      <c r="N222" s="30">
        <f t="shared" si="191"/>
        <v>-0.24113786645895827</v>
      </c>
      <c r="O222" s="15">
        <f t="shared" si="192"/>
        <v>-7.5434848947207814E-3</v>
      </c>
      <c r="P222" s="31">
        <f t="shared" si="175"/>
        <v>0.22655069574696807</v>
      </c>
    </row>
    <row r="223" spans="1:16" s="20" customFormat="1" ht="15.75" customHeight="1" outlineLevel="1">
      <c r="A223" s="193" t="s">
        <v>37</v>
      </c>
      <c r="B223" s="7" t="s">
        <v>188</v>
      </c>
      <c r="C223" s="10" t="s">
        <v>184</v>
      </c>
      <c r="D223" s="164" t="s">
        <v>1</v>
      </c>
      <c r="E223" s="28">
        <v>119632</v>
      </c>
      <c r="F223" s="17">
        <v>487450</v>
      </c>
      <c r="G223" s="29">
        <v>514430908.08999997</v>
      </c>
      <c r="H223" s="28">
        <v>90476</v>
      </c>
      <c r="I223" s="17">
        <v>483442</v>
      </c>
      <c r="J223" s="29">
        <v>631523026.81000006</v>
      </c>
      <c r="K223" s="28">
        <f t="shared" ref="K223:K227" si="201">H223-E223</f>
        <v>-29156</v>
      </c>
      <c r="L223" s="17">
        <f t="shared" ref="L223:L227" si="202">I223-F223</f>
        <v>-4008</v>
      </c>
      <c r="M223" s="29">
        <f t="shared" ref="M223:M231" si="203">J223-G223</f>
        <v>117092118.72000009</v>
      </c>
      <c r="N223" s="181">
        <f t="shared" si="191"/>
        <v>-0.24371405643974856</v>
      </c>
      <c r="O223" s="19">
        <f t="shared" si="192"/>
        <v>-8.2223817827469479E-3</v>
      </c>
      <c r="P223" s="32">
        <f t="shared" si="175"/>
        <v>0.22761485921354235</v>
      </c>
    </row>
    <row r="224" spans="1:16" s="16" customFormat="1" ht="31.5" customHeight="1" outlineLevel="1">
      <c r="A224" s="193" t="s">
        <v>37</v>
      </c>
      <c r="B224" s="7"/>
      <c r="C224" s="10" t="s">
        <v>224</v>
      </c>
      <c r="D224" s="164" t="s">
        <v>225</v>
      </c>
      <c r="E224" s="28">
        <v>36315</v>
      </c>
      <c r="F224" s="17">
        <v>81639</v>
      </c>
      <c r="G224" s="29">
        <v>116196088.52000001</v>
      </c>
      <c r="H224" s="28">
        <v>41745</v>
      </c>
      <c r="I224" s="17">
        <v>87889</v>
      </c>
      <c r="J224" s="29">
        <v>138455931.84999999</v>
      </c>
      <c r="K224" s="28">
        <f t="shared" si="201"/>
        <v>5430</v>
      </c>
      <c r="L224" s="17">
        <f t="shared" si="202"/>
        <v>6250</v>
      </c>
      <c r="M224" s="29">
        <f t="shared" si="203"/>
        <v>22259843.329999983</v>
      </c>
      <c r="N224" s="181">
        <f t="shared" si="191"/>
        <v>0.14952498967368855</v>
      </c>
      <c r="O224" s="19">
        <f t="shared" si="192"/>
        <v>7.6556547728414109E-2</v>
      </c>
      <c r="P224" s="32">
        <f t="shared" si="175"/>
        <v>0.19157136538351335</v>
      </c>
    </row>
    <row r="225" spans="1:16" s="20" customFormat="1" ht="31.5" customHeight="1" outlineLevel="1">
      <c r="A225" s="193" t="s">
        <v>37</v>
      </c>
      <c r="B225" s="7"/>
      <c r="C225" s="10" t="s">
        <v>222</v>
      </c>
      <c r="D225" s="164" t="s">
        <v>223</v>
      </c>
      <c r="E225" s="28">
        <v>18966</v>
      </c>
      <c r="F225" s="17"/>
      <c r="G225" s="29">
        <v>23000305</v>
      </c>
      <c r="H225" s="28">
        <v>18558</v>
      </c>
      <c r="I225" s="17"/>
      <c r="J225" s="29">
        <v>30002350</v>
      </c>
      <c r="K225" s="28">
        <f t="shared" si="201"/>
        <v>-408</v>
      </c>
      <c r="L225" s="17">
        <f t="shared" si="202"/>
        <v>0</v>
      </c>
      <c r="M225" s="29">
        <f t="shared" si="203"/>
        <v>7002045</v>
      </c>
      <c r="N225" s="181">
        <f t="shared" si="191"/>
        <v>-2.1512179689971527E-2</v>
      </c>
      <c r="O225" s="19">
        <f t="shared" si="192"/>
        <v>0</v>
      </c>
      <c r="P225" s="32">
        <f t="shared" si="175"/>
        <v>0.30443270208808099</v>
      </c>
    </row>
    <row r="226" spans="1:16" s="20" customFormat="1" ht="31.5" customHeight="1" outlineLevel="1">
      <c r="A226" s="193" t="s">
        <v>37</v>
      </c>
      <c r="B226" s="7" t="s">
        <v>189</v>
      </c>
      <c r="C226" s="11" t="s">
        <v>144</v>
      </c>
      <c r="D226" s="164" t="s">
        <v>1</v>
      </c>
      <c r="E226" s="28">
        <v>1050</v>
      </c>
      <c r="F226" s="17">
        <v>4100</v>
      </c>
      <c r="G226" s="29">
        <v>6660706</v>
      </c>
      <c r="H226" s="28">
        <v>1105</v>
      </c>
      <c r="I226" s="17">
        <v>4400</v>
      </c>
      <c r="J226" s="29">
        <v>7622255</v>
      </c>
      <c r="K226" s="28">
        <f t="shared" si="201"/>
        <v>55</v>
      </c>
      <c r="L226" s="17">
        <f t="shared" si="202"/>
        <v>300</v>
      </c>
      <c r="M226" s="29">
        <f t="shared" si="203"/>
        <v>961549</v>
      </c>
      <c r="N226" s="181">
        <f t="shared" si="191"/>
        <v>5.2380952380952382E-2</v>
      </c>
      <c r="O226" s="19">
        <f t="shared" si="192"/>
        <v>7.3170731707317069E-2</v>
      </c>
      <c r="P226" s="32">
        <f t="shared" si="175"/>
        <v>0.14436142354879497</v>
      </c>
    </row>
    <row r="227" spans="1:16" s="20" customFormat="1" ht="15.75" customHeight="1" outlineLevel="1">
      <c r="A227" s="193" t="s">
        <v>37</v>
      </c>
      <c r="B227" s="5" t="s">
        <v>143</v>
      </c>
      <c r="C227" s="6" t="s">
        <v>2</v>
      </c>
      <c r="D227" s="163" t="s">
        <v>3</v>
      </c>
      <c r="E227" s="26">
        <v>0</v>
      </c>
      <c r="F227" s="14"/>
      <c r="G227" s="27">
        <v>0</v>
      </c>
      <c r="H227" s="26">
        <v>0</v>
      </c>
      <c r="I227" s="14"/>
      <c r="J227" s="27">
        <v>0</v>
      </c>
      <c r="K227" s="26">
        <f t="shared" si="201"/>
        <v>0</v>
      </c>
      <c r="L227" s="14">
        <f t="shared" si="202"/>
        <v>0</v>
      </c>
      <c r="M227" s="27">
        <f t="shared" si="203"/>
        <v>0</v>
      </c>
      <c r="N227" s="30">
        <f t="shared" si="191"/>
        <v>0</v>
      </c>
      <c r="O227" s="15">
        <f t="shared" si="192"/>
        <v>0</v>
      </c>
      <c r="P227" s="31">
        <f t="shared" si="175"/>
        <v>0</v>
      </c>
    </row>
    <row r="228" spans="1:16" s="20" customFormat="1" ht="15.75" customHeight="1" outlineLevel="1">
      <c r="A228" s="193" t="s">
        <v>37</v>
      </c>
      <c r="B228" s="5" t="s">
        <v>243</v>
      </c>
      <c r="C228" s="6" t="s">
        <v>256</v>
      </c>
      <c r="D228" s="164"/>
      <c r="E228" s="267"/>
      <c r="F228" s="270"/>
      <c r="G228" s="232">
        <f t="shared" ref="G228" si="204">SUM(G229:G231)</f>
        <v>0</v>
      </c>
      <c r="H228" s="267"/>
      <c r="I228" s="270"/>
      <c r="J228" s="232">
        <f t="shared" ref="J228" si="205">SUM(J229:J231)</f>
        <v>0</v>
      </c>
      <c r="K228" s="267"/>
      <c r="L228" s="270"/>
      <c r="M228" s="232">
        <f t="shared" si="203"/>
        <v>0</v>
      </c>
      <c r="N228" s="30"/>
      <c r="O228" s="15"/>
      <c r="P228" s="31">
        <f t="shared" si="175"/>
        <v>0</v>
      </c>
    </row>
    <row r="229" spans="1:16" s="20" customFormat="1" ht="15.75" customHeight="1" outlineLevel="1">
      <c r="A229" s="193" t="s">
        <v>37</v>
      </c>
      <c r="B229" s="7"/>
      <c r="C229" s="11" t="s">
        <v>244</v>
      </c>
      <c r="D229" s="162" t="s">
        <v>194</v>
      </c>
      <c r="E229" s="267">
        <v>0</v>
      </c>
      <c r="F229" s="270">
        <v>0</v>
      </c>
      <c r="G229" s="67">
        <v>0</v>
      </c>
      <c r="H229" s="267">
        <v>0</v>
      </c>
      <c r="I229" s="270">
        <v>0</v>
      </c>
      <c r="J229" s="67">
        <v>0</v>
      </c>
      <c r="K229" s="267">
        <f t="shared" ref="K229:K231" si="206">H229-E229</f>
        <v>0</v>
      </c>
      <c r="L229" s="270">
        <f t="shared" ref="L229:L231" si="207">I229-F229</f>
        <v>0</v>
      </c>
      <c r="M229" s="67">
        <f t="shared" si="203"/>
        <v>0</v>
      </c>
      <c r="N229" s="275">
        <f t="shared" ref="N229:N231" si="208">IF(E229=0,0,K229/E229)</f>
        <v>0</v>
      </c>
      <c r="O229" s="276">
        <f t="shared" ref="O229:O231" si="209">IF(F229=0,0,L229/F229)</f>
        <v>0</v>
      </c>
      <c r="P229" s="277">
        <f t="shared" si="175"/>
        <v>0</v>
      </c>
    </row>
    <row r="230" spans="1:16" s="20" customFormat="1" ht="15.75" customHeight="1" outlineLevel="1">
      <c r="A230" s="193" t="s">
        <v>37</v>
      </c>
      <c r="B230" s="7"/>
      <c r="C230" s="11" t="s">
        <v>245</v>
      </c>
      <c r="D230" s="162" t="s">
        <v>159</v>
      </c>
      <c r="E230" s="267">
        <v>0</v>
      </c>
      <c r="F230" s="270">
        <v>0</v>
      </c>
      <c r="G230" s="67">
        <v>0</v>
      </c>
      <c r="H230" s="267">
        <v>0</v>
      </c>
      <c r="I230" s="270">
        <v>0</v>
      </c>
      <c r="J230" s="67">
        <v>0</v>
      </c>
      <c r="K230" s="267">
        <f t="shared" si="206"/>
        <v>0</v>
      </c>
      <c r="L230" s="270">
        <f t="shared" si="207"/>
        <v>0</v>
      </c>
      <c r="M230" s="67">
        <f t="shared" si="203"/>
        <v>0</v>
      </c>
      <c r="N230" s="275">
        <f t="shared" si="208"/>
        <v>0</v>
      </c>
      <c r="O230" s="276">
        <f t="shared" si="209"/>
        <v>0</v>
      </c>
      <c r="P230" s="277">
        <f t="shared" si="175"/>
        <v>0</v>
      </c>
    </row>
    <row r="231" spans="1:16" s="16" customFormat="1" ht="15.75" customHeight="1" outlineLevel="1">
      <c r="A231" s="193" t="s">
        <v>37</v>
      </c>
      <c r="B231" s="5"/>
      <c r="C231" s="11" t="s">
        <v>246</v>
      </c>
      <c r="D231" s="164" t="s">
        <v>225</v>
      </c>
      <c r="E231" s="28">
        <v>0</v>
      </c>
      <c r="F231" s="17">
        <v>0</v>
      </c>
      <c r="G231" s="29">
        <v>0</v>
      </c>
      <c r="H231" s="28">
        <v>0</v>
      </c>
      <c r="I231" s="17">
        <v>0</v>
      </c>
      <c r="J231" s="29">
        <v>0</v>
      </c>
      <c r="K231" s="28">
        <f t="shared" si="206"/>
        <v>0</v>
      </c>
      <c r="L231" s="17">
        <f t="shared" si="207"/>
        <v>0</v>
      </c>
      <c r="M231" s="29">
        <f t="shared" si="203"/>
        <v>0</v>
      </c>
      <c r="N231" s="181">
        <f t="shared" si="208"/>
        <v>0</v>
      </c>
      <c r="O231" s="19">
        <f t="shared" si="209"/>
        <v>0</v>
      </c>
      <c r="P231" s="32">
        <f t="shared" si="175"/>
        <v>0</v>
      </c>
    </row>
    <row r="232" spans="1:16" s="13" customFormat="1" ht="15.75" customHeight="1">
      <c r="A232" s="36" t="s">
        <v>35</v>
      </c>
      <c r="B232" s="37" t="s">
        <v>40</v>
      </c>
      <c r="C232" s="215" t="s">
        <v>39</v>
      </c>
      <c r="D232" s="208" t="s">
        <v>145</v>
      </c>
      <c r="E232" s="179" t="s">
        <v>145</v>
      </c>
      <c r="F232" s="78" t="s">
        <v>145</v>
      </c>
      <c r="G232" s="79">
        <f>G233+G239+G244+G249+G250</f>
        <v>401299399.39999998</v>
      </c>
      <c r="H232" s="179" t="s">
        <v>145</v>
      </c>
      <c r="I232" s="274" t="s">
        <v>145</v>
      </c>
      <c r="J232" s="79">
        <f>J233+J239+J244+J249+J250</f>
        <v>440570916.10000002</v>
      </c>
      <c r="K232" s="273" t="s">
        <v>145</v>
      </c>
      <c r="L232" s="274" t="s">
        <v>145</v>
      </c>
      <c r="M232" s="79">
        <f>M233+M239+M244+M250+M249</f>
        <v>39271516.700000048</v>
      </c>
      <c r="N232" s="278" t="s">
        <v>145</v>
      </c>
      <c r="O232" s="279" t="s">
        <v>145</v>
      </c>
      <c r="P232" s="280">
        <f t="shared" si="175"/>
        <v>9.7860890793050243E-2</v>
      </c>
    </row>
    <row r="233" spans="1:16" s="16" customFormat="1" ht="15.75" customHeight="1" outlineLevel="1">
      <c r="A233" s="193" t="s">
        <v>40</v>
      </c>
      <c r="B233" s="5" t="s">
        <v>136</v>
      </c>
      <c r="C233" s="9" t="s">
        <v>137</v>
      </c>
      <c r="D233" s="161" t="s">
        <v>194</v>
      </c>
      <c r="E233" s="26">
        <v>3300</v>
      </c>
      <c r="F233" s="14">
        <v>26601</v>
      </c>
      <c r="G233" s="27">
        <v>141371515.11999995</v>
      </c>
      <c r="H233" s="26">
        <f>H235+H237</f>
        <v>3231</v>
      </c>
      <c r="I233" s="14">
        <f>I235+I237</f>
        <v>25455</v>
      </c>
      <c r="J233" s="27">
        <f>J235+J236+J237+J238</f>
        <v>150336698.46000001</v>
      </c>
      <c r="K233" s="26">
        <f t="shared" ref="K233:M255" si="210">K235+K236+K237+K238</f>
        <v>-69</v>
      </c>
      <c r="L233" s="14">
        <f t="shared" si="210"/>
        <v>-1146</v>
      </c>
      <c r="M233" s="27">
        <f t="shared" si="210"/>
        <v>8965183.340000052</v>
      </c>
      <c r="N233" s="30">
        <f t="shared" ref="N233:N249" si="211">IF(E233=0,0,K233/E233)</f>
        <v>-2.0909090909090908E-2</v>
      </c>
      <c r="O233" s="15">
        <f t="shared" ref="O233:O249" si="212">IF(F233=0,0,L233/F233)</f>
        <v>-4.3081087177173794E-2</v>
      </c>
      <c r="P233" s="31">
        <f t="shared" si="175"/>
        <v>6.3415768957347338E-2</v>
      </c>
    </row>
    <row r="234" spans="1:16" s="20" customFormat="1" ht="15.75" customHeight="1" outlineLevel="1">
      <c r="A234" s="194" t="s">
        <v>40</v>
      </c>
      <c r="B234" s="7"/>
      <c r="C234" s="8" t="s">
        <v>167</v>
      </c>
      <c r="D234" s="162" t="s">
        <v>194</v>
      </c>
      <c r="E234" s="28">
        <v>0</v>
      </c>
      <c r="F234" s="17">
        <v>0</v>
      </c>
      <c r="G234" s="29">
        <v>0</v>
      </c>
      <c r="H234" s="28">
        <v>0</v>
      </c>
      <c r="I234" s="17">
        <v>0</v>
      </c>
      <c r="J234" s="29">
        <v>0</v>
      </c>
      <c r="K234" s="28">
        <f t="shared" ref="K234:K238" si="213">H234-E234</f>
        <v>0</v>
      </c>
      <c r="L234" s="17">
        <f t="shared" ref="L234:L238" si="214">I234-F234</f>
        <v>0</v>
      </c>
      <c r="M234" s="29">
        <f t="shared" ref="M234:M238" si="215">J234-G234</f>
        <v>0</v>
      </c>
      <c r="N234" s="181">
        <f t="shared" si="211"/>
        <v>0</v>
      </c>
      <c r="O234" s="19">
        <f t="shared" si="212"/>
        <v>0</v>
      </c>
      <c r="P234" s="32">
        <f t="shared" si="175"/>
        <v>0</v>
      </c>
    </row>
    <row r="235" spans="1:16" s="20" customFormat="1" ht="15.75" customHeight="1" outlineLevel="1">
      <c r="A235" s="194" t="s">
        <v>40</v>
      </c>
      <c r="B235" s="7" t="s">
        <v>168</v>
      </c>
      <c r="C235" s="8" t="s">
        <v>138</v>
      </c>
      <c r="D235" s="162" t="s">
        <v>194</v>
      </c>
      <c r="E235" s="28">
        <v>0</v>
      </c>
      <c r="F235" s="17">
        <v>0</v>
      </c>
      <c r="G235" s="29">
        <v>0</v>
      </c>
      <c r="H235" s="28">
        <v>0</v>
      </c>
      <c r="I235" s="17">
        <v>0</v>
      </c>
      <c r="J235" s="29">
        <v>0</v>
      </c>
      <c r="K235" s="28">
        <f t="shared" si="213"/>
        <v>0</v>
      </c>
      <c r="L235" s="17">
        <f t="shared" si="214"/>
        <v>0</v>
      </c>
      <c r="M235" s="29">
        <f t="shared" si="215"/>
        <v>0</v>
      </c>
      <c r="N235" s="181">
        <f t="shared" si="211"/>
        <v>0</v>
      </c>
      <c r="O235" s="19">
        <f t="shared" si="212"/>
        <v>0</v>
      </c>
      <c r="P235" s="32">
        <f t="shared" si="175"/>
        <v>0</v>
      </c>
    </row>
    <row r="236" spans="1:16" s="20" customFormat="1" ht="15.75" customHeight="1" outlineLevel="1">
      <c r="A236" s="194" t="s">
        <v>40</v>
      </c>
      <c r="B236" s="7" t="s">
        <v>169</v>
      </c>
      <c r="C236" s="129" t="s">
        <v>181</v>
      </c>
      <c r="D236" s="162" t="s">
        <v>195</v>
      </c>
      <c r="E236" s="28"/>
      <c r="F236" s="17"/>
      <c r="G236" s="29">
        <v>0</v>
      </c>
      <c r="H236" s="28"/>
      <c r="I236" s="17"/>
      <c r="J236" s="29">
        <v>0</v>
      </c>
      <c r="K236" s="28">
        <f t="shared" si="213"/>
        <v>0</v>
      </c>
      <c r="L236" s="17">
        <f t="shared" si="214"/>
        <v>0</v>
      </c>
      <c r="M236" s="29">
        <f t="shared" si="215"/>
        <v>0</v>
      </c>
      <c r="N236" s="181">
        <f t="shared" si="211"/>
        <v>0</v>
      </c>
      <c r="O236" s="19">
        <f t="shared" si="212"/>
        <v>0</v>
      </c>
      <c r="P236" s="32">
        <f t="shared" si="175"/>
        <v>0</v>
      </c>
    </row>
    <row r="237" spans="1:16" s="20" customFormat="1" ht="31.5" customHeight="1" outlineLevel="1">
      <c r="A237" s="194" t="s">
        <v>40</v>
      </c>
      <c r="B237" s="7" t="s">
        <v>170</v>
      </c>
      <c r="C237" s="8" t="s">
        <v>180</v>
      </c>
      <c r="D237" s="162" t="s">
        <v>194</v>
      </c>
      <c r="E237" s="28">
        <v>3300</v>
      </c>
      <c r="F237" s="17">
        <v>26601</v>
      </c>
      <c r="G237" s="29">
        <v>145786306.38999996</v>
      </c>
      <c r="H237" s="28">
        <v>3231</v>
      </c>
      <c r="I237" s="17">
        <v>25455</v>
      </c>
      <c r="J237" s="29">
        <v>155225908.46000001</v>
      </c>
      <c r="K237" s="28">
        <f t="shared" si="213"/>
        <v>-69</v>
      </c>
      <c r="L237" s="17">
        <f t="shared" si="214"/>
        <v>-1146</v>
      </c>
      <c r="M237" s="29">
        <f t="shared" si="215"/>
        <v>9439602.0700000525</v>
      </c>
      <c r="N237" s="181">
        <f t="shared" si="211"/>
        <v>-2.0909090909090908E-2</v>
      </c>
      <c r="O237" s="19">
        <f t="shared" si="212"/>
        <v>-4.3081087177173794E-2</v>
      </c>
      <c r="P237" s="32">
        <f t="shared" si="175"/>
        <v>6.4749579735889046E-2</v>
      </c>
    </row>
    <row r="238" spans="1:16" s="20" customFormat="1" ht="15.75" customHeight="1" outlineLevel="1">
      <c r="A238" s="194" t="s">
        <v>40</v>
      </c>
      <c r="B238" s="7" t="s">
        <v>171</v>
      </c>
      <c r="C238" s="8" t="s">
        <v>156</v>
      </c>
      <c r="D238" s="162"/>
      <c r="E238" s="28"/>
      <c r="F238" s="17"/>
      <c r="G238" s="29">
        <v>-4414791.2699999996</v>
      </c>
      <c r="H238" s="28"/>
      <c r="I238" s="17"/>
      <c r="J238" s="29">
        <v>-4889210</v>
      </c>
      <c r="K238" s="28">
        <f t="shared" si="213"/>
        <v>0</v>
      </c>
      <c r="L238" s="17">
        <f t="shared" si="214"/>
        <v>0</v>
      </c>
      <c r="M238" s="29">
        <f t="shared" si="215"/>
        <v>-474418.73000000045</v>
      </c>
      <c r="N238" s="181">
        <f t="shared" si="211"/>
        <v>0</v>
      </c>
      <c r="O238" s="19">
        <f t="shared" si="212"/>
        <v>0</v>
      </c>
      <c r="P238" s="32">
        <f t="shared" si="175"/>
        <v>0.10746119147780242</v>
      </c>
    </row>
    <row r="239" spans="1:16" s="20" customFormat="1" ht="15.75" customHeight="1" outlineLevel="1">
      <c r="A239" s="194" t="s">
        <v>40</v>
      </c>
      <c r="B239" s="5" t="s">
        <v>141</v>
      </c>
      <c r="C239" s="6" t="s">
        <v>140</v>
      </c>
      <c r="D239" s="161" t="s">
        <v>159</v>
      </c>
      <c r="E239" s="26">
        <v>1400</v>
      </c>
      <c r="F239" s="14">
        <v>15066</v>
      </c>
      <c r="G239" s="27">
        <v>33997179.75</v>
      </c>
      <c r="H239" s="26">
        <f t="shared" ref="H239:M239" si="216">H242+H243</f>
        <v>1245</v>
      </c>
      <c r="I239" s="14">
        <f t="shared" si="216"/>
        <v>13200</v>
      </c>
      <c r="J239" s="27">
        <f t="shared" si="216"/>
        <v>30271014.949999999</v>
      </c>
      <c r="K239" s="26">
        <f t="shared" si="216"/>
        <v>-155</v>
      </c>
      <c r="L239" s="14">
        <f t="shared" si="216"/>
        <v>-1866</v>
      </c>
      <c r="M239" s="27">
        <f t="shared" si="216"/>
        <v>-3726164.7999999989</v>
      </c>
      <c r="N239" s="30">
        <f t="shared" si="211"/>
        <v>-0.11071428571428571</v>
      </c>
      <c r="O239" s="15">
        <f t="shared" si="212"/>
        <v>-0.12385503783353245</v>
      </c>
      <c r="P239" s="31">
        <f t="shared" si="175"/>
        <v>-0.10960217369206923</v>
      </c>
    </row>
    <row r="240" spans="1:16" s="16" customFormat="1" ht="15.75" customHeight="1" outlineLevel="1">
      <c r="A240" s="193" t="s">
        <v>40</v>
      </c>
      <c r="B240" s="5"/>
      <c r="C240" s="8" t="s">
        <v>167</v>
      </c>
      <c r="D240" s="162" t="s">
        <v>159</v>
      </c>
      <c r="E240" s="28">
        <v>0</v>
      </c>
      <c r="F240" s="17">
        <v>0</v>
      </c>
      <c r="G240" s="29">
        <v>0</v>
      </c>
      <c r="H240" s="28">
        <v>0</v>
      </c>
      <c r="I240" s="17">
        <v>0</v>
      </c>
      <c r="J240" s="29">
        <v>0</v>
      </c>
      <c r="K240" s="28">
        <f t="shared" ref="K240:K243" si="217">H240-E240</f>
        <v>0</v>
      </c>
      <c r="L240" s="17">
        <f t="shared" ref="L240:L243" si="218">I240-F240</f>
        <v>0</v>
      </c>
      <c r="M240" s="29">
        <f t="shared" ref="M240:M243" si="219">J240-G240</f>
        <v>0</v>
      </c>
      <c r="N240" s="181">
        <f t="shared" si="211"/>
        <v>0</v>
      </c>
      <c r="O240" s="19">
        <f t="shared" si="212"/>
        <v>0</v>
      </c>
      <c r="P240" s="32">
        <f t="shared" si="175"/>
        <v>0</v>
      </c>
    </row>
    <row r="241" spans="1:16" s="20" customFormat="1" ht="15.75" customHeight="1" outlineLevel="1">
      <c r="A241" s="193" t="s">
        <v>40</v>
      </c>
      <c r="B241" s="5"/>
      <c r="C241" s="129" t="s">
        <v>182</v>
      </c>
      <c r="D241" s="162" t="s">
        <v>159</v>
      </c>
      <c r="E241" s="28">
        <v>0</v>
      </c>
      <c r="F241" s="17">
        <v>0</v>
      </c>
      <c r="G241" s="29">
        <v>0</v>
      </c>
      <c r="H241" s="28">
        <v>0</v>
      </c>
      <c r="I241" s="17">
        <v>0</v>
      </c>
      <c r="J241" s="29">
        <v>0</v>
      </c>
      <c r="K241" s="28">
        <f t="shared" si="217"/>
        <v>0</v>
      </c>
      <c r="L241" s="17">
        <f t="shared" si="218"/>
        <v>0</v>
      </c>
      <c r="M241" s="29">
        <f t="shared" si="219"/>
        <v>0</v>
      </c>
      <c r="N241" s="30">
        <f t="shared" si="211"/>
        <v>0</v>
      </c>
      <c r="O241" s="15">
        <f t="shared" si="212"/>
        <v>0</v>
      </c>
      <c r="P241" s="31">
        <f t="shared" si="175"/>
        <v>0</v>
      </c>
    </row>
    <row r="242" spans="1:16" s="20" customFormat="1" ht="15.75" customHeight="1" outlineLevel="1">
      <c r="A242" s="193" t="s">
        <v>40</v>
      </c>
      <c r="B242" s="7" t="s">
        <v>185</v>
      </c>
      <c r="C242" s="8" t="s">
        <v>157</v>
      </c>
      <c r="D242" s="162" t="s">
        <v>159</v>
      </c>
      <c r="E242" s="28">
        <v>345</v>
      </c>
      <c r="F242" s="17">
        <v>4018</v>
      </c>
      <c r="G242" s="29">
        <v>8723859.5099999998</v>
      </c>
      <c r="H242" s="28">
        <v>360</v>
      </c>
      <c r="I242" s="17">
        <v>4240</v>
      </c>
      <c r="J242" s="29">
        <v>8853550.1600000001</v>
      </c>
      <c r="K242" s="28">
        <f t="shared" si="217"/>
        <v>15</v>
      </c>
      <c r="L242" s="17">
        <f t="shared" si="218"/>
        <v>222</v>
      </c>
      <c r="M242" s="29">
        <f t="shared" si="219"/>
        <v>129690.65000000037</v>
      </c>
      <c r="N242" s="181">
        <f t="shared" si="211"/>
        <v>4.3478260869565216E-2</v>
      </c>
      <c r="O242" s="19">
        <f t="shared" si="212"/>
        <v>5.5251368840219015E-2</v>
      </c>
      <c r="P242" s="32">
        <f t="shared" si="175"/>
        <v>1.4866201117904107E-2</v>
      </c>
    </row>
    <row r="243" spans="1:16" s="20" customFormat="1" ht="31.5" customHeight="1" outlineLevel="1">
      <c r="A243" s="193" t="s">
        <v>40</v>
      </c>
      <c r="B243" s="7" t="s">
        <v>186</v>
      </c>
      <c r="C243" s="8" t="s">
        <v>183</v>
      </c>
      <c r="D243" s="162" t="s">
        <v>159</v>
      </c>
      <c r="E243" s="28">
        <v>1055</v>
      </c>
      <c r="F243" s="17">
        <v>11048</v>
      </c>
      <c r="G243" s="29">
        <v>25273320.239999998</v>
      </c>
      <c r="H243" s="28">
        <v>885</v>
      </c>
      <c r="I243" s="17">
        <v>8960</v>
      </c>
      <c r="J243" s="29">
        <v>21417464.789999999</v>
      </c>
      <c r="K243" s="28">
        <f t="shared" si="217"/>
        <v>-170</v>
      </c>
      <c r="L243" s="17">
        <f t="shared" si="218"/>
        <v>-2088</v>
      </c>
      <c r="M243" s="29">
        <f t="shared" si="219"/>
        <v>-3855855.4499999993</v>
      </c>
      <c r="N243" s="181">
        <f t="shared" si="211"/>
        <v>-0.16113744075829384</v>
      </c>
      <c r="O243" s="19">
        <f t="shared" si="212"/>
        <v>-0.1889934829833454</v>
      </c>
      <c r="P243" s="32">
        <f t="shared" si="175"/>
        <v>-0.15256624034294275</v>
      </c>
    </row>
    <row r="244" spans="1:16" s="20" customFormat="1" ht="15.75" customHeight="1" outlineLevel="1">
      <c r="A244" s="194" t="s">
        <v>40</v>
      </c>
      <c r="B244" s="5" t="s">
        <v>139</v>
      </c>
      <c r="C244" s="9" t="s">
        <v>142</v>
      </c>
      <c r="D244" s="163" t="s">
        <v>1</v>
      </c>
      <c r="E244" s="26">
        <f t="shared" ref="E244:M244" si="220">E245+E248</f>
        <v>51058</v>
      </c>
      <c r="F244" s="14">
        <f t="shared" si="220"/>
        <v>218484</v>
      </c>
      <c r="G244" s="27">
        <f t="shared" si="220"/>
        <v>225930704.53</v>
      </c>
      <c r="H244" s="26">
        <f t="shared" si="220"/>
        <v>41093</v>
      </c>
      <c r="I244" s="14">
        <f t="shared" si="220"/>
        <v>223245</v>
      </c>
      <c r="J244" s="27">
        <f t="shared" si="220"/>
        <v>259963202.69</v>
      </c>
      <c r="K244" s="26">
        <f t="shared" si="220"/>
        <v>-9965</v>
      </c>
      <c r="L244" s="14">
        <f t="shared" si="220"/>
        <v>4761</v>
      </c>
      <c r="M244" s="27">
        <f t="shared" si="220"/>
        <v>34032498.159999996</v>
      </c>
      <c r="N244" s="30">
        <f t="shared" si="211"/>
        <v>-0.19517019859767323</v>
      </c>
      <c r="O244" s="15">
        <f t="shared" si="212"/>
        <v>2.179106936892404E-2</v>
      </c>
      <c r="P244" s="31">
        <f t="shared" si="175"/>
        <v>0.15063246153636908</v>
      </c>
    </row>
    <row r="245" spans="1:16" s="20" customFormat="1" ht="15.75" customHeight="1" outlineLevel="1">
      <c r="A245" s="194" t="s">
        <v>40</v>
      </c>
      <c r="B245" s="7" t="s">
        <v>188</v>
      </c>
      <c r="C245" s="10" t="s">
        <v>184</v>
      </c>
      <c r="D245" s="164" t="s">
        <v>1</v>
      </c>
      <c r="E245" s="28">
        <v>51058</v>
      </c>
      <c r="F245" s="17">
        <v>218484</v>
      </c>
      <c r="G245" s="29">
        <v>225930704.53</v>
      </c>
      <c r="H245" s="28">
        <v>41093</v>
      </c>
      <c r="I245" s="17">
        <v>223245</v>
      </c>
      <c r="J245" s="29">
        <v>259963202.69</v>
      </c>
      <c r="K245" s="28">
        <f t="shared" ref="K245:K249" si="221">H245-E245</f>
        <v>-9965</v>
      </c>
      <c r="L245" s="17">
        <f t="shared" ref="L245:L249" si="222">I245-F245</f>
        <v>4761</v>
      </c>
      <c r="M245" s="29">
        <f t="shared" ref="M245:M253" si="223">J245-G245</f>
        <v>34032498.159999996</v>
      </c>
      <c r="N245" s="181">
        <f t="shared" si="211"/>
        <v>-0.19517019859767323</v>
      </c>
      <c r="O245" s="19">
        <f t="shared" si="212"/>
        <v>2.179106936892404E-2</v>
      </c>
      <c r="P245" s="32">
        <f t="shared" si="175"/>
        <v>0.15063246153636908</v>
      </c>
    </row>
    <row r="246" spans="1:16" s="16" customFormat="1" ht="31.5" customHeight="1" outlineLevel="1">
      <c r="A246" s="193" t="s">
        <v>40</v>
      </c>
      <c r="B246" s="7"/>
      <c r="C246" s="10" t="s">
        <v>224</v>
      </c>
      <c r="D246" s="164" t="s">
        <v>225</v>
      </c>
      <c r="E246" s="28">
        <v>15526</v>
      </c>
      <c r="F246" s="17">
        <v>35933</v>
      </c>
      <c r="G246" s="29">
        <v>49994296.950000003</v>
      </c>
      <c r="H246" s="28">
        <v>17722</v>
      </c>
      <c r="I246" s="17">
        <v>38352</v>
      </c>
      <c r="J246" s="29">
        <v>58591938.789999999</v>
      </c>
      <c r="K246" s="28">
        <f t="shared" si="221"/>
        <v>2196</v>
      </c>
      <c r="L246" s="17">
        <f t="shared" si="222"/>
        <v>2419</v>
      </c>
      <c r="M246" s="29">
        <f t="shared" si="223"/>
        <v>8597641.8399999961</v>
      </c>
      <c r="N246" s="181">
        <f t="shared" si="211"/>
        <v>0.14144016488470951</v>
      </c>
      <c r="O246" s="19">
        <f t="shared" si="212"/>
        <v>6.7319733949294525E-2</v>
      </c>
      <c r="P246" s="32">
        <f t="shared" si="175"/>
        <v>0.17197245214986459</v>
      </c>
    </row>
    <row r="247" spans="1:16" s="20" customFormat="1" ht="31.5" customHeight="1" outlineLevel="1">
      <c r="A247" s="193" t="s">
        <v>40</v>
      </c>
      <c r="B247" s="7"/>
      <c r="C247" s="10" t="s">
        <v>222</v>
      </c>
      <c r="D247" s="164" t="s">
        <v>223</v>
      </c>
      <c r="E247" s="28">
        <v>4255</v>
      </c>
      <c r="F247" s="17"/>
      <c r="G247" s="29">
        <v>8202016</v>
      </c>
      <c r="H247" s="28">
        <v>4166</v>
      </c>
      <c r="I247" s="17"/>
      <c r="J247" s="29">
        <v>7813388</v>
      </c>
      <c r="K247" s="28">
        <f t="shared" si="221"/>
        <v>-89</v>
      </c>
      <c r="L247" s="17">
        <f t="shared" si="222"/>
        <v>0</v>
      </c>
      <c r="M247" s="29">
        <f t="shared" si="223"/>
        <v>-388628</v>
      </c>
      <c r="N247" s="181">
        <f t="shared" si="211"/>
        <v>-2.0916568742655701E-2</v>
      </c>
      <c r="O247" s="19">
        <f t="shared" si="212"/>
        <v>0</v>
      </c>
      <c r="P247" s="32">
        <f t="shared" si="175"/>
        <v>-4.7382009496201909E-2</v>
      </c>
    </row>
    <row r="248" spans="1:16" s="20" customFormat="1" ht="31.5" customHeight="1" outlineLevel="1">
      <c r="A248" s="193" t="s">
        <v>40</v>
      </c>
      <c r="B248" s="7" t="s">
        <v>189</v>
      </c>
      <c r="C248" s="11" t="s">
        <v>144</v>
      </c>
      <c r="D248" s="164" t="s">
        <v>1</v>
      </c>
      <c r="E248" s="28">
        <v>0</v>
      </c>
      <c r="F248" s="17">
        <v>0</v>
      </c>
      <c r="G248" s="29">
        <v>0</v>
      </c>
      <c r="H248" s="28">
        <v>0</v>
      </c>
      <c r="I248" s="17">
        <v>0</v>
      </c>
      <c r="J248" s="29">
        <v>0</v>
      </c>
      <c r="K248" s="28">
        <f t="shared" si="221"/>
        <v>0</v>
      </c>
      <c r="L248" s="17">
        <f t="shared" si="222"/>
        <v>0</v>
      </c>
      <c r="M248" s="29">
        <f t="shared" si="223"/>
        <v>0</v>
      </c>
      <c r="N248" s="181">
        <f t="shared" si="211"/>
        <v>0</v>
      </c>
      <c r="O248" s="19">
        <f t="shared" si="212"/>
        <v>0</v>
      </c>
      <c r="P248" s="32">
        <f t="shared" si="175"/>
        <v>0</v>
      </c>
    </row>
    <row r="249" spans="1:16" s="20" customFormat="1" ht="15.75" customHeight="1" outlineLevel="1">
      <c r="A249" s="193" t="s">
        <v>40</v>
      </c>
      <c r="B249" s="5" t="s">
        <v>143</v>
      </c>
      <c r="C249" s="6" t="s">
        <v>2</v>
      </c>
      <c r="D249" s="163" t="s">
        <v>3</v>
      </c>
      <c r="E249" s="26">
        <v>0</v>
      </c>
      <c r="F249" s="14"/>
      <c r="G249" s="27">
        <v>0</v>
      </c>
      <c r="H249" s="26">
        <v>0</v>
      </c>
      <c r="I249" s="14"/>
      <c r="J249" s="27">
        <v>0</v>
      </c>
      <c r="K249" s="26">
        <f t="shared" si="221"/>
        <v>0</v>
      </c>
      <c r="L249" s="14">
        <f t="shared" si="222"/>
        <v>0</v>
      </c>
      <c r="M249" s="27">
        <f t="shared" si="223"/>
        <v>0</v>
      </c>
      <c r="N249" s="30">
        <f t="shared" si="211"/>
        <v>0</v>
      </c>
      <c r="O249" s="15">
        <f t="shared" si="212"/>
        <v>0</v>
      </c>
      <c r="P249" s="31">
        <f t="shared" si="175"/>
        <v>0</v>
      </c>
    </row>
    <row r="250" spans="1:16" s="20" customFormat="1" ht="15.75" customHeight="1" outlineLevel="1">
      <c r="A250" s="193" t="s">
        <v>40</v>
      </c>
      <c r="B250" s="5" t="s">
        <v>243</v>
      </c>
      <c r="C250" s="6" t="s">
        <v>256</v>
      </c>
      <c r="D250" s="164"/>
      <c r="E250" s="267"/>
      <c r="F250" s="270"/>
      <c r="G250" s="232">
        <f t="shared" ref="G250" si="224">SUM(G251:G253)</f>
        <v>0</v>
      </c>
      <c r="H250" s="267"/>
      <c r="I250" s="270"/>
      <c r="J250" s="232">
        <f t="shared" ref="J250" si="225">SUM(J251:J253)</f>
        <v>0</v>
      </c>
      <c r="K250" s="267"/>
      <c r="L250" s="270"/>
      <c r="M250" s="232">
        <f t="shared" si="223"/>
        <v>0</v>
      </c>
      <c r="N250" s="30"/>
      <c r="O250" s="15"/>
      <c r="P250" s="31">
        <f t="shared" si="175"/>
        <v>0</v>
      </c>
    </row>
    <row r="251" spans="1:16" s="20" customFormat="1" ht="15.75" customHeight="1" outlineLevel="1">
      <c r="A251" s="193" t="s">
        <v>40</v>
      </c>
      <c r="B251" s="7"/>
      <c r="C251" s="11" t="s">
        <v>244</v>
      </c>
      <c r="D251" s="162" t="s">
        <v>194</v>
      </c>
      <c r="E251" s="267">
        <v>0</v>
      </c>
      <c r="F251" s="270">
        <v>0</v>
      </c>
      <c r="G251" s="67">
        <v>0</v>
      </c>
      <c r="H251" s="267">
        <v>0</v>
      </c>
      <c r="I251" s="270">
        <v>0</v>
      </c>
      <c r="J251" s="67">
        <v>0</v>
      </c>
      <c r="K251" s="267">
        <f t="shared" ref="K251:K253" si="226">H251-E251</f>
        <v>0</v>
      </c>
      <c r="L251" s="270">
        <f t="shared" ref="L251:L253" si="227">I251-F251</f>
        <v>0</v>
      </c>
      <c r="M251" s="67">
        <f t="shared" si="223"/>
        <v>0</v>
      </c>
      <c r="N251" s="275">
        <f t="shared" ref="N251:N253" si="228">IF(E251=0,0,K251/E251)</f>
        <v>0</v>
      </c>
      <c r="O251" s="276">
        <f t="shared" ref="O251:O253" si="229">IF(F251=0,0,L251/F251)</f>
        <v>0</v>
      </c>
      <c r="P251" s="277">
        <f t="shared" si="175"/>
        <v>0</v>
      </c>
    </row>
    <row r="252" spans="1:16" s="20" customFormat="1" ht="15.75" customHeight="1" outlineLevel="1">
      <c r="A252" s="193" t="s">
        <v>40</v>
      </c>
      <c r="B252" s="7"/>
      <c r="C252" s="11" t="s">
        <v>245</v>
      </c>
      <c r="D252" s="162" t="s">
        <v>159</v>
      </c>
      <c r="E252" s="267">
        <v>0</v>
      </c>
      <c r="F252" s="270">
        <v>0</v>
      </c>
      <c r="G252" s="67">
        <v>0</v>
      </c>
      <c r="H252" s="267">
        <v>0</v>
      </c>
      <c r="I252" s="270">
        <v>0</v>
      </c>
      <c r="J252" s="67">
        <v>0</v>
      </c>
      <c r="K252" s="267">
        <f t="shared" si="226"/>
        <v>0</v>
      </c>
      <c r="L252" s="270">
        <f t="shared" si="227"/>
        <v>0</v>
      </c>
      <c r="M252" s="67">
        <f t="shared" si="223"/>
        <v>0</v>
      </c>
      <c r="N252" s="275">
        <f t="shared" si="228"/>
        <v>0</v>
      </c>
      <c r="O252" s="276">
        <f t="shared" si="229"/>
        <v>0</v>
      </c>
      <c r="P252" s="277">
        <f t="shared" si="175"/>
        <v>0</v>
      </c>
    </row>
    <row r="253" spans="1:16" s="16" customFormat="1" ht="15.75" customHeight="1" outlineLevel="1">
      <c r="A253" s="193" t="s">
        <v>40</v>
      </c>
      <c r="B253" s="5"/>
      <c r="C253" s="11" t="s">
        <v>246</v>
      </c>
      <c r="D253" s="164" t="s">
        <v>225</v>
      </c>
      <c r="E253" s="28">
        <v>0</v>
      </c>
      <c r="F253" s="17">
        <v>0</v>
      </c>
      <c r="G253" s="29">
        <v>0</v>
      </c>
      <c r="H253" s="28">
        <v>0</v>
      </c>
      <c r="I253" s="17">
        <v>0</v>
      </c>
      <c r="J253" s="29">
        <v>0</v>
      </c>
      <c r="K253" s="28">
        <f t="shared" si="226"/>
        <v>0</v>
      </c>
      <c r="L253" s="17">
        <f t="shared" si="227"/>
        <v>0</v>
      </c>
      <c r="M253" s="29">
        <f t="shared" si="223"/>
        <v>0</v>
      </c>
      <c r="N253" s="181">
        <f t="shared" si="228"/>
        <v>0</v>
      </c>
      <c r="O253" s="19">
        <f t="shared" si="229"/>
        <v>0</v>
      </c>
      <c r="P253" s="32">
        <f t="shared" si="175"/>
        <v>0</v>
      </c>
    </row>
    <row r="254" spans="1:16" s="13" customFormat="1" ht="15.75" customHeight="1">
      <c r="A254" s="36" t="s">
        <v>38</v>
      </c>
      <c r="B254" s="37" t="s">
        <v>43</v>
      </c>
      <c r="C254" s="215" t="s">
        <v>42</v>
      </c>
      <c r="D254" s="208" t="s">
        <v>145</v>
      </c>
      <c r="E254" s="179" t="s">
        <v>145</v>
      </c>
      <c r="F254" s="78" t="s">
        <v>145</v>
      </c>
      <c r="G254" s="79">
        <f>G255+G261+G266+G271+G272</f>
        <v>395779029.36000001</v>
      </c>
      <c r="H254" s="179" t="s">
        <v>145</v>
      </c>
      <c r="I254" s="274" t="s">
        <v>145</v>
      </c>
      <c r="J254" s="79">
        <f>J255+J261+J266+J271+J272</f>
        <v>449168023.82999992</v>
      </c>
      <c r="K254" s="273" t="s">
        <v>145</v>
      </c>
      <c r="L254" s="274" t="s">
        <v>145</v>
      </c>
      <c r="M254" s="79">
        <f>M255+M261+M266+M272+M271</f>
        <v>53388994.469999887</v>
      </c>
      <c r="N254" s="278" t="s">
        <v>145</v>
      </c>
      <c r="O254" s="279" t="s">
        <v>145</v>
      </c>
      <c r="P254" s="280">
        <f t="shared" si="175"/>
        <v>0.13489596595436928</v>
      </c>
    </row>
    <row r="255" spans="1:16" s="16" customFormat="1" ht="15.75" customHeight="1" outlineLevel="1">
      <c r="A255" s="193" t="s">
        <v>43</v>
      </c>
      <c r="B255" s="5" t="s">
        <v>136</v>
      </c>
      <c r="C255" s="9" t="s">
        <v>137</v>
      </c>
      <c r="D255" s="161" t="s">
        <v>194</v>
      </c>
      <c r="E255" s="26">
        <v>2300</v>
      </c>
      <c r="F255" s="14">
        <v>20482</v>
      </c>
      <c r="G255" s="27">
        <v>92206188.920000002</v>
      </c>
      <c r="H255" s="26">
        <f>H257+H259</f>
        <v>2225</v>
      </c>
      <c r="I255" s="14">
        <f>I257+I259</f>
        <v>19254</v>
      </c>
      <c r="J255" s="27">
        <f>J257+J258+J259+J260</f>
        <v>99126601.139999971</v>
      </c>
      <c r="K255" s="26">
        <f t="shared" ref="K255" si="230">K257+K258+K259+K260</f>
        <v>-75</v>
      </c>
      <c r="L255" s="14">
        <f t="shared" si="210"/>
        <v>-1228</v>
      </c>
      <c r="M255" s="27">
        <f t="shared" si="210"/>
        <v>6920412.219999969</v>
      </c>
      <c r="N255" s="30">
        <f t="shared" ref="N255:N271" si="231">IF(E255=0,0,K255/E255)</f>
        <v>-3.2608695652173912E-2</v>
      </c>
      <c r="O255" s="15">
        <f t="shared" ref="O255:O271" si="232">IF(F255=0,0,L255/F255)</f>
        <v>-5.9955082511473488E-2</v>
      </c>
      <c r="P255" s="31">
        <f t="shared" si="175"/>
        <v>7.5053662894626977E-2</v>
      </c>
    </row>
    <row r="256" spans="1:16" s="20" customFormat="1" ht="15.75" customHeight="1" outlineLevel="1">
      <c r="A256" s="194" t="s">
        <v>43</v>
      </c>
      <c r="B256" s="7"/>
      <c r="C256" s="8" t="s">
        <v>167</v>
      </c>
      <c r="D256" s="162" t="s">
        <v>194</v>
      </c>
      <c r="E256" s="28">
        <v>0</v>
      </c>
      <c r="F256" s="17">
        <v>0</v>
      </c>
      <c r="G256" s="29">
        <v>0</v>
      </c>
      <c r="H256" s="28">
        <v>0</v>
      </c>
      <c r="I256" s="17">
        <v>0</v>
      </c>
      <c r="J256" s="29">
        <v>0</v>
      </c>
      <c r="K256" s="28">
        <f t="shared" ref="K256:K260" si="233">H256-E256</f>
        <v>0</v>
      </c>
      <c r="L256" s="17">
        <f t="shared" ref="L256:L260" si="234">I256-F256</f>
        <v>0</v>
      </c>
      <c r="M256" s="29">
        <f t="shared" ref="M256:M260" si="235">J256-G256</f>
        <v>0</v>
      </c>
      <c r="N256" s="181">
        <f t="shared" si="231"/>
        <v>0</v>
      </c>
      <c r="O256" s="19">
        <f t="shared" si="232"/>
        <v>0</v>
      </c>
      <c r="P256" s="32">
        <f t="shared" si="175"/>
        <v>0</v>
      </c>
    </row>
    <row r="257" spans="1:16" s="20" customFormat="1" ht="15.75" customHeight="1" outlineLevel="1">
      <c r="A257" s="194" t="s">
        <v>43</v>
      </c>
      <c r="B257" s="7" t="s">
        <v>168</v>
      </c>
      <c r="C257" s="8" t="s">
        <v>138</v>
      </c>
      <c r="D257" s="162" t="s">
        <v>194</v>
      </c>
      <c r="E257" s="28">
        <v>0</v>
      </c>
      <c r="F257" s="17">
        <v>0</v>
      </c>
      <c r="G257" s="29">
        <v>0</v>
      </c>
      <c r="H257" s="28">
        <v>0</v>
      </c>
      <c r="I257" s="17">
        <v>0</v>
      </c>
      <c r="J257" s="29">
        <v>0</v>
      </c>
      <c r="K257" s="28">
        <f t="shared" si="233"/>
        <v>0</v>
      </c>
      <c r="L257" s="17">
        <f t="shared" si="234"/>
        <v>0</v>
      </c>
      <c r="M257" s="29">
        <f t="shared" si="235"/>
        <v>0</v>
      </c>
      <c r="N257" s="181">
        <f t="shared" si="231"/>
        <v>0</v>
      </c>
      <c r="O257" s="19">
        <f t="shared" si="232"/>
        <v>0</v>
      </c>
      <c r="P257" s="32">
        <f t="shared" si="175"/>
        <v>0</v>
      </c>
    </row>
    <row r="258" spans="1:16" s="20" customFormat="1" ht="15.75" customHeight="1" outlineLevel="1">
      <c r="A258" s="194" t="s">
        <v>43</v>
      </c>
      <c r="B258" s="7" t="s">
        <v>169</v>
      </c>
      <c r="C258" s="129" t="s">
        <v>181</v>
      </c>
      <c r="D258" s="162" t="s">
        <v>195</v>
      </c>
      <c r="E258" s="28"/>
      <c r="F258" s="17"/>
      <c r="G258" s="29">
        <v>0</v>
      </c>
      <c r="H258" s="28"/>
      <c r="I258" s="17"/>
      <c r="J258" s="29">
        <v>0</v>
      </c>
      <c r="K258" s="28">
        <f t="shared" si="233"/>
        <v>0</v>
      </c>
      <c r="L258" s="17">
        <f t="shared" si="234"/>
        <v>0</v>
      </c>
      <c r="M258" s="29">
        <f t="shared" si="235"/>
        <v>0</v>
      </c>
      <c r="N258" s="181">
        <f t="shared" si="231"/>
        <v>0</v>
      </c>
      <c r="O258" s="19">
        <f t="shared" si="232"/>
        <v>0</v>
      </c>
      <c r="P258" s="32">
        <f t="shared" ref="P258:P321" si="236">IF(G258=0,0,M258/G258)</f>
        <v>0</v>
      </c>
    </row>
    <row r="259" spans="1:16" s="20" customFormat="1" ht="31.5" customHeight="1" outlineLevel="1">
      <c r="A259" s="194" t="s">
        <v>43</v>
      </c>
      <c r="B259" s="7" t="s">
        <v>170</v>
      </c>
      <c r="C259" s="8" t="s">
        <v>180</v>
      </c>
      <c r="D259" s="162" t="s">
        <v>194</v>
      </c>
      <c r="E259" s="28">
        <v>2300</v>
      </c>
      <c r="F259" s="17">
        <v>20482</v>
      </c>
      <c r="G259" s="29">
        <v>94069332.920000002</v>
      </c>
      <c r="H259" s="28">
        <v>2225</v>
      </c>
      <c r="I259" s="17">
        <v>19254</v>
      </c>
      <c r="J259" s="29">
        <v>100684224.13999997</v>
      </c>
      <c r="K259" s="28">
        <f t="shared" si="233"/>
        <v>-75</v>
      </c>
      <c r="L259" s="17">
        <f t="shared" si="234"/>
        <v>-1228</v>
      </c>
      <c r="M259" s="29">
        <f t="shared" si="235"/>
        <v>6614891.219999969</v>
      </c>
      <c r="N259" s="181">
        <f t="shared" si="231"/>
        <v>-3.2608695652173912E-2</v>
      </c>
      <c r="O259" s="19">
        <f t="shared" si="232"/>
        <v>-5.9955082511473488E-2</v>
      </c>
      <c r="P259" s="32">
        <f t="shared" si="236"/>
        <v>7.0319316770594234E-2</v>
      </c>
    </row>
    <row r="260" spans="1:16" s="20" customFormat="1" ht="15.75" customHeight="1" outlineLevel="1">
      <c r="A260" s="194" t="s">
        <v>43</v>
      </c>
      <c r="B260" s="7" t="s">
        <v>171</v>
      </c>
      <c r="C260" s="8" t="s">
        <v>156</v>
      </c>
      <c r="D260" s="162"/>
      <c r="E260" s="28"/>
      <c r="F260" s="17"/>
      <c r="G260" s="29">
        <v>-1863144</v>
      </c>
      <c r="H260" s="28"/>
      <c r="I260" s="17"/>
      <c r="J260" s="29">
        <v>-1557623</v>
      </c>
      <c r="K260" s="28">
        <f t="shared" si="233"/>
        <v>0</v>
      </c>
      <c r="L260" s="17">
        <f t="shared" si="234"/>
        <v>0</v>
      </c>
      <c r="M260" s="29">
        <f t="shared" si="235"/>
        <v>305521</v>
      </c>
      <c r="N260" s="181">
        <f t="shared" si="231"/>
        <v>0</v>
      </c>
      <c r="O260" s="19">
        <f t="shared" si="232"/>
        <v>0</v>
      </c>
      <c r="P260" s="32">
        <f t="shared" si="236"/>
        <v>-0.16398142065240259</v>
      </c>
    </row>
    <row r="261" spans="1:16" s="20" customFormat="1" ht="15.75" customHeight="1" outlineLevel="1">
      <c r="A261" s="194" t="s">
        <v>43</v>
      </c>
      <c r="B261" s="5" t="s">
        <v>141</v>
      </c>
      <c r="C261" s="6" t="s">
        <v>140</v>
      </c>
      <c r="D261" s="161" t="s">
        <v>159</v>
      </c>
      <c r="E261" s="26">
        <v>1097</v>
      </c>
      <c r="F261" s="14">
        <v>11328</v>
      </c>
      <c r="G261" s="27">
        <v>31186488.420000002</v>
      </c>
      <c r="H261" s="26">
        <f t="shared" ref="H261:M261" si="237">H264+H265</f>
        <v>930</v>
      </c>
      <c r="I261" s="14">
        <f t="shared" si="237"/>
        <v>10373</v>
      </c>
      <c r="J261" s="27">
        <f t="shared" si="237"/>
        <v>24411926.93</v>
      </c>
      <c r="K261" s="26">
        <f t="shared" si="237"/>
        <v>-167</v>
      </c>
      <c r="L261" s="14">
        <f t="shared" si="237"/>
        <v>-955</v>
      </c>
      <c r="M261" s="27">
        <f t="shared" si="237"/>
        <v>-6774561.4900000039</v>
      </c>
      <c r="N261" s="30">
        <f t="shared" si="231"/>
        <v>-0.15223336371923427</v>
      </c>
      <c r="O261" s="15">
        <f t="shared" si="232"/>
        <v>-8.4304378531073448E-2</v>
      </c>
      <c r="P261" s="31">
        <f t="shared" si="236"/>
        <v>-0.21722745436307137</v>
      </c>
    </row>
    <row r="262" spans="1:16" s="16" customFormat="1" ht="15.75" customHeight="1" outlineLevel="1">
      <c r="A262" s="193" t="s">
        <v>43</v>
      </c>
      <c r="B262" s="5"/>
      <c r="C262" s="8" t="s">
        <v>167</v>
      </c>
      <c r="D262" s="162" t="s">
        <v>159</v>
      </c>
      <c r="E262" s="28">
        <v>0</v>
      </c>
      <c r="F262" s="17">
        <v>0</v>
      </c>
      <c r="G262" s="29">
        <v>0</v>
      </c>
      <c r="H262" s="28">
        <v>0</v>
      </c>
      <c r="I262" s="17">
        <v>0</v>
      </c>
      <c r="J262" s="29">
        <v>0</v>
      </c>
      <c r="K262" s="28">
        <f t="shared" ref="K262:K265" si="238">H262-E262</f>
        <v>0</v>
      </c>
      <c r="L262" s="17">
        <f t="shared" ref="L262:L265" si="239">I262-F262</f>
        <v>0</v>
      </c>
      <c r="M262" s="29">
        <f t="shared" ref="M262:M265" si="240">J262-G262</f>
        <v>0</v>
      </c>
      <c r="N262" s="181">
        <f t="shared" si="231"/>
        <v>0</v>
      </c>
      <c r="O262" s="19">
        <f t="shared" si="232"/>
        <v>0</v>
      </c>
      <c r="P262" s="32">
        <f t="shared" si="236"/>
        <v>0</v>
      </c>
    </row>
    <row r="263" spans="1:16" s="20" customFormat="1" ht="15.75" customHeight="1" outlineLevel="1">
      <c r="A263" s="193" t="s">
        <v>43</v>
      </c>
      <c r="B263" s="5"/>
      <c r="C263" s="129" t="s">
        <v>182</v>
      </c>
      <c r="D263" s="162" t="s">
        <v>159</v>
      </c>
      <c r="E263" s="28">
        <v>0</v>
      </c>
      <c r="F263" s="17">
        <v>0</v>
      </c>
      <c r="G263" s="29">
        <v>0</v>
      </c>
      <c r="H263" s="28">
        <v>0</v>
      </c>
      <c r="I263" s="17">
        <v>0</v>
      </c>
      <c r="J263" s="29">
        <v>0</v>
      </c>
      <c r="K263" s="28">
        <f t="shared" si="238"/>
        <v>0</v>
      </c>
      <c r="L263" s="17">
        <f t="shared" si="239"/>
        <v>0</v>
      </c>
      <c r="M263" s="29">
        <f t="shared" si="240"/>
        <v>0</v>
      </c>
      <c r="N263" s="30">
        <f t="shared" si="231"/>
        <v>0</v>
      </c>
      <c r="O263" s="15">
        <f t="shared" si="232"/>
        <v>0</v>
      </c>
      <c r="P263" s="31">
        <f t="shared" si="236"/>
        <v>0</v>
      </c>
    </row>
    <row r="264" spans="1:16" s="20" customFormat="1" ht="15.75" customHeight="1" outlineLevel="1">
      <c r="A264" s="193" t="s">
        <v>43</v>
      </c>
      <c r="B264" s="7" t="s">
        <v>185</v>
      </c>
      <c r="C264" s="8" t="s">
        <v>157</v>
      </c>
      <c r="D264" s="162" t="s">
        <v>159</v>
      </c>
      <c r="E264" s="28">
        <v>635</v>
      </c>
      <c r="F264" s="17">
        <v>6695</v>
      </c>
      <c r="G264" s="29">
        <v>20088048.200000003</v>
      </c>
      <c r="H264" s="28">
        <v>406</v>
      </c>
      <c r="I264" s="17">
        <v>4764</v>
      </c>
      <c r="J264" s="29">
        <v>10793123.66</v>
      </c>
      <c r="K264" s="28">
        <f t="shared" si="238"/>
        <v>-229</v>
      </c>
      <c r="L264" s="17">
        <f t="shared" si="239"/>
        <v>-1931</v>
      </c>
      <c r="M264" s="29">
        <f t="shared" si="240"/>
        <v>-9294924.5400000028</v>
      </c>
      <c r="N264" s="181">
        <f t="shared" si="231"/>
        <v>-0.3606299212598425</v>
      </c>
      <c r="O264" s="19">
        <f t="shared" si="232"/>
        <v>-0.28842419716206125</v>
      </c>
      <c r="P264" s="32">
        <f t="shared" si="236"/>
        <v>-0.46270919142856304</v>
      </c>
    </row>
    <row r="265" spans="1:16" s="20" customFormat="1" ht="31.5" customHeight="1" outlineLevel="1">
      <c r="A265" s="193" t="s">
        <v>43</v>
      </c>
      <c r="B265" s="7" t="s">
        <v>186</v>
      </c>
      <c r="C265" s="8" t="s">
        <v>183</v>
      </c>
      <c r="D265" s="162" t="s">
        <v>159</v>
      </c>
      <c r="E265" s="28">
        <v>462</v>
      </c>
      <c r="F265" s="17">
        <v>4633</v>
      </c>
      <c r="G265" s="29">
        <v>11098440.220000001</v>
      </c>
      <c r="H265" s="28">
        <v>524</v>
      </c>
      <c r="I265" s="17">
        <v>5609</v>
      </c>
      <c r="J265" s="29">
        <v>13618803.27</v>
      </c>
      <c r="K265" s="28">
        <f t="shared" si="238"/>
        <v>62</v>
      </c>
      <c r="L265" s="17">
        <f t="shared" si="239"/>
        <v>976</v>
      </c>
      <c r="M265" s="29">
        <f t="shared" si="240"/>
        <v>2520363.0499999989</v>
      </c>
      <c r="N265" s="181">
        <f t="shared" si="231"/>
        <v>0.13419913419913421</v>
      </c>
      <c r="O265" s="19">
        <f t="shared" si="232"/>
        <v>0.21066263759982731</v>
      </c>
      <c r="P265" s="32">
        <f t="shared" si="236"/>
        <v>0.22709164531590356</v>
      </c>
    </row>
    <row r="266" spans="1:16" s="20" customFormat="1" ht="15.75" customHeight="1" outlineLevel="1">
      <c r="A266" s="193" t="s">
        <v>43</v>
      </c>
      <c r="B266" s="5" t="s">
        <v>139</v>
      </c>
      <c r="C266" s="9" t="s">
        <v>142</v>
      </c>
      <c r="D266" s="163" t="s">
        <v>1</v>
      </c>
      <c r="E266" s="26">
        <f t="shared" ref="E266:M266" si="241">E267+E270</f>
        <v>55275</v>
      </c>
      <c r="F266" s="14">
        <f t="shared" si="241"/>
        <v>249591</v>
      </c>
      <c r="G266" s="27">
        <f t="shared" si="241"/>
        <v>272386352.01999998</v>
      </c>
      <c r="H266" s="26">
        <f t="shared" si="241"/>
        <v>54363</v>
      </c>
      <c r="I266" s="14">
        <f t="shared" si="241"/>
        <v>265284</v>
      </c>
      <c r="J266" s="27">
        <f t="shared" si="241"/>
        <v>325629495.75999993</v>
      </c>
      <c r="K266" s="26">
        <f t="shared" si="241"/>
        <v>-912</v>
      </c>
      <c r="L266" s="14">
        <f t="shared" si="241"/>
        <v>15693</v>
      </c>
      <c r="M266" s="27">
        <f t="shared" si="241"/>
        <v>53243143.73999992</v>
      </c>
      <c r="N266" s="30">
        <f t="shared" si="231"/>
        <v>-1.6499321573948438E-2</v>
      </c>
      <c r="O266" s="15">
        <f t="shared" si="232"/>
        <v>6.2874863276320053E-2</v>
      </c>
      <c r="P266" s="31">
        <f t="shared" si="236"/>
        <v>0.19546920521219999</v>
      </c>
    </row>
    <row r="267" spans="1:16" s="20" customFormat="1" ht="15.75" customHeight="1" outlineLevel="1">
      <c r="A267" s="193" t="s">
        <v>43</v>
      </c>
      <c r="B267" s="7" t="s">
        <v>188</v>
      </c>
      <c r="C267" s="10" t="s">
        <v>184</v>
      </c>
      <c r="D267" s="164" t="s">
        <v>1</v>
      </c>
      <c r="E267" s="28">
        <v>52128</v>
      </c>
      <c r="F267" s="17">
        <v>235104</v>
      </c>
      <c r="G267" s="29">
        <v>252527868.02000001</v>
      </c>
      <c r="H267" s="28">
        <v>50339</v>
      </c>
      <c r="I267" s="17">
        <v>248784</v>
      </c>
      <c r="J267" s="29">
        <v>304051404.75999993</v>
      </c>
      <c r="K267" s="28">
        <f t="shared" ref="K267:K271" si="242">H267-E267</f>
        <v>-1789</v>
      </c>
      <c r="L267" s="17">
        <f t="shared" ref="L267:L271" si="243">I267-F267</f>
        <v>13680</v>
      </c>
      <c r="M267" s="29">
        <f t="shared" ref="M267:M275" si="244">J267-G267</f>
        <v>51523536.73999992</v>
      </c>
      <c r="N267" s="181">
        <f t="shared" si="231"/>
        <v>-3.4319367710251687E-2</v>
      </c>
      <c r="O267" s="19">
        <f t="shared" si="232"/>
        <v>5.8187015108207431E-2</v>
      </c>
      <c r="P267" s="32">
        <f t="shared" si="236"/>
        <v>0.2040310922670891</v>
      </c>
    </row>
    <row r="268" spans="1:16" s="16" customFormat="1" ht="31.5" customHeight="1" outlineLevel="1">
      <c r="A268" s="193" t="s">
        <v>43</v>
      </c>
      <c r="B268" s="7"/>
      <c r="C268" s="10" t="s">
        <v>224</v>
      </c>
      <c r="D268" s="164" t="s">
        <v>225</v>
      </c>
      <c r="E268" s="28">
        <v>18657</v>
      </c>
      <c r="F268" s="17">
        <v>45657</v>
      </c>
      <c r="G268" s="29">
        <v>60675582.200000003</v>
      </c>
      <c r="H268" s="28">
        <v>20950</v>
      </c>
      <c r="I268" s="17">
        <v>48252</v>
      </c>
      <c r="J268" s="29">
        <v>70387510.930000007</v>
      </c>
      <c r="K268" s="28">
        <f t="shared" si="242"/>
        <v>2293</v>
      </c>
      <c r="L268" s="17">
        <f t="shared" si="243"/>
        <v>2595</v>
      </c>
      <c r="M268" s="29">
        <f t="shared" si="244"/>
        <v>9711928.7300000042</v>
      </c>
      <c r="N268" s="181">
        <f t="shared" si="231"/>
        <v>0.12290293187543549</v>
      </c>
      <c r="O268" s="19">
        <f t="shared" si="232"/>
        <v>5.6836848675997108E-2</v>
      </c>
      <c r="P268" s="32">
        <f t="shared" si="236"/>
        <v>0.16006321452322222</v>
      </c>
    </row>
    <row r="269" spans="1:16" s="20" customFormat="1" ht="31.5" customHeight="1" outlineLevel="1">
      <c r="A269" s="193" t="s">
        <v>43</v>
      </c>
      <c r="B269" s="7"/>
      <c r="C269" s="10" t="s">
        <v>222</v>
      </c>
      <c r="D269" s="164" t="s">
        <v>223</v>
      </c>
      <c r="E269" s="28">
        <v>3592</v>
      </c>
      <c r="F269" s="17"/>
      <c r="G269" s="29">
        <v>4386330</v>
      </c>
      <c r="H269" s="28">
        <v>5213</v>
      </c>
      <c r="I269" s="17"/>
      <c r="J269" s="29">
        <v>8301848</v>
      </c>
      <c r="K269" s="28">
        <f t="shared" si="242"/>
        <v>1621</v>
      </c>
      <c r="L269" s="17">
        <f t="shared" si="243"/>
        <v>0</v>
      </c>
      <c r="M269" s="29">
        <f t="shared" si="244"/>
        <v>3915518</v>
      </c>
      <c r="N269" s="181">
        <f t="shared" si="231"/>
        <v>0.45128062360801779</v>
      </c>
      <c r="O269" s="19">
        <f t="shared" si="232"/>
        <v>0</v>
      </c>
      <c r="P269" s="32">
        <f t="shared" si="236"/>
        <v>0.89266379866539913</v>
      </c>
    </row>
    <row r="270" spans="1:16" s="20" customFormat="1" ht="31.5" customHeight="1" outlineLevel="1">
      <c r="A270" s="193" t="s">
        <v>43</v>
      </c>
      <c r="B270" s="7" t="s">
        <v>189</v>
      </c>
      <c r="C270" s="11" t="s">
        <v>144</v>
      </c>
      <c r="D270" s="164" t="s">
        <v>1</v>
      </c>
      <c r="E270" s="28">
        <v>3147</v>
      </c>
      <c r="F270" s="17">
        <v>14487</v>
      </c>
      <c r="G270" s="29">
        <v>19858484</v>
      </c>
      <c r="H270" s="28">
        <v>4024</v>
      </c>
      <c r="I270" s="17">
        <v>16500</v>
      </c>
      <c r="J270" s="29">
        <v>21578091</v>
      </c>
      <c r="K270" s="28">
        <f t="shared" si="242"/>
        <v>877</v>
      </c>
      <c r="L270" s="17">
        <f t="shared" si="243"/>
        <v>2013</v>
      </c>
      <c r="M270" s="29">
        <f t="shared" si="244"/>
        <v>1719607</v>
      </c>
      <c r="N270" s="181">
        <f t="shared" si="231"/>
        <v>0.2786781061328249</v>
      </c>
      <c r="O270" s="19">
        <f t="shared" si="232"/>
        <v>0.13895216400911162</v>
      </c>
      <c r="P270" s="32">
        <f t="shared" si="236"/>
        <v>8.6593065210818707E-2</v>
      </c>
    </row>
    <row r="271" spans="1:16" s="20" customFormat="1" ht="15.75" customHeight="1" outlineLevel="1">
      <c r="A271" s="193" t="s">
        <v>43</v>
      </c>
      <c r="B271" s="5" t="s">
        <v>143</v>
      </c>
      <c r="C271" s="6" t="s">
        <v>2</v>
      </c>
      <c r="D271" s="163" t="s">
        <v>3</v>
      </c>
      <c r="E271" s="26">
        <v>0</v>
      </c>
      <c r="F271" s="14"/>
      <c r="G271" s="27">
        <v>0</v>
      </c>
      <c r="H271" s="26">
        <v>0</v>
      </c>
      <c r="I271" s="14"/>
      <c r="J271" s="27">
        <v>0</v>
      </c>
      <c r="K271" s="26">
        <f t="shared" si="242"/>
        <v>0</v>
      </c>
      <c r="L271" s="14">
        <f t="shared" si="243"/>
        <v>0</v>
      </c>
      <c r="M271" s="27">
        <f t="shared" si="244"/>
        <v>0</v>
      </c>
      <c r="N271" s="30">
        <f t="shared" si="231"/>
        <v>0</v>
      </c>
      <c r="O271" s="15">
        <f t="shared" si="232"/>
        <v>0</v>
      </c>
      <c r="P271" s="31">
        <f t="shared" si="236"/>
        <v>0</v>
      </c>
    </row>
    <row r="272" spans="1:16" s="20" customFormat="1" ht="15.75" customHeight="1" outlineLevel="1">
      <c r="A272" s="193" t="s">
        <v>43</v>
      </c>
      <c r="B272" s="5" t="s">
        <v>243</v>
      </c>
      <c r="C272" s="6" t="s">
        <v>256</v>
      </c>
      <c r="D272" s="164"/>
      <c r="E272" s="267"/>
      <c r="F272" s="270"/>
      <c r="G272" s="232">
        <f t="shared" ref="G272" si="245">SUM(G273:G275)</f>
        <v>0</v>
      </c>
      <c r="H272" s="267"/>
      <c r="I272" s="270"/>
      <c r="J272" s="232">
        <f t="shared" ref="J272" si="246">SUM(J273:J275)</f>
        <v>0</v>
      </c>
      <c r="K272" s="267"/>
      <c r="L272" s="270"/>
      <c r="M272" s="232">
        <f t="shared" si="244"/>
        <v>0</v>
      </c>
      <c r="N272" s="30"/>
      <c r="O272" s="15"/>
      <c r="P272" s="31">
        <f t="shared" si="236"/>
        <v>0</v>
      </c>
    </row>
    <row r="273" spans="1:16" s="20" customFormat="1" ht="15.75" customHeight="1" outlineLevel="1">
      <c r="A273" s="193" t="s">
        <v>43</v>
      </c>
      <c r="B273" s="7"/>
      <c r="C273" s="11" t="s">
        <v>244</v>
      </c>
      <c r="D273" s="162" t="s">
        <v>194</v>
      </c>
      <c r="E273" s="267">
        <v>0</v>
      </c>
      <c r="F273" s="270">
        <v>0</v>
      </c>
      <c r="G273" s="67">
        <v>0</v>
      </c>
      <c r="H273" s="267">
        <v>0</v>
      </c>
      <c r="I273" s="270">
        <v>0</v>
      </c>
      <c r="J273" s="67">
        <v>0</v>
      </c>
      <c r="K273" s="267">
        <f t="shared" ref="K273:K275" si="247">H273-E273</f>
        <v>0</v>
      </c>
      <c r="L273" s="270">
        <f t="shared" ref="L273:L275" si="248">I273-F273</f>
        <v>0</v>
      </c>
      <c r="M273" s="67">
        <f t="shared" si="244"/>
        <v>0</v>
      </c>
      <c r="N273" s="275">
        <f t="shared" ref="N273:N275" si="249">IF(E273=0,0,K273/E273)</f>
        <v>0</v>
      </c>
      <c r="O273" s="276">
        <f t="shared" ref="O273:O275" si="250">IF(F273=0,0,L273/F273)</f>
        <v>0</v>
      </c>
      <c r="P273" s="277">
        <f t="shared" si="236"/>
        <v>0</v>
      </c>
    </row>
    <row r="274" spans="1:16" s="20" customFormat="1" ht="15.75" customHeight="1" outlineLevel="1">
      <c r="A274" s="193" t="s">
        <v>43</v>
      </c>
      <c r="B274" s="7"/>
      <c r="C274" s="11" t="s">
        <v>245</v>
      </c>
      <c r="D274" s="162" t="s">
        <v>159</v>
      </c>
      <c r="E274" s="267">
        <v>0</v>
      </c>
      <c r="F274" s="270">
        <v>0</v>
      </c>
      <c r="G274" s="67">
        <v>0</v>
      </c>
      <c r="H274" s="267">
        <v>0</v>
      </c>
      <c r="I274" s="270">
        <v>0</v>
      </c>
      <c r="J274" s="67">
        <v>0</v>
      </c>
      <c r="K274" s="267">
        <f t="shared" si="247"/>
        <v>0</v>
      </c>
      <c r="L274" s="270">
        <f t="shared" si="248"/>
        <v>0</v>
      </c>
      <c r="M274" s="67">
        <f t="shared" si="244"/>
        <v>0</v>
      </c>
      <c r="N274" s="275">
        <f t="shared" si="249"/>
        <v>0</v>
      </c>
      <c r="O274" s="276">
        <f t="shared" si="250"/>
        <v>0</v>
      </c>
      <c r="P274" s="277">
        <f t="shared" si="236"/>
        <v>0</v>
      </c>
    </row>
    <row r="275" spans="1:16" s="16" customFormat="1" ht="15.75" customHeight="1" outlineLevel="1">
      <c r="A275" s="193" t="s">
        <v>43</v>
      </c>
      <c r="B275" s="5"/>
      <c r="C275" s="11" t="s">
        <v>246</v>
      </c>
      <c r="D275" s="164" t="s">
        <v>225</v>
      </c>
      <c r="E275" s="28">
        <v>0</v>
      </c>
      <c r="F275" s="17">
        <v>0</v>
      </c>
      <c r="G275" s="29">
        <v>0</v>
      </c>
      <c r="H275" s="28">
        <v>0</v>
      </c>
      <c r="I275" s="17">
        <v>0</v>
      </c>
      <c r="J275" s="29">
        <v>0</v>
      </c>
      <c r="K275" s="28">
        <f t="shared" si="247"/>
        <v>0</v>
      </c>
      <c r="L275" s="17">
        <f t="shared" si="248"/>
        <v>0</v>
      </c>
      <c r="M275" s="29">
        <f t="shared" si="244"/>
        <v>0</v>
      </c>
      <c r="N275" s="181">
        <f t="shared" si="249"/>
        <v>0</v>
      </c>
      <c r="O275" s="19">
        <f t="shared" si="250"/>
        <v>0</v>
      </c>
      <c r="P275" s="32">
        <f t="shared" si="236"/>
        <v>0</v>
      </c>
    </row>
    <row r="276" spans="1:16" s="13" customFormat="1" ht="15.75" customHeight="1">
      <c r="A276" s="36" t="s">
        <v>41</v>
      </c>
      <c r="B276" s="37" t="s">
        <v>46</v>
      </c>
      <c r="C276" s="215" t="s">
        <v>45</v>
      </c>
      <c r="D276" s="208" t="s">
        <v>145</v>
      </c>
      <c r="E276" s="179" t="s">
        <v>145</v>
      </c>
      <c r="F276" s="78" t="s">
        <v>145</v>
      </c>
      <c r="G276" s="79">
        <f>G277+G283+G288+G293+G294</f>
        <v>698158844.12000012</v>
      </c>
      <c r="H276" s="179" t="s">
        <v>145</v>
      </c>
      <c r="I276" s="274" t="s">
        <v>145</v>
      </c>
      <c r="J276" s="79">
        <f>J277+J283+J288+J293+J294</f>
        <v>825409281.07999992</v>
      </c>
      <c r="K276" s="273" t="s">
        <v>145</v>
      </c>
      <c r="L276" s="274" t="s">
        <v>145</v>
      </c>
      <c r="M276" s="79">
        <f>M277+M283+M288+M294+M293</f>
        <v>127250436.95999983</v>
      </c>
      <c r="N276" s="278" t="s">
        <v>145</v>
      </c>
      <c r="O276" s="279" t="s">
        <v>145</v>
      </c>
      <c r="P276" s="280">
        <f t="shared" si="236"/>
        <v>0.18226573799318357</v>
      </c>
    </row>
    <row r="277" spans="1:16" s="16" customFormat="1" ht="15.75" customHeight="1" outlineLevel="1">
      <c r="A277" s="193" t="s">
        <v>46</v>
      </c>
      <c r="B277" s="5" t="s">
        <v>136</v>
      </c>
      <c r="C277" s="9" t="s">
        <v>137</v>
      </c>
      <c r="D277" s="161" t="s">
        <v>194</v>
      </c>
      <c r="E277" s="26">
        <v>4950</v>
      </c>
      <c r="F277" s="14">
        <v>42707</v>
      </c>
      <c r="G277" s="27">
        <v>245778128.69000009</v>
      </c>
      <c r="H277" s="26">
        <f>H279+H281</f>
        <v>5321</v>
      </c>
      <c r="I277" s="14">
        <f>I279+I281</f>
        <v>44648</v>
      </c>
      <c r="J277" s="27">
        <f>J279+J280+J281+J282</f>
        <v>298183318.2299999</v>
      </c>
      <c r="K277" s="26">
        <f t="shared" ref="K277:M299" si="251">K279+K280+K281+K282</f>
        <v>371</v>
      </c>
      <c r="L277" s="14">
        <f t="shared" si="251"/>
        <v>1941</v>
      </c>
      <c r="M277" s="27">
        <f t="shared" si="251"/>
        <v>52405189.539999805</v>
      </c>
      <c r="N277" s="30">
        <f t="shared" ref="N277:N293" si="252">IF(E277=0,0,K277/E277)</f>
        <v>7.4949494949494946E-2</v>
      </c>
      <c r="O277" s="15">
        <f t="shared" ref="O277:O293" si="253">IF(F277=0,0,L277/F277)</f>
        <v>4.5449223780644858E-2</v>
      </c>
      <c r="P277" s="31">
        <f t="shared" si="236"/>
        <v>0.21322153366257607</v>
      </c>
    </row>
    <row r="278" spans="1:16" s="20" customFormat="1" ht="15.75" customHeight="1" outlineLevel="1">
      <c r="A278" s="194" t="s">
        <v>46</v>
      </c>
      <c r="B278" s="7"/>
      <c r="C278" s="8" t="s">
        <v>167</v>
      </c>
      <c r="D278" s="162" t="s">
        <v>194</v>
      </c>
      <c r="E278" s="28">
        <v>0</v>
      </c>
      <c r="F278" s="17">
        <v>0</v>
      </c>
      <c r="G278" s="29">
        <v>0</v>
      </c>
      <c r="H278" s="28">
        <v>0</v>
      </c>
      <c r="I278" s="17">
        <v>0</v>
      </c>
      <c r="J278" s="29">
        <v>0</v>
      </c>
      <c r="K278" s="28">
        <f t="shared" ref="K278:K282" si="254">H278-E278</f>
        <v>0</v>
      </c>
      <c r="L278" s="17">
        <f t="shared" ref="L278:L282" si="255">I278-F278</f>
        <v>0</v>
      </c>
      <c r="M278" s="29">
        <f t="shared" ref="M278:M282" si="256">J278-G278</f>
        <v>0</v>
      </c>
      <c r="N278" s="181">
        <f t="shared" si="252"/>
        <v>0</v>
      </c>
      <c r="O278" s="19">
        <f t="shared" si="253"/>
        <v>0</v>
      </c>
      <c r="P278" s="32">
        <f t="shared" si="236"/>
        <v>0</v>
      </c>
    </row>
    <row r="279" spans="1:16" s="20" customFormat="1" ht="15.75" customHeight="1" outlineLevel="1">
      <c r="A279" s="194" t="s">
        <v>46</v>
      </c>
      <c r="B279" s="7" t="s">
        <v>168</v>
      </c>
      <c r="C279" s="8" t="s">
        <v>138</v>
      </c>
      <c r="D279" s="162" t="s">
        <v>194</v>
      </c>
      <c r="E279" s="28">
        <v>0</v>
      </c>
      <c r="F279" s="17">
        <v>0</v>
      </c>
      <c r="G279" s="29">
        <v>0</v>
      </c>
      <c r="H279" s="28">
        <v>0</v>
      </c>
      <c r="I279" s="17">
        <v>0</v>
      </c>
      <c r="J279" s="29">
        <v>0</v>
      </c>
      <c r="K279" s="28">
        <f t="shared" si="254"/>
        <v>0</v>
      </c>
      <c r="L279" s="17">
        <f t="shared" si="255"/>
        <v>0</v>
      </c>
      <c r="M279" s="29">
        <f t="shared" si="256"/>
        <v>0</v>
      </c>
      <c r="N279" s="181">
        <f t="shared" si="252"/>
        <v>0</v>
      </c>
      <c r="O279" s="19">
        <f t="shared" si="253"/>
        <v>0</v>
      </c>
      <c r="P279" s="32">
        <f t="shared" si="236"/>
        <v>0</v>
      </c>
    </row>
    <row r="280" spans="1:16" s="20" customFormat="1" ht="15.75" customHeight="1" outlineLevel="1">
      <c r="A280" s="194" t="s">
        <v>46</v>
      </c>
      <c r="B280" s="7" t="s">
        <v>169</v>
      </c>
      <c r="C280" s="129" t="s">
        <v>181</v>
      </c>
      <c r="D280" s="162" t="s">
        <v>195</v>
      </c>
      <c r="E280" s="28"/>
      <c r="F280" s="17"/>
      <c r="G280" s="29">
        <v>0</v>
      </c>
      <c r="H280" s="28"/>
      <c r="I280" s="17"/>
      <c r="J280" s="29">
        <v>0</v>
      </c>
      <c r="K280" s="28">
        <f t="shared" si="254"/>
        <v>0</v>
      </c>
      <c r="L280" s="17">
        <f t="shared" si="255"/>
        <v>0</v>
      </c>
      <c r="M280" s="29">
        <f t="shared" si="256"/>
        <v>0</v>
      </c>
      <c r="N280" s="181">
        <f t="shared" si="252"/>
        <v>0</v>
      </c>
      <c r="O280" s="19">
        <f t="shared" si="253"/>
        <v>0</v>
      </c>
      <c r="P280" s="32">
        <f t="shared" si="236"/>
        <v>0</v>
      </c>
    </row>
    <row r="281" spans="1:16" s="20" customFormat="1" ht="31.5" customHeight="1" outlineLevel="1">
      <c r="A281" s="194" t="s">
        <v>46</v>
      </c>
      <c r="B281" s="7" t="s">
        <v>170</v>
      </c>
      <c r="C281" s="8" t="s">
        <v>180</v>
      </c>
      <c r="D281" s="162" t="s">
        <v>194</v>
      </c>
      <c r="E281" s="28">
        <v>4950</v>
      </c>
      <c r="F281" s="17">
        <v>42707</v>
      </c>
      <c r="G281" s="29">
        <v>249535777.62000009</v>
      </c>
      <c r="H281" s="28">
        <v>5321</v>
      </c>
      <c r="I281" s="17">
        <v>44648</v>
      </c>
      <c r="J281" s="29">
        <v>302442979.2299999</v>
      </c>
      <c r="K281" s="28">
        <f t="shared" si="254"/>
        <v>371</v>
      </c>
      <c r="L281" s="17">
        <f t="shared" si="255"/>
        <v>1941</v>
      </c>
      <c r="M281" s="29">
        <f t="shared" si="256"/>
        <v>52907201.609999806</v>
      </c>
      <c r="N281" s="181">
        <f t="shared" si="252"/>
        <v>7.4949494949494946E-2</v>
      </c>
      <c r="O281" s="19">
        <f t="shared" si="253"/>
        <v>4.5449223780644858E-2</v>
      </c>
      <c r="P281" s="32">
        <f t="shared" si="236"/>
        <v>0.21202250881462112</v>
      </c>
    </row>
    <row r="282" spans="1:16" s="20" customFormat="1" ht="15.75" customHeight="1" outlineLevel="1">
      <c r="A282" s="194" t="s">
        <v>46</v>
      </c>
      <c r="B282" s="7" t="s">
        <v>171</v>
      </c>
      <c r="C282" s="8" t="s">
        <v>156</v>
      </c>
      <c r="D282" s="162"/>
      <c r="E282" s="28"/>
      <c r="F282" s="17"/>
      <c r="G282" s="29">
        <v>-3757648.93</v>
      </c>
      <c r="H282" s="28"/>
      <c r="I282" s="17"/>
      <c r="J282" s="29">
        <v>-4259661</v>
      </c>
      <c r="K282" s="28">
        <f t="shared" si="254"/>
        <v>0</v>
      </c>
      <c r="L282" s="17">
        <f t="shared" si="255"/>
        <v>0</v>
      </c>
      <c r="M282" s="29">
        <f t="shared" si="256"/>
        <v>-502012.06999999983</v>
      </c>
      <c r="N282" s="181">
        <f t="shared" si="252"/>
        <v>0</v>
      </c>
      <c r="O282" s="19">
        <f t="shared" si="253"/>
        <v>0</v>
      </c>
      <c r="P282" s="32">
        <f t="shared" si="236"/>
        <v>0.13359738478815258</v>
      </c>
    </row>
    <row r="283" spans="1:16" s="20" customFormat="1" ht="15.75" customHeight="1" outlineLevel="1">
      <c r="A283" s="194" t="s">
        <v>46</v>
      </c>
      <c r="B283" s="5" t="s">
        <v>141</v>
      </c>
      <c r="C283" s="6" t="s">
        <v>140</v>
      </c>
      <c r="D283" s="161" t="s">
        <v>159</v>
      </c>
      <c r="E283" s="26">
        <v>2354</v>
      </c>
      <c r="F283" s="14">
        <v>20568</v>
      </c>
      <c r="G283" s="27">
        <v>66293845.530000001</v>
      </c>
      <c r="H283" s="26">
        <f t="shared" ref="H283:M283" si="257">H286+H287</f>
        <v>1800</v>
      </c>
      <c r="I283" s="14">
        <f t="shared" si="257"/>
        <v>15061</v>
      </c>
      <c r="J283" s="27">
        <f t="shared" si="257"/>
        <v>54972225.770000011</v>
      </c>
      <c r="K283" s="26">
        <f t="shared" si="257"/>
        <v>-554</v>
      </c>
      <c r="L283" s="14">
        <f t="shared" si="257"/>
        <v>-5507</v>
      </c>
      <c r="M283" s="27">
        <f t="shared" si="257"/>
        <v>-11321619.75999999</v>
      </c>
      <c r="N283" s="30">
        <f t="shared" si="252"/>
        <v>-0.23534409515717927</v>
      </c>
      <c r="O283" s="15">
        <f t="shared" si="253"/>
        <v>-0.26774601322442632</v>
      </c>
      <c r="P283" s="31">
        <f t="shared" si="236"/>
        <v>-0.17077934866331762</v>
      </c>
    </row>
    <row r="284" spans="1:16" s="16" customFormat="1" ht="15.75" customHeight="1" outlineLevel="1">
      <c r="A284" s="193" t="s">
        <v>46</v>
      </c>
      <c r="B284" s="5"/>
      <c r="C284" s="8" t="s">
        <v>167</v>
      </c>
      <c r="D284" s="162" t="s">
        <v>159</v>
      </c>
      <c r="E284" s="28">
        <v>0</v>
      </c>
      <c r="F284" s="17">
        <v>0</v>
      </c>
      <c r="G284" s="29">
        <v>0</v>
      </c>
      <c r="H284" s="28">
        <v>0</v>
      </c>
      <c r="I284" s="17">
        <v>0</v>
      </c>
      <c r="J284" s="29">
        <v>0</v>
      </c>
      <c r="K284" s="28">
        <f t="shared" ref="K284:K287" si="258">H284-E284</f>
        <v>0</v>
      </c>
      <c r="L284" s="17">
        <f t="shared" ref="L284:L287" si="259">I284-F284</f>
        <v>0</v>
      </c>
      <c r="M284" s="29">
        <f t="shared" ref="M284:M287" si="260">J284-G284</f>
        <v>0</v>
      </c>
      <c r="N284" s="181">
        <f t="shared" si="252"/>
        <v>0</v>
      </c>
      <c r="O284" s="19">
        <f t="shared" si="253"/>
        <v>0</v>
      </c>
      <c r="P284" s="32">
        <f t="shared" si="236"/>
        <v>0</v>
      </c>
    </row>
    <row r="285" spans="1:16" s="20" customFormat="1" ht="15.75" customHeight="1" outlineLevel="1">
      <c r="A285" s="193" t="s">
        <v>46</v>
      </c>
      <c r="B285" s="5"/>
      <c r="C285" s="129" t="s">
        <v>182</v>
      </c>
      <c r="D285" s="162" t="s">
        <v>159</v>
      </c>
      <c r="E285" s="28">
        <v>0</v>
      </c>
      <c r="F285" s="17">
        <v>0</v>
      </c>
      <c r="G285" s="29">
        <v>0</v>
      </c>
      <c r="H285" s="28">
        <v>0</v>
      </c>
      <c r="I285" s="17">
        <v>0</v>
      </c>
      <c r="J285" s="29">
        <v>0</v>
      </c>
      <c r="K285" s="28">
        <f t="shared" si="258"/>
        <v>0</v>
      </c>
      <c r="L285" s="17">
        <f t="shared" si="259"/>
        <v>0</v>
      </c>
      <c r="M285" s="29">
        <f t="shared" si="260"/>
        <v>0</v>
      </c>
      <c r="N285" s="30">
        <f t="shared" si="252"/>
        <v>0</v>
      </c>
      <c r="O285" s="15">
        <f t="shared" si="253"/>
        <v>0</v>
      </c>
      <c r="P285" s="31">
        <f t="shared" si="236"/>
        <v>0</v>
      </c>
    </row>
    <row r="286" spans="1:16" s="20" customFormat="1" ht="15.75" customHeight="1" outlineLevel="1">
      <c r="A286" s="193" t="s">
        <v>46</v>
      </c>
      <c r="B286" s="7" t="s">
        <v>185</v>
      </c>
      <c r="C286" s="8" t="s">
        <v>157</v>
      </c>
      <c r="D286" s="162" t="s">
        <v>159</v>
      </c>
      <c r="E286" s="28">
        <v>0</v>
      </c>
      <c r="F286" s="17">
        <v>0</v>
      </c>
      <c r="G286" s="29">
        <v>0</v>
      </c>
      <c r="H286" s="28">
        <v>0</v>
      </c>
      <c r="I286" s="17">
        <v>0</v>
      </c>
      <c r="J286" s="29">
        <v>0</v>
      </c>
      <c r="K286" s="28">
        <f t="shared" si="258"/>
        <v>0</v>
      </c>
      <c r="L286" s="17">
        <f t="shared" si="259"/>
        <v>0</v>
      </c>
      <c r="M286" s="29">
        <f t="shared" si="260"/>
        <v>0</v>
      </c>
      <c r="N286" s="181">
        <f t="shared" si="252"/>
        <v>0</v>
      </c>
      <c r="O286" s="19">
        <f t="shared" si="253"/>
        <v>0</v>
      </c>
      <c r="P286" s="32">
        <f t="shared" si="236"/>
        <v>0</v>
      </c>
    </row>
    <row r="287" spans="1:16" s="20" customFormat="1" ht="31.5" customHeight="1" outlineLevel="1">
      <c r="A287" s="193" t="s">
        <v>46</v>
      </c>
      <c r="B287" s="7" t="s">
        <v>186</v>
      </c>
      <c r="C287" s="8" t="s">
        <v>183</v>
      </c>
      <c r="D287" s="162" t="s">
        <v>159</v>
      </c>
      <c r="E287" s="28">
        <v>2354</v>
      </c>
      <c r="F287" s="17">
        <v>20568</v>
      </c>
      <c r="G287" s="29">
        <v>66293845.530000001</v>
      </c>
      <c r="H287" s="28">
        <v>1800</v>
      </c>
      <c r="I287" s="17">
        <v>15061</v>
      </c>
      <c r="J287" s="29">
        <v>54972225.770000011</v>
      </c>
      <c r="K287" s="28">
        <f t="shared" si="258"/>
        <v>-554</v>
      </c>
      <c r="L287" s="17">
        <f t="shared" si="259"/>
        <v>-5507</v>
      </c>
      <c r="M287" s="29">
        <f t="shared" si="260"/>
        <v>-11321619.75999999</v>
      </c>
      <c r="N287" s="181">
        <f t="shared" si="252"/>
        <v>-0.23534409515717927</v>
      </c>
      <c r="O287" s="19">
        <f t="shared" si="253"/>
        <v>-0.26774601322442632</v>
      </c>
      <c r="P287" s="32">
        <f t="shared" si="236"/>
        <v>-0.17077934866331762</v>
      </c>
    </row>
    <row r="288" spans="1:16" s="20" customFormat="1" ht="15.75" customHeight="1" outlineLevel="1">
      <c r="A288" s="193" t="s">
        <v>46</v>
      </c>
      <c r="B288" s="5" t="s">
        <v>139</v>
      </c>
      <c r="C288" s="9" t="s">
        <v>142</v>
      </c>
      <c r="D288" s="163" t="s">
        <v>1</v>
      </c>
      <c r="E288" s="26">
        <f t="shared" ref="E288:M288" si="261">E289+E292</f>
        <v>86089</v>
      </c>
      <c r="F288" s="14">
        <f t="shared" si="261"/>
        <v>396483</v>
      </c>
      <c r="G288" s="27">
        <f t="shared" si="261"/>
        <v>386086869.9000001</v>
      </c>
      <c r="H288" s="26">
        <f t="shared" si="261"/>
        <v>84076</v>
      </c>
      <c r="I288" s="14">
        <f t="shared" si="261"/>
        <v>418064</v>
      </c>
      <c r="J288" s="27">
        <f t="shared" si="261"/>
        <v>472253737.0800001</v>
      </c>
      <c r="K288" s="26">
        <f t="shared" si="261"/>
        <v>-2013</v>
      </c>
      <c r="L288" s="14">
        <f t="shared" si="261"/>
        <v>21581</v>
      </c>
      <c r="M288" s="27">
        <f t="shared" si="261"/>
        <v>86166867.180000007</v>
      </c>
      <c r="N288" s="30">
        <f t="shared" si="252"/>
        <v>-2.3382778287586104E-2</v>
      </c>
      <c r="O288" s="15">
        <f t="shared" si="253"/>
        <v>5.4431085317655489E-2</v>
      </c>
      <c r="P288" s="31">
        <f t="shared" si="236"/>
        <v>0.22317999884926931</v>
      </c>
    </row>
    <row r="289" spans="1:16" s="20" customFormat="1" ht="15.75" customHeight="1" outlineLevel="1">
      <c r="A289" s="193" t="s">
        <v>46</v>
      </c>
      <c r="B289" s="7" t="s">
        <v>188</v>
      </c>
      <c r="C289" s="10" t="s">
        <v>184</v>
      </c>
      <c r="D289" s="164" t="s">
        <v>1</v>
      </c>
      <c r="E289" s="28">
        <v>86089</v>
      </c>
      <c r="F289" s="17">
        <v>396483</v>
      </c>
      <c r="G289" s="29">
        <v>386086869.9000001</v>
      </c>
      <c r="H289" s="28">
        <v>84076</v>
      </c>
      <c r="I289" s="17">
        <v>418064</v>
      </c>
      <c r="J289" s="29">
        <v>472253737.0800001</v>
      </c>
      <c r="K289" s="28">
        <f t="shared" ref="K289:K293" si="262">H289-E289</f>
        <v>-2013</v>
      </c>
      <c r="L289" s="17">
        <f t="shared" ref="L289:L293" si="263">I289-F289</f>
        <v>21581</v>
      </c>
      <c r="M289" s="29">
        <f t="shared" ref="M289:M297" si="264">J289-G289</f>
        <v>86166867.180000007</v>
      </c>
      <c r="N289" s="181">
        <f t="shared" si="252"/>
        <v>-2.3382778287586104E-2</v>
      </c>
      <c r="O289" s="19">
        <f t="shared" si="253"/>
        <v>5.4431085317655489E-2</v>
      </c>
      <c r="P289" s="32">
        <f t="shared" si="236"/>
        <v>0.22317999884926931</v>
      </c>
    </row>
    <row r="290" spans="1:16" s="16" customFormat="1" ht="31.5" customHeight="1" outlineLevel="1">
      <c r="A290" s="193" t="s">
        <v>46</v>
      </c>
      <c r="B290" s="7"/>
      <c r="C290" s="10" t="s">
        <v>224</v>
      </c>
      <c r="D290" s="164" t="s">
        <v>225</v>
      </c>
      <c r="E290" s="28">
        <v>28795</v>
      </c>
      <c r="F290" s="17">
        <v>74986</v>
      </c>
      <c r="G290" s="29">
        <v>95928928.710000008</v>
      </c>
      <c r="H290" s="28">
        <v>32754</v>
      </c>
      <c r="I290" s="17">
        <v>80731</v>
      </c>
      <c r="J290" s="29">
        <v>114153704.78999999</v>
      </c>
      <c r="K290" s="28">
        <f t="shared" si="262"/>
        <v>3959</v>
      </c>
      <c r="L290" s="17">
        <f t="shared" si="263"/>
        <v>5745</v>
      </c>
      <c r="M290" s="29">
        <f t="shared" si="264"/>
        <v>18224776.079999983</v>
      </c>
      <c r="N290" s="181">
        <f t="shared" si="252"/>
        <v>0.13748914742142734</v>
      </c>
      <c r="O290" s="19">
        <f t="shared" si="253"/>
        <v>7.6614301336249427E-2</v>
      </c>
      <c r="P290" s="32">
        <f t="shared" si="236"/>
        <v>0.18998206615123139</v>
      </c>
    </row>
    <row r="291" spans="1:16" s="20" customFormat="1" ht="31.5" customHeight="1" outlineLevel="1">
      <c r="A291" s="193" t="s">
        <v>46</v>
      </c>
      <c r="B291" s="7"/>
      <c r="C291" s="10" t="s">
        <v>222</v>
      </c>
      <c r="D291" s="164" t="s">
        <v>223</v>
      </c>
      <c r="E291" s="28">
        <v>4640</v>
      </c>
      <c r="F291" s="17"/>
      <c r="G291" s="29">
        <v>5872125</v>
      </c>
      <c r="H291" s="28">
        <v>5230</v>
      </c>
      <c r="I291" s="17"/>
      <c r="J291" s="29">
        <v>7353791</v>
      </c>
      <c r="K291" s="28">
        <f t="shared" si="262"/>
        <v>590</v>
      </c>
      <c r="L291" s="17">
        <f t="shared" si="263"/>
        <v>0</v>
      </c>
      <c r="M291" s="29">
        <f t="shared" si="264"/>
        <v>1481666</v>
      </c>
      <c r="N291" s="181">
        <f t="shared" si="252"/>
        <v>0.12715517241379309</v>
      </c>
      <c r="O291" s="19">
        <f t="shared" si="253"/>
        <v>0</v>
      </c>
      <c r="P291" s="32">
        <f t="shared" si="236"/>
        <v>0.25232194478148884</v>
      </c>
    </row>
    <row r="292" spans="1:16" s="20" customFormat="1" ht="31.5" customHeight="1" outlineLevel="1">
      <c r="A292" s="193" t="s">
        <v>46</v>
      </c>
      <c r="B292" s="7" t="s">
        <v>189</v>
      </c>
      <c r="C292" s="11" t="s">
        <v>144</v>
      </c>
      <c r="D292" s="164" t="s">
        <v>1</v>
      </c>
      <c r="E292" s="28">
        <v>0</v>
      </c>
      <c r="F292" s="17">
        <v>0</v>
      </c>
      <c r="G292" s="29">
        <v>0</v>
      </c>
      <c r="H292" s="28">
        <v>0</v>
      </c>
      <c r="I292" s="17">
        <v>0</v>
      </c>
      <c r="J292" s="29">
        <v>0</v>
      </c>
      <c r="K292" s="28">
        <f t="shared" si="262"/>
        <v>0</v>
      </c>
      <c r="L292" s="17">
        <f t="shared" si="263"/>
        <v>0</v>
      </c>
      <c r="M292" s="29">
        <f t="shared" si="264"/>
        <v>0</v>
      </c>
      <c r="N292" s="181">
        <f t="shared" si="252"/>
        <v>0</v>
      </c>
      <c r="O292" s="19">
        <f t="shared" si="253"/>
        <v>0</v>
      </c>
      <c r="P292" s="32">
        <f t="shared" si="236"/>
        <v>0</v>
      </c>
    </row>
    <row r="293" spans="1:16" s="20" customFormat="1" ht="15.75" customHeight="1" outlineLevel="1">
      <c r="A293" s="193" t="s">
        <v>46</v>
      </c>
      <c r="B293" s="5" t="s">
        <v>143</v>
      </c>
      <c r="C293" s="6" t="s">
        <v>2</v>
      </c>
      <c r="D293" s="163" t="s">
        <v>3</v>
      </c>
      <c r="E293" s="26">
        <v>0</v>
      </c>
      <c r="F293" s="14"/>
      <c r="G293" s="27">
        <v>0</v>
      </c>
      <c r="H293" s="26">
        <v>0</v>
      </c>
      <c r="I293" s="14"/>
      <c r="J293" s="27">
        <v>0</v>
      </c>
      <c r="K293" s="26">
        <f t="shared" si="262"/>
        <v>0</v>
      </c>
      <c r="L293" s="14">
        <f t="shared" si="263"/>
        <v>0</v>
      </c>
      <c r="M293" s="27">
        <f t="shared" si="264"/>
        <v>0</v>
      </c>
      <c r="N293" s="30">
        <f t="shared" si="252"/>
        <v>0</v>
      </c>
      <c r="O293" s="15">
        <f t="shared" si="253"/>
        <v>0</v>
      </c>
      <c r="P293" s="31">
        <f t="shared" si="236"/>
        <v>0</v>
      </c>
    </row>
    <row r="294" spans="1:16" s="20" customFormat="1" ht="15.75" customHeight="1" outlineLevel="1">
      <c r="A294" s="193" t="s">
        <v>46</v>
      </c>
      <c r="B294" s="5" t="s">
        <v>243</v>
      </c>
      <c r="C294" s="6" t="s">
        <v>256</v>
      </c>
      <c r="D294" s="164"/>
      <c r="E294" s="267"/>
      <c r="F294" s="270"/>
      <c r="G294" s="232">
        <f t="shared" ref="G294" si="265">SUM(G295:G297)</f>
        <v>0</v>
      </c>
      <c r="H294" s="267"/>
      <c r="I294" s="270"/>
      <c r="J294" s="232">
        <f t="shared" ref="J294" si="266">SUM(J295:J297)</f>
        <v>0</v>
      </c>
      <c r="K294" s="267"/>
      <c r="L294" s="270"/>
      <c r="M294" s="232">
        <f t="shared" si="264"/>
        <v>0</v>
      </c>
      <c r="N294" s="30"/>
      <c r="O294" s="15"/>
      <c r="P294" s="31">
        <f t="shared" si="236"/>
        <v>0</v>
      </c>
    </row>
    <row r="295" spans="1:16" s="20" customFormat="1" ht="15.75" customHeight="1" outlineLevel="1">
      <c r="A295" s="193" t="s">
        <v>46</v>
      </c>
      <c r="B295" s="7"/>
      <c r="C295" s="11" t="s">
        <v>244</v>
      </c>
      <c r="D295" s="162" t="s">
        <v>194</v>
      </c>
      <c r="E295" s="267">
        <v>0</v>
      </c>
      <c r="F295" s="270">
        <v>0</v>
      </c>
      <c r="G295" s="67">
        <v>0</v>
      </c>
      <c r="H295" s="267">
        <v>0</v>
      </c>
      <c r="I295" s="270">
        <v>0</v>
      </c>
      <c r="J295" s="67">
        <v>0</v>
      </c>
      <c r="K295" s="267">
        <f t="shared" ref="K295:K297" si="267">H295-E295</f>
        <v>0</v>
      </c>
      <c r="L295" s="270">
        <f t="shared" ref="L295:L297" si="268">I295-F295</f>
        <v>0</v>
      </c>
      <c r="M295" s="67">
        <f t="shared" si="264"/>
        <v>0</v>
      </c>
      <c r="N295" s="275">
        <f t="shared" ref="N295:N297" si="269">IF(E295=0,0,K295/E295)</f>
        <v>0</v>
      </c>
      <c r="O295" s="276">
        <f t="shared" ref="O295:O297" si="270">IF(F295=0,0,L295/F295)</f>
        <v>0</v>
      </c>
      <c r="P295" s="277">
        <f t="shared" si="236"/>
        <v>0</v>
      </c>
    </row>
    <row r="296" spans="1:16" s="20" customFormat="1" ht="15.75" customHeight="1" outlineLevel="1">
      <c r="A296" s="193" t="s">
        <v>46</v>
      </c>
      <c r="B296" s="7"/>
      <c r="C296" s="11" t="s">
        <v>245</v>
      </c>
      <c r="D296" s="162" t="s">
        <v>159</v>
      </c>
      <c r="E296" s="267">
        <v>0</v>
      </c>
      <c r="F296" s="270">
        <v>0</v>
      </c>
      <c r="G296" s="67">
        <v>0</v>
      </c>
      <c r="H296" s="267">
        <v>0</v>
      </c>
      <c r="I296" s="270">
        <v>0</v>
      </c>
      <c r="J296" s="67">
        <v>0</v>
      </c>
      <c r="K296" s="267">
        <f t="shared" si="267"/>
        <v>0</v>
      </c>
      <c r="L296" s="270">
        <f t="shared" si="268"/>
        <v>0</v>
      </c>
      <c r="M296" s="67">
        <f t="shared" si="264"/>
        <v>0</v>
      </c>
      <c r="N296" s="275">
        <f t="shared" si="269"/>
        <v>0</v>
      </c>
      <c r="O296" s="276">
        <f t="shared" si="270"/>
        <v>0</v>
      </c>
      <c r="P296" s="277">
        <f t="shared" si="236"/>
        <v>0</v>
      </c>
    </row>
    <row r="297" spans="1:16" s="16" customFormat="1" ht="15.75" customHeight="1" outlineLevel="1">
      <c r="A297" s="193" t="s">
        <v>46</v>
      </c>
      <c r="B297" s="5"/>
      <c r="C297" s="11" t="s">
        <v>246</v>
      </c>
      <c r="D297" s="164" t="s">
        <v>225</v>
      </c>
      <c r="E297" s="28">
        <v>0</v>
      </c>
      <c r="F297" s="17">
        <v>0</v>
      </c>
      <c r="G297" s="29">
        <v>0</v>
      </c>
      <c r="H297" s="28">
        <v>0</v>
      </c>
      <c r="I297" s="17">
        <v>0</v>
      </c>
      <c r="J297" s="29">
        <v>0</v>
      </c>
      <c r="K297" s="28">
        <f t="shared" si="267"/>
        <v>0</v>
      </c>
      <c r="L297" s="17">
        <f t="shared" si="268"/>
        <v>0</v>
      </c>
      <c r="M297" s="29">
        <f t="shared" si="264"/>
        <v>0</v>
      </c>
      <c r="N297" s="181">
        <f t="shared" si="269"/>
        <v>0</v>
      </c>
      <c r="O297" s="19">
        <f t="shared" si="270"/>
        <v>0</v>
      </c>
      <c r="P297" s="32">
        <f t="shared" si="236"/>
        <v>0</v>
      </c>
    </row>
    <row r="298" spans="1:16" s="13" customFormat="1" ht="15.75" customHeight="1">
      <c r="A298" s="36" t="s">
        <v>44</v>
      </c>
      <c r="B298" s="37" t="s">
        <v>48</v>
      </c>
      <c r="C298" s="215" t="s">
        <v>178</v>
      </c>
      <c r="D298" s="208" t="s">
        <v>145</v>
      </c>
      <c r="E298" s="179" t="s">
        <v>145</v>
      </c>
      <c r="F298" s="78" t="s">
        <v>145</v>
      </c>
      <c r="G298" s="79">
        <f>G299+G305+G310+G315+G316</f>
        <v>2603593194.849999</v>
      </c>
      <c r="H298" s="179" t="s">
        <v>145</v>
      </c>
      <c r="I298" s="274" t="s">
        <v>145</v>
      </c>
      <c r="J298" s="79">
        <f>J299+J305+J310+J315+J316</f>
        <v>2918561947.6199989</v>
      </c>
      <c r="K298" s="273" t="s">
        <v>145</v>
      </c>
      <c r="L298" s="274" t="s">
        <v>145</v>
      </c>
      <c r="M298" s="79">
        <f>M299+M305+M310+M316+M315</f>
        <v>314968752.77000016</v>
      </c>
      <c r="N298" s="278" t="s">
        <v>145</v>
      </c>
      <c r="O298" s="279" t="s">
        <v>145</v>
      </c>
      <c r="P298" s="280">
        <f t="shared" si="236"/>
        <v>0.12097464127384404</v>
      </c>
    </row>
    <row r="299" spans="1:16" s="16" customFormat="1" ht="15.75" customHeight="1" outlineLevel="1">
      <c r="A299" s="193" t="s">
        <v>48</v>
      </c>
      <c r="B299" s="5" t="s">
        <v>136</v>
      </c>
      <c r="C299" s="9" t="s">
        <v>137</v>
      </c>
      <c r="D299" s="161" t="s">
        <v>194</v>
      </c>
      <c r="E299" s="26">
        <v>26482</v>
      </c>
      <c r="F299" s="14">
        <v>236261</v>
      </c>
      <c r="G299" s="27">
        <v>2010732090.1099989</v>
      </c>
      <c r="H299" s="26">
        <f>H301+H303</f>
        <v>27125</v>
      </c>
      <c r="I299" s="14">
        <f>I301+I303</f>
        <v>242816</v>
      </c>
      <c r="J299" s="27">
        <f>J301+J302+J303+J304</f>
        <v>2338851432.1699991</v>
      </c>
      <c r="K299" s="26">
        <f t="shared" ref="K299" si="271">K301+K302+K303+K304</f>
        <v>643</v>
      </c>
      <c r="L299" s="14">
        <f t="shared" si="251"/>
        <v>6555</v>
      </c>
      <c r="M299" s="27">
        <f t="shared" si="251"/>
        <v>328119342.06000018</v>
      </c>
      <c r="N299" s="30">
        <f t="shared" ref="N299:N315" si="272">IF(E299=0,0,K299/E299)</f>
        <v>2.4280643455932331E-2</v>
      </c>
      <c r="O299" s="15">
        <f t="shared" ref="O299:O315" si="273">IF(F299=0,0,L299/F299)</f>
        <v>2.7744739927453112E-2</v>
      </c>
      <c r="P299" s="31">
        <f t="shared" si="236"/>
        <v>0.16318401823589046</v>
      </c>
    </row>
    <row r="300" spans="1:16" s="20" customFormat="1" ht="15.75" customHeight="1" outlineLevel="1">
      <c r="A300" s="193" t="s">
        <v>48</v>
      </c>
      <c r="B300" s="7"/>
      <c r="C300" s="8" t="s">
        <v>167</v>
      </c>
      <c r="D300" s="162" t="s">
        <v>194</v>
      </c>
      <c r="E300" s="28">
        <v>0</v>
      </c>
      <c r="F300" s="17">
        <v>0</v>
      </c>
      <c r="G300" s="29">
        <v>0</v>
      </c>
      <c r="H300" s="28">
        <v>0</v>
      </c>
      <c r="I300" s="17">
        <v>0</v>
      </c>
      <c r="J300" s="29">
        <v>0</v>
      </c>
      <c r="K300" s="28">
        <f t="shared" ref="K300:K304" si="274">H300-E300</f>
        <v>0</v>
      </c>
      <c r="L300" s="17">
        <f t="shared" ref="L300:L304" si="275">I300-F300</f>
        <v>0</v>
      </c>
      <c r="M300" s="29">
        <f t="shared" ref="M300:M304" si="276">J300-G300</f>
        <v>0</v>
      </c>
      <c r="N300" s="181">
        <f t="shared" si="272"/>
        <v>0</v>
      </c>
      <c r="O300" s="19">
        <f t="shared" si="273"/>
        <v>0</v>
      </c>
      <c r="P300" s="32">
        <f t="shared" si="236"/>
        <v>0</v>
      </c>
    </row>
    <row r="301" spans="1:16" s="20" customFormat="1" ht="15.75" customHeight="1" outlineLevel="1">
      <c r="A301" s="193" t="s">
        <v>48</v>
      </c>
      <c r="B301" s="7" t="s">
        <v>168</v>
      </c>
      <c r="C301" s="8" t="s">
        <v>138</v>
      </c>
      <c r="D301" s="162" t="s">
        <v>194</v>
      </c>
      <c r="E301" s="28">
        <v>1273</v>
      </c>
      <c r="F301" s="17">
        <v>11311</v>
      </c>
      <c r="G301" s="29">
        <v>296774701.65999997</v>
      </c>
      <c r="H301" s="28">
        <v>1230</v>
      </c>
      <c r="I301" s="17">
        <v>10004</v>
      </c>
      <c r="J301" s="29">
        <v>291367592.47999996</v>
      </c>
      <c r="K301" s="28">
        <f t="shared" si="274"/>
        <v>-43</v>
      </c>
      <c r="L301" s="17">
        <f t="shared" si="275"/>
        <v>-1307</v>
      </c>
      <c r="M301" s="29">
        <f t="shared" si="276"/>
        <v>-5407109.1800000072</v>
      </c>
      <c r="N301" s="181">
        <f t="shared" si="272"/>
        <v>-3.3778476040848389E-2</v>
      </c>
      <c r="O301" s="19">
        <f t="shared" si="273"/>
        <v>-0.11555123331270445</v>
      </c>
      <c r="P301" s="32">
        <f t="shared" si="236"/>
        <v>-1.8219575825552219E-2</v>
      </c>
    </row>
    <row r="302" spans="1:16" s="20" customFormat="1" ht="15.75" customHeight="1" outlineLevel="1">
      <c r="A302" s="193" t="s">
        <v>48</v>
      </c>
      <c r="B302" s="7" t="s">
        <v>169</v>
      </c>
      <c r="C302" s="129" t="s">
        <v>181</v>
      </c>
      <c r="D302" s="162" t="s">
        <v>195</v>
      </c>
      <c r="E302" s="28"/>
      <c r="F302" s="17"/>
      <c r="G302" s="29">
        <v>2981521</v>
      </c>
      <c r="H302" s="28"/>
      <c r="I302" s="17"/>
      <c r="J302" s="29">
        <v>3629156</v>
      </c>
      <c r="K302" s="28">
        <f t="shared" si="274"/>
        <v>0</v>
      </c>
      <c r="L302" s="17">
        <f t="shared" si="275"/>
        <v>0</v>
      </c>
      <c r="M302" s="29">
        <f t="shared" si="276"/>
        <v>647635</v>
      </c>
      <c r="N302" s="181">
        <f t="shared" si="272"/>
        <v>0</v>
      </c>
      <c r="O302" s="19">
        <f t="shared" si="273"/>
        <v>0</v>
      </c>
      <c r="P302" s="32">
        <f t="shared" si="236"/>
        <v>0.21721631341855382</v>
      </c>
    </row>
    <row r="303" spans="1:16" s="20" customFormat="1" ht="31.5" customHeight="1" outlineLevel="1">
      <c r="A303" s="193" t="s">
        <v>48</v>
      </c>
      <c r="B303" s="7" t="s">
        <v>170</v>
      </c>
      <c r="C303" s="8" t="s">
        <v>180</v>
      </c>
      <c r="D303" s="162" t="s">
        <v>194</v>
      </c>
      <c r="E303" s="28">
        <v>25209</v>
      </c>
      <c r="F303" s="17">
        <v>224950</v>
      </c>
      <c r="G303" s="29">
        <v>1729302981.6099989</v>
      </c>
      <c r="H303" s="28">
        <v>25895</v>
      </c>
      <c r="I303" s="17">
        <v>232812</v>
      </c>
      <c r="J303" s="29">
        <v>2064297252.6899991</v>
      </c>
      <c r="K303" s="28">
        <f t="shared" si="274"/>
        <v>686</v>
      </c>
      <c r="L303" s="17">
        <f t="shared" si="275"/>
        <v>7862</v>
      </c>
      <c r="M303" s="29">
        <f t="shared" si="276"/>
        <v>334994271.08000016</v>
      </c>
      <c r="N303" s="181">
        <f t="shared" si="272"/>
        <v>2.7212503470982585E-2</v>
      </c>
      <c r="O303" s="19">
        <f t="shared" si="273"/>
        <v>3.4949988886419203E-2</v>
      </c>
      <c r="P303" s="32">
        <f t="shared" si="236"/>
        <v>0.1937163554579181</v>
      </c>
    </row>
    <row r="304" spans="1:16" s="20" customFormat="1" ht="15.75" customHeight="1" outlineLevel="1">
      <c r="A304" s="193" t="s">
        <v>48</v>
      </c>
      <c r="B304" s="7" t="s">
        <v>171</v>
      </c>
      <c r="C304" s="8" t="s">
        <v>156</v>
      </c>
      <c r="D304" s="162"/>
      <c r="E304" s="28"/>
      <c r="F304" s="17"/>
      <c r="G304" s="29">
        <v>-18327114.16</v>
      </c>
      <c r="H304" s="28"/>
      <c r="I304" s="17"/>
      <c r="J304" s="29">
        <v>-20442569</v>
      </c>
      <c r="K304" s="28">
        <f t="shared" si="274"/>
        <v>0</v>
      </c>
      <c r="L304" s="17">
        <f t="shared" si="275"/>
        <v>0</v>
      </c>
      <c r="M304" s="29">
        <f t="shared" si="276"/>
        <v>-2115454.84</v>
      </c>
      <c r="N304" s="181">
        <f t="shared" si="272"/>
        <v>0</v>
      </c>
      <c r="O304" s="19">
        <f t="shared" si="273"/>
        <v>0</v>
      </c>
      <c r="P304" s="32">
        <f t="shared" si="236"/>
        <v>0.11542760205079662</v>
      </c>
    </row>
    <row r="305" spans="1:16" s="20" customFormat="1" ht="15.75" customHeight="1" outlineLevel="1">
      <c r="A305" s="193" t="s">
        <v>48</v>
      </c>
      <c r="B305" s="5" t="s">
        <v>141</v>
      </c>
      <c r="C305" s="6" t="s">
        <v>140</v>
      </c>
      <c r="D305" s="161" t="s">
        <v>159</v>
      </c>
      <c r="E305" s="26">
        <v>3955</v>
      </c>
      <c r="F305" s="14">
        <v>23475</v>
      </c>
      <c r="G305" s="27">
        <v>186232535.78999999</v>
      </c>
      <c r="H305" s="26">
        <f t="shared" ref="H305:M305" si="277">H308+H309</f>
        <v>4300</v>
      </c>
      <c r="I305" s="14">
        <f t="shared" si="277"/>
        <v>23671</v>
      </c>
      <c r="J305" s="27">
        <f t="shared" si="277"/>
        <v>168599959.53999999</v>
      </c>
      <c r="K305" s="26">
        <f t="shared" si="277"/>
        <v>345</v>
      </c>
      <c r="L305" s="14">
        <f t="shared" si="277"/>
        <v>196</v>
      </c>
      <c r="M305" s="27">
        <f t="shared" si="277"/>
        <v>-17632576.25</v>
      </c>
      <c r="N305" s="30">
        <f t="shared" si="272"/>
        <v>8.7231352718078387E-2</v>
      </c>
      <c r="O305" s="15">
        <f t="shared" si="273"/>
        <v>8.3493077742279025E-3</v>
      </c>
      <c r="P305" s="31">
        <f t="shared" si="236"/>
        <v>-9.4680428289302204E-2</v>
      </c>
    </row>
    <row r="306" spans="1:16" s="16" customFormat="1" ht="15.75" customHeight="1" outlineLevel="1">
      <c r="A306" s="193" t="s">
        <v>48</v>
      </c>
      <c r="B306" s="5"/>
      <c r="C306" s="8" t="s">
        <v>167</v>
      </c>
      <c r="D306" s="162" t="s">
        <v>159</v>
      </c>
      <c r="E306" s="28">
        <v>0</v>
      </c>
      <c r="F306" s="17">
        <v>0</v>
      </c>
      <c r="G306" s="29">
        <v>0</v>
      </c>
      <c r="H306" s="28">
        <v>0</v>
      </c>
      <c r="I306" s="17">
        <v>0</v>
      </c>
      <c r="J306" s="29">
        <v>0</v>
      </c>
      <c r="K306" s="28">
        <f t="shared" ref="K306:K309" si="278">H306-E306</f>
        <v>0</v>
      </c>
      <c r="L306" s="17">
        <f t="shared" ref="L306:L309" si="279">I306-F306</f>
        <v>0</v>
      </c>
      <c r="M306" s="29">
        <f t="shared" ref="M306:M309" si="280">J306-G306</f>
        <v>0</v>
      </c>
      <c r="N306" s="181">
        <f t="shared" si="272"/>
        <v>0</v>
      </c>
      <c r="O306" s="19">
        <f t="shared" si="273"/>
        <v>0</v>
      </c>
      <c r="P306" s="32">
        <f t="shared" si="236"/>
        <v>0</v>
      </c>
    </row>
    <row r="307" spans="1:16" s="20" customFormat="1" ht="15.75" customHeight="1" outlineLevel="1">
      <c r="A307" s="193" t="s">
        <v>48</v>
      </c>
      <c r="B307" s="5"/>
      <c r="C307" s="129" t="s">
        <v>182</v>
      </c>
      <c r="D307" s="162" t="s">
        <v>159</v>
      </c>
      <c r="E307" s="28">
        <v>0</v>
      </c>
      <c r="F307" s="17">
        <v>0</v>
      </c>
      <c r="G307" s="29">
        <v>0</v>
      </c>
      <c r="H307" s="28">
        <v>0</v>
      </c>
      <c r="I307" s="17">
        <v>0</v>
      </c>
      <c r="J307" s="29">
        <v>0</v>
      </c>
      <c r="K307" s="28">
        <f t="shared" si="278"/>
        <v>0</v>
      </c>
      <c r="L307" s="17">
        <f t="shared" si="279"/>
        <v>0</v>
      </c>
      <c r="M307" s="29">
        <f t="shared" si="280"/>
        <v>0</v>
      </c>
      <c r="N307" s="30">
        <f t="shared" si="272"/>
        <v>0</v>
      </c>
      <c r="O307" s="15">
        <f t="shared" si="273"/>
        <v>0</v>
      </c>
      <c r="P307" s="31">
        <f t="shared" si="236"/>
        <v>0</v>
      </c>
    </row>
    <row r="308" spans="1:16" s="20" customFormat="1" ht="15.75" customHeight="1" outlineLevel="1">
      <c r="A308" s="193" t="s">
        <v>48</v>
      </c>
      <c r="B308" s="7" t="s">
        <v>185</v>
      </c>
      <c r="C308" s="8" t="s">
        <v>157</v>
      </c>
      <c r="D308" s="162" t="s">
        <v>159</v>
      </c>
      <c r="E308" s="28">
        <v>5</v>
      </c>
      <c r="F308" s="17">
        <v>40</v>
      </c>
      <c r="G308" s="29">
        <v>116072</v>
      </c>
      <c r="H308" s="28">
        <v>0</v>
      </c>
      <c r="I308" s="17">
        <v>0</v>
      </c>
      <c r="J308" s="29">
        <v>0</v>
      </c>
      <c r="K308" s="28">
        <f t="shared" si="278"/>
        <v>-5</v>
      </c>
      <c r="L308" s="17">
        <f t="shared" si="279"/>
        <v>-40</v>
      </c>
      <c r="M308" s="29">
        <f t="shared" si="280"/>
        <v>-116072</v>
      </c>
      <c r="N308" s="181">
        <f t="shared" si="272"/>
        <v>-1</v>
      </c>
      <c r="O308" s="19">
        <f t="shared" si="273"/>
        <v>-1</v>
      </c>
      <c r="P308" s="32">
        <f t="shared" si="236"/>
        <v>-1</v>
      </c>
    </row>
    <row r="309" spans="1:16" s="20" customFormat="1" ht="31.5" customHeight="1" outlineLevel="1">
      <c r="A309" s="193" t="s">
        <v>48</v>
      </c>
      <c r="B309" s="7" t="s">
        <v>186</v>
      </c>
      <c r="C309" s="8" t="s">
        <v>183</v>
      </c>
      <c r="D309" s="162" t="s">
        <v>159</v>
      </c>
      <c r="E309" s="28">
        <v>3950</v>
      </c>
      <c r="F309" s="17">
        <v>23435</v>
      </c>
      <c r="G309" s="29">
        <v>186116463.78999999</v>
      </c>
      <c r="H309" s="28">
        <v>4300</v>
      </c>
      <c r="I309" s="17">
        <v>23671</v>
      </c>
      <c r="J309" s="29">
        <v>168599959.53999999</v>
      </c>
      <c r="K309" s="28">
        <f t="shared" si="278"/>
        <v>350</v>
      </c>
      <c r="L309" s="17">
        <f t="shared" si="279"/>
        <v>236</v>
      </c>
      <c r="M309" s="29">
        <f t="shared" si="280"/>
        <v>-17516504.25</v>
      </c>
      <c r="N309" s="181">
        <f t="shared" si="272"/>
        <v>8.8607594936708861E-2</v>
      </c>
      <c r="O309" s="19">
        <f t="shared" si="273"/>
        <v>1.0070407510134414E-2</v>
      </c>
      <c r="P309" s="32">
        <f t="shared" si="236"/>
        <v>-9.4115823465055315E-2</v>
      </c>
    </row>
    <row r="310" spans="1:16" s="20" customFormat="1" ht="15.75" customHeight="1" outlineLevel="1">
      <c r="A310" s="193" t="s">
        <v>48</v>
      </c>
      <c r="B310" s="5" t="s">
        <v>139</v>
      </c>
      <c r="C310" s="9" t="s">
        <v>142</v>
      </c>
      <c r="D310" s="163" t="s">
        <v>1</v>
      </c>
      <c r="E310" s="26">
        <f t="shared" ref="E310:M310" si="281">E311+E314</f>
        <v>11307</v>
      </c>
      <c r="F310" s="14">
        <f t="shared" si="281"/>
        <v>80796</v>
      </c>
      <c r="G310" s="27">
        <f t="shared" si="281"/>
        <v>108673600.27</v>
      </c>
      <c r="H310" s="26">
        <f t="shared" si="281"/>
        <v>8004</v>
      </c>
      <c r="I310" s="14">
        <f t="shared" si="281"/>
        <v>75884</v>
      </c>
      <c r="J310" s="27">
        <f t="shared" si="281"/>
        <v>120867050.72</v>
      </c>
      <c r="K310" s="26">
        <f t="shared" si="281"/>
        <v>-3303</v>
      </c>
      <c r="L310" s="14">
        <f t="shared" si="281"/>
        <v>-4912</v>
      </c>
      <c r="M310" s="27">
        <f t="shared" si="281"/>
        <v>12193450.450000003</v>
      </c>
      <c r="N310" s="30">
        <f t="shared" si="272"/>
        <v>-0.29211992570973733</v>
      </c>
      <c r="O310" s="15">
        <f t="shared" si="273"/>
        <v>-6.0795088865785434E-2</v>
      </c>
      <c r="P310" s="31">
        <f t="shared" si="236"/>
        <v>0.11220250750601182</v>
      </c>
    </row>
    <row r="311" spans="1:16" s="20" customFormat="1" ht="15.75" customHeight="1" outlineLevel="1">
      <c r="A311" s="193" t="s">
        <v>48</v>
      </c>
      <c r="B311" s="7" t="s">
        <v>188</v>
      </c>
      <c r="C311" s="10" t="s">
        <v>184</v>
      </c>
      <c r="D311" s="164" t="s">
        <v>1</v>
      </c>
      <c r="E311" s="28">
        <v>11307</v>
      </c>
      <c r="F311" s="17">
        <v>80796</v>
      </c>
      <c r="G311" s="29">
        <v>108673600.27</v>
      </c>
      <c r="H311" s="28">
        <v>8004</v>
      </c>
      <c r="I311" s="17">
        <v>75884</v>
      </c>
      <c r="J311" s="29">
        <v>120867050.72</v>
      </c>
      <c r="K311" s="28">
        <f t="shared" ref="K311:K315" si="282">H311-E311</f>
        <v>-3303</v>
      </c>
      <c r="L311" s="17">
        <f t="shared" ref="L311:L315" si="283">I311-F311</f>
        <v>-4912</v>
      </c>
      <c r="M311" s="29">
        <f t="shared" ref="M311:M319" si="284">J311-G311</f>
        <v>12193450.450000003</v>
      </c>
      <c r="N311" s="181">
        <f t="shared" si="272"/>
        <v>-0.29211992570973733</v>
      </c>
      <c r="O311" s="19">
        <f t="shared" si="273"/>
        <v>-6.0795088865785434E-2</v>
      </c>
      <c r="P311" s="32">
        <f t="shared" si="236"/>
        <v>0.11220250750601182</v>
      </c>
    </row>
    <row r="312" spans="1:16" s="16" customFormat="1" ht="31.5" customHeight="1" outlineLevel="1">
      <c r="A312" s="193" t="s">
        <v>48</v>
      </c>
      <c r="B312" s="7"/>
      <c r="C312" s="10" t="s">
        <v>224</v>
      </c>
      <c r="D312" s="164" t="s">
        <v>225</v>
      </c>
      <c r="E312" s="28">
        <v>0</v>
      </c>
      <c r="F312" s="17">
        <v>0</v>
      </c>
      <c r="G312" s="29">
        <v>0</v>
      </c>
      <c r="H312" s="28">
        <v>0</v>
      </c>
      <c r="I312" s="17">
        <v>0</v>
      </c>
      <c r="J312" s="29">
        <v>0</v>
      </c>
      <c r="K312" s="28">
        <f t="shared" si="282"/>
        <v>0</v>
      </c>
      <c r="L312" s="17">
        <f t="shared" si="283"/>
        <v>0</v>
      </c>
      <c r="M312" s="29">
        <f t="shared" si="284"/>
        <v>0</v>
      </c>
      <c r="N312" s="181">
        <f t="shared" si="272"/>
        <v>0</v>
      </c>
      <c r="O312" s="19">
        <f t="shared" si="273"/>
        <v>0</v>
      </c>
      <c r="P312" s="32">
        <f t="shared" si="236"/>
        <v>0</v>
      </c>
    </row>
    <row r="313" spans="1:16" s="20" customFormat="1" ht="31.5" customHeight="1" outlineLevel="1">
      <c r="A313" s="193" t="s">
        <v>48</v>
      </c>
      <c r="B313" s="7"/>
      <c r="C313" s="10" t="s">
        <v>222</v>
      </c>
      <c r="D313" s="164" t="s">
        <v>223</v>
      </c>
      <c r="E313" s="28">
        <v>4597</v>
      </c>
      <c r="F313" s="17"/>
      <c r="G313" s="29">
        <v>11430294</v>
      </c>
      <c r="H313" s="28">
        <v>2619</v>
      </c>
      <c r="I313" s="17"/>
      <c r="J313" s="29">
        <v>7054840</v>
      </c>
      <c r="K313" s="28">
        <f t="shared" si="282"/>
        <v>-1978</v>
      </c>
      <c r="L313" s="17">
        <f t="shared" si="283"/>
        <v>0</v>
      </c>
      <c r="M313" s="29">
        <f t="shared" si="284"/>
        <v>-4375454</v>
      </c>
      <c r="N313" s="181">
        <f t="shared" si="272"/>
        <v>-0.43028061779421362</v>
      </c>
      <c r="O313" s="19">
        <f t="shared" si="273"/>
        <v>0</v>
      </c>
      <c r="P313" s="32">
        <f t="shared" si="236"/>
        <v>-0.38279452829472277</v>
      </c>
    </row>
    <row r="314" spans="1:16" s="20" customFormat="1" ht="31.5" customHeight="1" outlineLevel="1">
      <c r="A314" s="193" t="s">
        <v>48</v>
      </c>
      <c r="B314" s="7" t="s">
        <v>189</v>
      </c>
      <c r="C314" s="11" t="s">
        <v>144</v>
      </c>
      <c r="D314" s="164" t="s">
        <v>1</v>
      </c>
      <c r="E314" s="28">
        <v>0</v>
      </c>
      <c r="F314" s="17">
        <v>0</v>
      </c>
      <c r="G314" s="29">
        <v>0</v>
      </c>
      <c r="H314" s="28">
        <v>0</v>
      </c>
      <c r="I314" s="17">
        <v>0</v>
      </c>
      <c r="J314" s="29">
        <v>0</v>
      </c>
      <c r="K314" s="28">
        <f t="shared" si="282"/>
        <v>0</v>
      </c>
      <c r="L314" s="17">
        <f t="shared" si="283"/>
        <v>0</v>
      </c>
      <c r="M314" s="29">
        <f t="shared" si="284"/>
        <v>0</v>
      </c>
      <c r="N314" s="181">
        <f t="shared" si="272"/>
        <v>0</v>
      </c>
      <c r="O314" s="19">
        <f t="shared" si="273"/>
        <v>0</v>
      </c>
      <c r="P314" s="32">
        <f t="shared" si="236"/>
        <v>0</v>
      </c>
    </row>
    <row r="315" spans="1:16" s="20" customFormat="1" ht="15.75" customHeight="1" outlineLevel="1">
      <c r="A315" s="193" t="s">
        <v>48</v>
      </c>
      <c r="B315" s="5" t="s">
        <v>143</v>
      </c>
      <c r="C315" s="6" t="s">
        <v>2</v>
      </c>
      <c r="D315" s="163" t="s">
        <v>3</v>
      </c>
      <c r="E315" s="26">
        <v>0</v>
      </c>
      <c r="F315" s="14"/>
      <c r="G315" s="27">
        <v>0</v>
      </c>
      <c r="H315" s="26">
        <v>0</v>
      </c>
      <c r="I315" s="14"/>
      <c r="J315" s="27">
        <v>0</v>
      </c>
      <c r="K315" s="26">
        <f t="shared" si="282"/>
        <v>0</v>
      </c>
      <c r="L315" s="14">
        <f t="shared" si="283"/>
        <v>0</v>
      </c>
      <c r="M315" s="27">
        <f t="shared" si="284"/>
        <v>0</v>
      </c>
      <c r="N315" s="30">
        <f t="shared" si="272"/>
        <v>0</v>
      </c>
      <c r="O315" s="15">
        <f t="shared" si="273"/>
        <v>0</v>
      </c>
      <c r="P315" s="31">
        <f t="shared" si="236"/>
        <v>0</v>
      </c>
    </row>
    <row r="316" spans="1:16" s="20" customFormat="1" ht="15.75" customHeight="1" outlineLevel="1">
      <c r="A316" s="193" t="s">
        <v>48</v>
      </c>
      <c r="B316" s="5" t="s">
        <v>243</v>
      </c>
      <c r="C316" s="6" t="s">
        <v>256</v>
      </c>
      <c r="D316" s="164"/>
      <c r="E316" s="267"/>
      <c r="F316" s="270"/>
      <c r="G316" s="232">
        <f t="shared" ref="G316" si="285">SUM(G317:G319)</f>
        <v>297954968.68000001</v>
      </c>
      <c r="H316" s="267"/>
      <c r="I316" s="270"/>
      <c r="J316" s="232">
        <f t="shared" ref="J316" si="286">SUM(J317:J319)</f>
        <v>290243505.19</v>
      </c>
      <c r="K316" s="267"/>
      <c r="L316" s="270"/>
      <c r="M316" s="232">
        <f t="shared" si="284"/>
        <v>-7711463.4900000095</v>
      </c>
      <c r="N316" s="30"/>
      <c r="O316" s="15"/>
      <c r="P316" s="31">
        <f t="shared" si="236"/>
        <v>-2.5881305232677718E-2</v>
      </c>
    </row>
    <row r="317" spans="1:16" s="20" customFormat="1" ht="15.75" customHeight="1" outlineLevel="1">
      <c r="A317" s="193" t="s">
        <v>48</v>
      </c>
      <c r="B317" s="7"/>
      <c r="C317" s="11" t="s">
        <v>244</v>
      </c>
      <c r="D317" s="162" t="s">
        <v>194</v>
      </c>
      <c r="E317" s="267">
        <v>3000</v>
      </c>
      <c r="F317" s="270">
        <v>56658</v>
      </c>
      <c r="G317" s="67">
        <v>297954968.68000001</v>
      </c>
      <c r="H317" s="267">
        <v>3000</v>
      </c>
      <c r="I317" s="270">
        <v>42215</v>
      </c>
      <c r="J317" s="67">
        <v>290243505.19</v>
      </c>
      <c r="K317" s="267">
        <f t="shared" ref="K317:K319" si="287">H317-E317</f>
        <v>0</v>
      </c>
      <c r="L317" s="270">
        <f t="shared" ref="L317:L319" si="288">I317-F317</f>
        <v>-14443</v>
      </c>
      <c r="M317" s="67">
        <f t="shared" si="284"/>
        <v>-7711463.4900000095</v>
      </c>
      <c r="N317" s="275">
        <f t="shared" ref="N317:N319" si="289">IF(E317=0,0,K317/E317)</f>
        <v>0</v>
      </c>
      <c r="O317" s="276">
        <f t="shared" ref="O317:O319" si="290">IF(F317=0,0,L317/F317)</f>
        <v>-0.25491545765823009</v>
      </c>
      <c r="P317" s="277">
        <f t="shared" si="236"/>
        <v>-2.5881305232677718E-2</v>
      </c>
    </row>
    <row r="318" spans="1:16" s="20" customFormat="1" ht="15.75" customHeight="1" outlineLevel="1">
      <c r="A318" s="193" t="s">
        <v>48</v>
      </c>
      <c r="B318" s="7"/>
      <c r="C318" s="11" t="s">
        <v>245</v>
      </c>
      <c r="D318" s="162" t="s">
        <v>159</v>
      </c>
      <c r="E318" s="267">
        <v>0</v>
      </c>
      <c r="F318" s="270">
        <v>0</v>
      </c>
      <c r="G318" s="67">
        <v>0</v>
      </c>
      <c r="H318" s="267">
        <v>0</v>
      </c>
      <c r="I318" s="270">
        <v>0</v>
      </c>
      <c r="J318" s="67">
        <v>0</v>
      </c>
      <c r="K318" s="267">
        <f t="shared" si="287"/>
        <v>0</v>
      </c>
      <c r="L318" s="270">
        <f t="shared" si="288"/>
        <v>0</v>
      </c>
      <c r="M318" s="67">
        <f t="shared" si="284"/>
        <v>0</v>
      </c>
      <c r="N318" s="275">
        <f t="shared" si="289"/>
        <v>0</v>
      </c>
      <c r="O318" s="276">
        <f t="shared" si="290"/>
        <v>0</v>
      </c>
      <c r="P318" s="277">
        <f t="shared" si="236"/>
        <v>0</v>
      </c>
    </row>
    <row r="319" spans="1:16" s="16" customFormat="1" ht="15.75" customHeight="1" outlineLevel="1">
      <c r="A319" s="193" t="s">
        <v>48</v>
      </c>
      <c r="B319" s="5"/>
      <c r="C319" s="11" t="s">
        <v>246</v>
      </c>
      <c r="D319" s="164" t="s">
        <v>225</v>
      </c>
      <c r="E319" s="28">
        <v>0</v>
      </c>
      <c r="F319" s="17">
        <v>0</v>
      </c>
      <c r="G319" s="29">
        <v>0</v>
      </c>
      <c r="H319" s="28">
        <v>0</v>
      </c>
      <c r="I319" s="17">
        <v>0</v>
      </c>
      <c r="J319" s="29">
        <v>0</v>
      </c>
      <c r="K319" s="28">
        <f t="shared" si="287"/>
        <v>0</v>
      </c>
      <c r="L319" s="17">
        <f t="shared" si="288"/>
        <v>0</v>
      </c>
      <c r="M319" s="29">
        <f t="shared" si="284"/>
        <v>0</v>
      </c>
      <c r="N319" s="181">
        <f t="shared" si="289"/>
        <v>0</v>
      </c>
      <c r="O319" s="19">
        <f t="shared" si="290"/>
        <v>0</v>
      </c>
      <c r="P319" s="32">
        <f t="shared" si="236"/>
        <v>0</v>
      </c>
    </row>
    <row r="320" spans="1:16" s="13" customFormat="1" ht="15.75" customHeight="1">
      <c r="A320" s="36" t="s">
        <v>47</v>
      </c>
      <c r="B320" s="37" t="s">
        <v>51</v>
      </c>
      <c r="C320" s="215" t="s">
        <v>179</v>
      </c>
      <c r="D320" s="208" t="s">
        <v>145</v>
      </c>
      <c r="E320" s="179" t="s">
        <v>145</v>
      </c>
      <c r="F320" s="78" t="s">
        <v>145</v>
      </c>
      <c r="G320" s="79">
        <f>G321+G327+G332+G337+G338</f>
        <v>631636070.37000012</v>
      </c>
      <c r="H320" s="179" t="s">
        <v>145</v>
      </c>
      <c r="I320" s="274" t="s">
        <v>145</v>
      </c>
      <c r="J320" s="79">
        <f>J321+J327+J332+J337+J338</f>
        <v>749594492.5399996</v>
      </c>
      <c r="K320" s="273" t="s">
        <v>145</v>
      </c>
      <c r="L320" s="274" t="s">
        <v>145</v>
      </c>
      <c r="M320" s="79">
        <f>M321+M327+M332+M338+M337</f>
        <v>117958422.16999939</v>
      </c>
      <c r="N320" s="278" t="s">
        <v>145</v>
      </c>
      <c r="O320" s="279" t="s">
        <v>145</v>
      </c>
      <c r="P320" s="280">
        <f t="shared" si="236"/>
        <v>0.18675061115636041</v>
      </c>
    </row>
    <row r="321" spans="1:16" s="16" customFormat="1" ht="15.75" customHeight="1" outlineLevel="1">
      <c r="A321" s="193" t="s">
        <v>51</v>
      </c>
      <c r="B321" s="5" t="s">
        <v>136</v>
      </c>
      <c r="C321" s="9" t="s">
        <v>137</v>
      </c>
      <c r="D321" s="161" t="s">
        <v>194</v>
      </c>
      <c r="E321" s="26">
        <v>11100</v>
      </c>
      <c r="F321" s="14">
        <v>78658</v>
      </c>
      <c r="G321" s="27">
        <v>594894009.36000013</v>
      </c>
      <c r="H321" s="26">
        <f>H323+H325</f>
        <v>11496</v>
      </c>
      <c r="I321" s="14">
        <f>I323+I325</f>
        <v>83212</v>
      </c>
      <c r="J321" s="27">
        <f>J323+J324+J325+J326</f>
        <v>709373727.5399996</v>
      </c>
      <c r="K321" s="26">
        <f t="shared" ref="K321:M343" si="291">K323+K324+K325+K326</f>
        <v>396</v>
      </c>
      <c r="L321" s="14">
        <f t="shared" si="291"/>
        <v>4554</v>
      </c>
      <c r="M321" s="27">
        <f t="shared" si="291"/>
        <v>114479718.1799994</v>
      </c>
      <c r="N321" s="30">
        <f t="shared" ref="N321:N337" si="292">IF(E321=0,0,K321/E321)</f>
        <v>3.5675675675675679E-2</v>
      </c>
      <c r="O321" s="15">
        <f t="shared" ref="O321:O337" si="293">IF(F321=0,0,L321/F321)</f>
        <v>5.7896208904370819E-2</v>
      </c>
      <c r="P321" s="31">
        <f t="shared" si="236"/>
        <v>0.19243716759420582</v>
      </c>
    </row>
    <row r="322" spans="1:16" s="20" customFormat="1" ht="15.75" customHeight="1" outlineLevel="1">
      <c r="A322" s="193" t="s">
        <v>51</v>
      </c>
      <c r="B322" s="7"/>
      <c r="C322" s="8" t="s">
        <v>167</v>
      </c>
      <c r="D322" s="162" t="s">
        <v>194</v>
      </c>
      <c r="E322" s="28">
        <v>372</v>
      </c>
      <c r="F322" s="17">
        <v>5027</v>
      </c>
      <c r="G322" s="29">
        <v>100588520.84999999</v>
      </c>
      <c r="H322" s="28">
        <v>350</v>
      </c>
      <c r="I322" s="17">
        <v>4781</v>
      </c>
      <c r="J322" s="29">
        <v>113842274.84</v>
      </c>
      <c r="K322" s="28">
        <f t="shared" ref="K322:K326" si="294">H322-E322</f>
        <v>-22</v>
      </c>
      <c r="L322" s="17">
        <f t="shared" ref="L322:L326" si="295">I322-F322</f>
        <v>-246</v>
      </c>
      <c r="M322" s="29">
        <f t="shared" ref="M322:M326" si="296">J322-G322</f>
        <v>13253753.99000001</v>
      </c>
      <c r="N322" s="181">
        <f t="shared" si="292"/>
        <v>-5.9139784946236562E-2</v>
      </c>
      <c r="O322" s="19">
        <f t="shared" si="293"/>
        <v>-4.8935746966381539E-2</v>
      </c>
      <c r="P322" s="32">
        <f t="shared" ref="P322:P385" si="297">IF(G322=0,0,M322/G322)</f>
        <v>0.13176209251316384</v>
      </c>
    </row>
    <row r="323" spans="1:16" s="20" customFormat="1" ht="15.75" customHeight="1" outlineLevel="1">
      <c r="A323" s="193" t="s">
        <v>51</v>
      </c>
      <c r="B323" s="7" t="s">
        <v>168</v>
      </c>
      <c r="C323" s="8" t="s">
        <v>138</v>
      </c>
      <c r="D323" s="162" t="s">
        <v>194</v>
      </c>
      <c r="E323" s="28">
        <v>25</v>
      </c>
      <c r="F323" s="17">
        <v>275</v>
      </c>
      <c r="G323" s="29">
        <v>3452612.25</v>
      </c>
      <c r="H323" s="28">
        <v>57</v>
      </c>
      <c r="I323" s="17">
        <v>545</v>
      </c>
      <c r="J323" s="29">
        <v>12048278.709999999</v>
      </c>
      <c r="K323" s="28">
        <f t="shared" si="294"/>
        <v>32</v>
      </c>
      <c r="L323" s="17">
        <f t="shared" si="295"/>
        <v>270</v>
      </c>
      <c r="M323" s="29">
        <f t="shared" si="296"/>
        <v>8595666.459999999</v>
      </c>
      <c r="N323" s="181">
        <f t="shared" si="292"/>
        <v>1.28</v>
      </c>
      <c r="O323" s="19">
        <f t="shared" si="293"/>
        <v>0.98181818181818181</v>
      </c>
      <c r="P323" s="32">
        <f t="shared" si="297"/>
        <v>2.4896124550331415</v>
      </c>
    </row>
    <row r="324" spans="1:16" s="20" customFormat="1" ht="15.75" customHeight="1" outlineLevel="1">
      <c r="A324" s="193" t="s">
        <v>51</v>
      </c>
      <c r="B324" s="7" t="s">
        <v>169</v>
      </c>
      <c r="C324" s="129" t="s">
        <v>181</v>
      </c>
      <c r="D324" s="162" t="s">
        <v>195</v>
      </c>
      <c r="E324" s="28"/>
      <c r="F324" s="17"/>
      <c r="G324" s="29">
        <v>568344</v>
      </c>
      <c r="H324" s="28"/>
      <c r="I324" s="17"/>
      <c r="J324" s="29">
        <v>600562</v>
      </c>
      <c r="K324" s="28">
        <f t="shared" si="294"/>
        <v>0</v>
      </c>
      <c r="L324" s="17">
        <f t="shared" si="295"/>
        <v>0</v>
      </c>
      <c r="M324" s="29">
        <f t="shared" si="296"/>
        <v>32218</v>
      </c>
      <c r="N324" s="181">
        <f t="shared" si="292"/>
        <v>0</v>
      </c>
      <c r="O324" s="19">
        <f t="shared" si="293"/>
        <v>0</v>
      </c>
      <c r="P324" s="32">
        <f t="shared" si="297"/>
        <v>5.6687499120251117E-2</v>
      </c>
    </row>
    <row r="325" spans="1:16" s="20" customFormat="1" ht="31.5" customHeight="1" outlineLevel="1">
      <c r="A325" s="193" t="s">
        <v>51</v>
      </c>
      <c r="B325" s="7" t="s">
        <v>170</v>
      </c>
      <c r="C325" s="8" t="s">
        <v>180</v>
      </c>
      <c r="D325" s="162" t="s">
        <v>194</v>
      </c>
      <c r="E325" s="28">
        <v>11075</v>
      </c>
      <c r="F325" s="17">
        <v>78383</v>
      </c>
      <c r="G325" s="29">
        <v>616773734.20000017</v>
      </c>
      <c r="H325" s="28">
        <v>11439</v>
      </c>
      <c r="I325" s="17">
        <v>82667</v>
      </c>
      <c r="J325" s="29">
        <v>734143066.82999957</v>
      </c>
      <c r="K325" s="28">
        <f t="shared" si="294"/>
        <v>364</v>
      </c>
      <c r="L325" s="17">
        <f t="shared" si="295"/>
        <v>4284</v>
      </c>
      <c r="M325" s="29">
        <f t="shared" si="296"/>
        <v>117369332.6299994</v>
      </c>
      <c r="N325" s="181">
        <f t="shared" si="292"/>
        <v>3.2866817155756206E-2</v>
      </c>
      <c r="O325" s="19">
        <f t="shared" si="293"/>
        <v>5.4654708291338686E-2</v>
      </c>
      <c r="P325" s="32">
        <f t="shared" si="297"/>
        <v>0.1902956078086494</v>
      </c>
    </row>
    <row r="326" spans="1:16" s="20" customFormat="1" ht="15.75" customHeight="1" outlineLevel="1">
      <c r="A326" s="193" t="s">
        <v>51</v>
      </c>
      <c r="B326" s="7" t="s">
        <v>171</v>
      </c>
      <c r="C326" s="8" t="s">
        <v>156</v>
      </c>
      <c r="D326" s="162"/>
      <c r="E326" s="28"/>
      <c r="F326" s="17"/>
      <c r="G326" s="29">
        <v>-25900681.09</v>
      </c>
      <c r="H326" s="28"/>
      <c r="I326" s="17"/>
      <c r="J326" s="29">
        <v>-37418180</v>
      </c>
      <c r="K326" s="28">
        <f t="shared" si="294"/>
        <v>0</v>
      </c>
      <c r="L326" s="17">
        <f t="shared" si="295"/>
        <v>0</v>
      </c>
      <c r="M326" s="29">
        <f t="shared" si="296"/>
        <v>-11517498.91</v>
      </c>
      <c r="N326" s="181">
        <f t="shared" si="292"/>
        <v>0</v>
      </c>
      <c r="O326" s="19">
        <f t="shared" si="293"/>
        <v>0</v>
      </c>
      <c r="P326" s="32">
        <f t="shared" si="297"/>
        <v>0.44467938391190781</v>
      </c>
    </row>
    <row r="327" spans="1:16" s="20" customFormat="1" ht="15.75" customHeight="1" outlineLevel="1">
      <c r="A327" s="193" t="s">
        <v>51</v>
      </c>
      <c r="B327" s="5" t="s">
        <v>141</v>
      </c>
      <c r="C327" s="6" t="s">
        <v>140</v>
      </c>
      <c r="D327" s="161" t="s">
        <v>159</v>
      </c>
      <c r="E327" s="26">
        <v>265</v>
      </c>
      <c r="F327" s="14">
        <v>2120</v>
      </c>
      <c r="G327" s="27">
        <v>11404120.459999999</v>
      </c>
      <c r="H327" s="26">
        <f t="shared" ref="H327:M327" si="298">H330+H331</f>
        <v>250</v>
      </c>
      <c r="I327" s="14">
        <f t="shared" si="298"/>
        <v>1935</v>
      </c>
      <c r="J327" s="27">
        <f t="shared" si="298"/>
        <v>7674924.5500000007</v>
      </c>
      <c r="K327" s="26">
        <f t="shared" si="298"/>
        <v>-15</v>
      </c>
      <c r="L327" s="14">
        <f t="shared" si="298"/>
        <v>-185</v>
      </c>
      <c r="M327" s="27">
        <f t="shared" si="298"/>
        <v>-3729195.9099999983</v>
      </c>
      <c r="N327" s="30">
        <f t="shared" si="292"/>
        <v>-5.6603773584905662E-2</v>
      </c>
      <c r="O327" s="15">
        <f t="shared" si="293"/>
        <v>-8.7264150943396221E-2</v>
      </c>
      <c r="P327" s="31">
        <f t="shared" si="297"/>
        <v>-0.32700425456572202</v>
      </c>
    </row>
    <row r="328" spans="1:16" s="16" customFormat="1" ht="15.75" customHeight="1" outlineLevel="1">
      <c r="A328" s="193" t="s">
        <v>51</v>
      </c>
      <c r="B328" s="5"/>
      <c r="C328" s="8" t="s">
        <v>167</v>
      </c>
      <c r="D328" s="162" t="s">
        <v>159</v>
      </c>
      <c r="E328" s="28">
        <v>0</v>
      </c>
      <c r="F328" s="17">
        <v>0</v>
      </c>
      <c r="G328" s="29">
        <v>0</v>
      </c>
      <c r="H328" s="28">
        <v>0</v>
      </c>
      <c r="I328" s="17">
        <v>0</v>
      </c>
      <c r="J328" s="29">
        <v>0</v>
      </c>
      <c r="K328" s="28">
        <f t="shared" ref="K328:K331" si="299">H328-E328</f>
        <v>0</v>
      </c>
      <c r="L328" s="17">
        <f t="shared" ref="L328:L331" si="300">I328-F328</f>
        <v>0</v>
      </c>
      <c r="M328" s="29">
        <f t="shared" ref="M328:M331" si="301">J328-G328</f>
        <v>0</v>
      </c>
      <c r="N328" s="181">
        <f t="shared" si="292"/>
        <v>0</v>
      </c>
      <c r="O328" s="19">
        <f t="shared" si="293"/>
        <v>0</v>
      </c>
      <c r="P328" s="32">
        <f t="shared" si="297"/>
        <v>0</v>
      </c>
    </row>
    <row r="329" spans="1:16" s="20" customFormat="1" ht="15.75" customHeight="1" outlineLevel="1">
      <c r="A329" s="193" t="s">
        <v>51</v>
      </c>
      <c r="B329" s="5"/>
      <c r="C329" s="129" t="s">
        <v>182</v>
      </c>
      <c r="D329" s="162" t="s">
        <v>159</v>
      </c>
      <c r="E329" s="28">
        <v>0</v>
      </c>
      <c r="F329" s="17">
        <v>0</v>
      </c>
      <c r="G329" s="29">
        <v>0</v>
      </c>
      <c r="H329" s="28">
        <v>0</v>
      </c>
      <c r="I329" s="17">
        <v>0</v>
      </c>
      <c r="J329" s="29">
        <v>0</v>
      </c>
      <c r="K329" s="28">
        <f t="shared" si="299"/>
        <v>0</v>
      </c>
      <c r="L329" s="17">
        <f t="shared" si="300"/>
        <v>0</v>
      </c>
      <c r="M329" s="29">
        <f t="shared" si="301"/>
        <v>0</v>
      </c>
      <c r="N329" s="30">
        <f t="shared" si="292"/>
        <v>0</v>
      </c>
      <c r="O329" s="15">
        <f t="shared" si="293"/>
        <v>0</v>
      </c>
      <c r="P329" s="31">
        <f t="shared" si="297"/>
        <v>0</v>
      </c>
    </row>
    <row r="330" spans="1:16" s="20" customFormat="1" ht="15.75" customHeight="1" outlineLevel="1">
      <c r="A330" s="193" t="s">
        <v>51</v>
      </c>
      <c r="B330" s="7" t="s">
        <v>185</v>
      </c>
      <c r="C330" s="8" t="s">
        <v>157</v>
      </c>
      <c r="D330" s="162" t="s">
        <v>159</v>
      </c>
      <c r="E330" s="28">
        <v>0</v>
      </c>
      <c r="F330" s="17">
        <v>0</v>
      </c>
      <c r="G330" s="29">
        <v>0</v>
      </c>
      <c r="H330" s="28">
        <v>0</v>
      </c>
      <c r="I330" s="17">
        <v>0</v>
      </c>
      <c r="J330" s="29">
        <v>0</v>
      </c>
      <c r="K330" s="28">
        <f t="shared" si="299"/>
        <v>0</v>
      </c>
      <c r="L330" s="17">
        <f t="shared" si="300"/>
        <v>0</v>
      </c>
      <c r="M330" s="29">
        <f t="shared" si="301"/>
        <v>0</v>
      </c>
      <c r="N330" s="181">
        <f t="shared" si="292"/>
        <v>0</v>
      </c>
      <c r="O330" s="19">
        <f t="shared" si="293"/>
        <v>0</v>
      </c>
      <c r="P330" s="32">
        <f t="shared" si="297"/>
        <v>0</v>
      </c>
    </row>
    <row r="331" spans="1:16" s="20" customFormat="1" ht="31.5" customHeight="1" outlineLevel="1">
      <c r="A331" s="193" t="s">
        <v>51</v>
      </c>
      <c r="B331" s="7" t="s">
        <v>186</v>
      </c>
      <c r="C331" s="8" t="s">
        <v>183</v>
      </c>
      <c r="D331" s="162" t="s">
        <v>159</v>
      </c>
      <c r="E331" s="28">
        <v>265</v>
      </c>
      <c r="F331" s="17">
        <v>2120</v>
      </c>
      <c r="G331" s="29">
        <v>11404120.459999999</v>
      </c>
      <c r="H331" s="28">
        <v>250</v>
      </c>
      <c r="I331" s="17">
        <v>1935</v>
      </c>
      <c r="J331" s="29">
        <v>7674924.5500000007</v>
      </c>
      <c r="K331" s="28">
        <f t="shared" si="299"/>
        <v>-15</v>
      </c>
      <c r="L331" s="17">
        <f t="shared" si="300"/>
        <v>-185</v>
      </c>
      <c r="M331" s="29">
        <f t="shared" si="301"/>
        <v>-3729195.9099999983</v>
      </c>
      <c r="N331" s="181">
        <f t="shared" si="292"/>
        <v>-5.6603773584905662E-2</v>
      </c>
      <c r="O331" s="19">
        <f t="shared" si="293"/>
        <v>-8.7264150943396221E-2</v>
      </c>
      <c r="P331" s="32">
        <f t="shared" si="297"/>
        <v>-0.32700425456572202</v>
      </c>
    </row>
    <row r="332" spans="1:16" s="20" customFormat="1" ht="15.75" customHeight="1" outlineLevel="1">
      <c r="A332" s="193" t="s">
        <v>51</v>
      </c>
      <c r="B332" s="5" t="s">
        <v>139</v>
      </c>
      <c r="C332" s="9" t="s">
        <v>142</v>
      </c>
      <c r="D332" s="163" t="s">
        <v>1</v>
      </c>
      <c r="E332" s="26">
        <f t="shared" ref="E332:M332" si="302">E333+E336</f>
        <v>108</v>
      </c>
      <c r="F332" s="14">
        <f t="shared" si="302"/>
        <v>11913</v>
      </c>
      <c r="G332" s="27">
        <f t="shared" si="302"/>
        <v>25337940.550000001</v>
      </c>
      <c r="H332" s="26">
        <f t="shared" si="302"/>
        <v>0</v>
      </c>
      <c r="I332" s="14">
        <f t="shared" si="302"/>
        <v>13600</v>
      </c>
      <c r="J332" s="27">
        <f t="shared" si="302"/>
        <v>32545840.449999999</v>
      </c>
      <c r="K332" s="26">
        <f t="shared" si="302"/>
        <v>-108</v>
      </c>
      <c r="L332" s="14">
        <f t="shared" si="302"/>
        <v>1687</v>
      </c>
      <c r="M332" s="27">
        <f t="shared" si="302"/>
        <v>7207899.8999999985</v>
      </c>
      <c r="N332" s="30">
        <f t="shared" si="292"/>
        <v>-1</v>
      </c>
      <c r="O332" s="15">
        <f t="shared" si="293"/>
        <v>0.14161000587593386</v>
      </c>
      <c r="P332" s="31">
        <f t="shared" si="297"/>
        <v>0.28447062955951241</v>
      </c>
    </row>
    <row r="333" spans="1:16" s="20" customFormat="1" ht="15.75" customHeight="1" outlineLevel="1">
      <c r="A333" s="193" t="s">
        <v>51</v>
      </c>
      <c r="B333" s="7" t="s">
        <v>188</v>
      </c>
      <c r="C333" s="10" t="s">
        <v>184</v>
      </c>
      <c r="D333" s="164" t="s">
        <v>1</v>
      </c>
      <c r="E333" s="28">
        <v>108</v>
      </c>
      <c r="F333" s="17">
        <v>11913</v>
      </c>
      <c r="G333" s="29">
        <v>25337940.550000001</v>
      </c>
      <c r="H333" s="28">
        <v>0</v>
      </c>
      <c r="I333" s="17">
        <v>13600</v>
      </c>
      <c r="J333" s="29">
        <v>32545840.449999999</v>
      </c>
      <c r="K333" s="28">
        <f t="shared" ref="K333:K337" si="303">H333-E333</f>
        <v>-108</v>
      </c>
      <c r="L333" s="17">
        <f t="shared" ref="L333:L337" si="304">I333-F333</f>
        <v>1687</v>
      </c>
      <c r="M333" s="29">
        <f t="shared" ref="M333:M341" si="305">J333-G333</f>
        <v>7207899.8999999985</v>
      </c>
      <c r="N333" s="181">
        <f t="shared" si="292"/>
        <v>-1</v>
      </c>
      <c r="O333" s="19">
        <f t="shared" si="293"/>
        <v>0.14161000587593386</v>
      </c>
      <c r="P333" s="32">
        <f t="shared" si="297"/>
        <v>0.28447062955951241</v>
      </c>
    </row>
    <row r="334" spans="1:16" s="16" customFormat="1" ht="31.5" customHeight="1" outlineLevel="1">
      <c r="A334" s="193" t="s">
        <v>51</v>
      </c>
      <c r="B334" s="7"/>
      <c r="C334" s="10" t="s">
        <v>224</v>
      </c>
      <c r="D334" s="164" t="s">
        <v>225</v>
      </c>
      <c r="E334" s="28">
        <v>0</v>
      </c>
      <c r="F334" s="17">
        <v>0</v>
      </c>
      <c r="G334" s="29">
        <v>0</v>
      </c>
      <c r="H334" s="28">
        <v>0</v>
      </c>
      <c r="I334" s="17">
        <v>0</v>
      </c>
      <c r="J334" s="29">
        <v>0</v>
      </c>
      <c r="K334" s="28">
        <f t="shared" si="303"/>
        <v>0</v>
      </c>
      <c r="L334" s="17">
        <f t="shared" si="304"/>
        <v>0</v>
      </c>
      <c r="M334" s="29">
        <f t="shared" si="305"/>
        <v>0</v>
      </c>
      <c r="N334" s="181">
        <f t="shared" si="292"/>
        <v>0</v>
      </c>
      <c r="O334" s="19">
        <f t="shared" si="293"/>
        <v>0</v>
      </c>
      <c r="P334" s="32">
        <f t="shared" si="297"/>
        <v>0</v>
      </c>
    </row>
    <row r="335" spans="1:16" s="20" customFormat="1" ht="31.5" customHeight="1" outlineLevel="1">
      <c r="A335" s="193" t="s">
        <v>51</v>
      </c>
      <c r="B335" s="7"/>
      <c r="C335" s="10" t="s">
        <v>222</v>
      </c>
      <c r="D335" s="164" t="s">
        <v>223</v>
      </c>
      <c r="E335" s="28">
        <v>2297</v>
      </c>
      <c r="F335" s="17"/>
      <c r="G335" s="29">
        <v>9301099</v>
      </c>
      <c r="H335" s="28">
        <v>2764</v>
      </c>
      <c r="I335" s="17"/>
      <c r="J335" s="29">
        <v>6787635</v>
      </c>
      <c r="K335" s="28">
        <f t="shared" si="303"/>
        <v>467</v>
      </c>
      <c r="L335" s="17">
        <f t="shared" si="304"/>
        <v>0</v>
      </c>
      <c r="M335" s="29">
        <f t="shared" si="305"/>
        <v>-2513464</v>
      </c>
      <c r="N335" s="181">
        <f t="shared" si="292"/>
        <v>0.20330866347409665</v>
      </c>
      <c r="O335" s="19">
        <f t="shared" si="293"/>
        <v>0</v>
      </c>
      <c r="P335" s="32">
        <f t="shared" si="297"/>
        <v>-0.27023301224941265</v>
      </c>
    </row>
    <row r="336" spans="1:16" s="20" customFormat="1" ht="31.5" customHeight="1" outlineLevel="1">
      <c r="A336" s="193" t="s">
        <v>51</v>
      </c>
      <c r="B336" s="7" t="s">
        <v>189</v>
      </c>
      <c r="C336" s="11" t="s">
        <v>144</v>
      </c>
      <c r="D336" s="164" t="s">
        <v>1</v>
      </c>
      <c r="E336" s="28">
        <v>0</v>
      </c>
      <c r="F336" s="17">
        <v>0</v>
      </c>
      <c r="G336" s="29">
        <v>0</v>
      </c>
      <c r="H336" s="28">
        <v>0</v>
      </c>
      <c r="I336" s="17">
        <v>0</v>
      </c>
      <c r="J336" s="29">
        <v>0</v>
      </c>
      <c r="K336" s="28">
        <f t="shared" si="303"/>
        <v>0</v>
      </c>
      <c r="L336" s="17">
        <f t="shared" si="304"/>
        <v>0</v>
      </c>
      <c r="M336" s="29">
        <f t="shared" si="305"/>
        <v>0</v>
      </c>
      <c r="N336" s="181">
        <f t="shared" si="292"/>
        <v>0</v>
      </c>
      <c r="O336" s="19">
        <f t="shared" si="293"/>
        <v>0</v>
      </c>
      <c r="P336" s="32">
        <f t="shared" si="297"/>
        <v>0</v>
      </c>
    </row>
    <row r="337" spans="1:16" s="20" customFormat="1" ht="15.75" customHeight="1" outlineLevel="1">
      <c r="A337" s="193" t="s">
        <v>51</v>
      </c>
      <c r="B337" s="5" t="s">
        <v>143</v>
      </c>
      <c r="C337" s="6" t="s">
        <v>2</v>
      </c>
      <c r="D337" s="163" t="s">
        <v>3</v>
      </c>
      <c r="E337" s="26">
        <v>0</v>
      </c>
      <c r="F337" s="14"/>
      <c r="G337" s="27">
        <v>0</v>
      </c>
      <c r="H337" s="26">
        <v>0</v>
      </c>
      <c r="I337" s="14"/>
      <c r="J337" s="27">
        <v>0</v>
      </c>
      <c r="K337" s="26">
        <f t="shared" si="303"/>
        <v>0</v>
      </c>
      <c r="L337" s="14">
        <f t="shared" si="304"/>
        <v>0</v>
      </c>
      <c r="M337" s="27">
        <f t="shared" si="305"/>
        <v>0</v>
      </c>
      <c r="N337" s="30">
        <f t="shared" si="292"/>
        <v>0</v>
      </c>
      <c r="O337" s="15">
        <f t="shared" si="293"/>
        <v>0</v>
      </c>
      <c r="P337" s="31">
        <f t="shared" si="297"/>
        <v>0</v>
      </c>
    </row>
    <row r="338" spans="1:16" s="20" customFormat="1" ht="15.75" customHeight="1" outlineLevel="1">
      <c r="A338" s="193" t="s">
        <v>51</v>
      </c>
      <c r="B338" s="5" t="s">
        <v>243</v>
      </c>
      <c r="C338" s="6" t="s">
        <v>256</v>
      </c>
      <c r="D338" s="164"/>
      <c r="E338" s="267"/>
      <c r="F338" s="270"/>
      <c r="G338" s="232">
        <f t="shared" ref="G338" si="306">SUM(G339:G341)</f>
        <v>0</v>
      </c>
      <c r="H338" s="267"/>
      <c r="I338" s="270"/>
      <c r="J338" s="232">
        <f t="shared" ref="J338" si="307">SUM(J339:J341)</f>
        <v>0</v>
      </c>
      <c r="K338" s="267"/>
      <c r="L338" s="270"/>
      <c r="M338" s="232">
        <f t="shared" si="305"/>
        <v>0</v>
      </c>
      <c r="N338" s="30"/>
      <c r="O338" s="15"/>
      <c r="P338" s="31">
        <f t="shared" si="297"/>
        <v>0</v>
      </c>
    </row>
    <row r="339" spans="1:16" s="20" customFormat="1" ht="15.75" customHeight="1" outlineLevel="1">
      <c r="A339" s="193" t="s">
        <v>51</v>
      </c>
      <c r="B339" s="7"/>
      <c r="C339" s="11" t="s">
        <v>244</v>
      </c>
      <c r="D339" s="162" t="s">
        <v>194</v>
      </c>
      <c r="E339" s="267">
        <v>0</v>
      </c>
      <c r="F339" s="270">
        <v>0</v>
      </c>
      <c r="G339" s="67">
        <v>0</v>
      </c>
      <c r="H339" s="267">
        <v>0</v>
      </c>
      <c r="I339" s="270">
        <v>0</v>
      </c>
      <c r="J339" s="67">
        <v>0</v>
      </c>
      <c r="K339" s="267">
        <f t="shared" ref="K339:K341" si="308">H339-E339</f>
        <v>0</v>
      </c>
      <c r="L339" s="270">
        <f t="shared" ref="L339:L341" si="309">I339-F339</f>
        <v>0</v>
      </c>
      <c r="M339" s="67">
        <f t="shared" si="305"/>
        <v>0</v>
      </c>
      <c r="N339" s="275">
        <f t="shared" ref="N339:N341" si="310">IF(E339=0,0,K339/E339)</f>
        <v>0</v>
      </c>
      <c r="O339" s="276">
        <f t="shared" ref="O339:O341" si="311">IF(F339=0,0,L339/F339)</f>
        <v>0</v>
      </c>
      <c r="P339" s="277">
        <f t="shared" si="297"/>
        <v>0</v>
      </c>
    </row>
    <row r="340" spans="1:16" s="20" customFormat="1" ht="15.75" customHeight="1" outlineLevel="1">
      <c r="A340" s="193" t="s">
        <v>51</v>
      </c>
      <c r="B340" s="7"/>
      <c r="C340" s="11" t="s">
        <v>245</v>
      </c>
      <c r="D340" s="162" t="s">
        <v>159</v>
      </c>
      <c r="E340" s="267">
        <v>0</v>
      </c>
      <c r="F340" s="270">
        <v>0</v>
      </c>
      <c r="G340" s="67">
        <v>0</v>
      </c>
      <c r="H340" s="267">
        <v>0</v>
      </c>
      <c r="I340" s="270">
        <v>0</v>
      </c>
      <c r="J340" s="67">
        <v>0</v>
      </c>
      <c r="K340" s="267">
        <f t="shared" si="308"/>
        <v>0</v>
      </c>
      <c r="L340" s="270">
        <f t="shared" si="309"/>
        <v>0</v>
      </c>
      <c r="M340" s="67">
        <f t="shared" si="305"/>
        <v>0</v>
      </c>
      <c r="N340" s="275">
        <f t="shared" si="310"/>
        <v>0</v>
      </c>
      <c r="O340" s="276">
        <f t="shared" si="311"/>
        <v>0</v>
      </c>
      <c r="P340" s="277">
        <f t="shared" si="297"/>
        <v>0</v>
      </c>
    </row>
    <row r="341" spans="1:16" s="16" customFormat="1" ht="15.75" customHeight="1" outlineLevel="1">
      <c r="A341" s="193" t="s">
        <v>51</v>
      </c>
      <c r="B341" s="5"/>
      <c r="C341" s="11" t="s">
        <v>246</v>
      </c>
      <c r="D341" s="164" t="s">
        <v>225</v>
      </c>
      <c r="E341" s="28">
        <v>0</v>
      </c>
      <c r="F341" s="17">
        <v>0</v>
      </c>
      <c r="G341" s="29">
        <v>0</v>
      </c>
      <c r="H341" s="28">
        <v>0</v>
      </c>
      <c r="I341" s="17">
        <v>0</v>
      </c>
      <c r="J341" s="29">
        <v>0</v>
      </c>
      <c r="K341" s="28">
        <f t="shared" si="308"/>
        <v>0</v>
      </c>
      <c r="L341" s="17">
        <f t="shared" si="309"/>
        <v>0</v>
      </c>
      <c r="M341" s="29">
        <f t="shared" si="305"/>
        <v>0</v>
      </c>
      <c r="N341" s="181">
        <f t="shared" si="310"/>
        <v>0</v>
      </c>
      <c r="O341" s="19">
        <f t="shared" si="311"/>
        <v>0</v>
      </c>
      <c r="P341" s="32">
        <f t="shared" si="297"/>
        <v>0</v>
      </c>
    </row>
    <row r="342" spans="1:16" s="13" customFormat="1" ht="15.75" customHeight="1">
      <c r="A342" s="36" t="s">
        <v>49</v>
      </c>
      <c r="B342" s="37" t="s">
        <v>55</v>
      </c>
      <c r="C342" s="215" t="s">
        <v>54</v>
      </c>
      <c r="D342" s="208" t="s">
        <v>145</v>
      </c>
      <c r="E342" s="179" t="s">
        <v>145</v>
      </c>
      <c r="F342" s="78" t="s">
        <v>145</v>
      </c>
      <c r="G342" s="79">
        <f>G343+G349+G354+G359+G360</f>
        <v>717425364.85000002</v>
      </c>
      <c r="H342" s="179" t="s">
        <v>145</v>
      </c>
      <c r="I342" s="274" t="s">
        <v>145</v>
      </c>
      <c r="J342" s="79">
        <f>J343+J349+J354+J359+J360</f>
        <v>851437680.81999981</v>
      </c>
      <c r="K342" s="273" t="s">
        <v>145</v>
      </c>
      <c r="L342" s="274" t="s">
        <v>145</v>
      </c>
      <c r="M342" s="79">
        <f>M343+M349+M354+M360+M359</f>
        <v>134012315.96999991</v>
      </c>
      <c r="N342" s="278" t="s">
        <v>145</v>
      </c>
      <c r="O342" s="279" t="s">
        <v>145</v>
      </c>
      <c r="P342" s="280">
        <f t="shared" si="297"/>
        <v>0.18679617774319887</v>
      </c>
    </row>
    <row r="343" spans="1:16" s="16" customFormat="1" ht="15.75" customHeight="1" outlineLevel="1">
      <c r="A343" s="193" t="s">
        <v>55</v>
      </c>
      <c r="B343" s="5" t="s">
        <v>136</v>
      </c>
      <c r="C343" s="9" t="s">
        <v>137</v>
      </c>
      <c r="D343" s="161" t="s">
        <v>194</v>
      </c>
      <c r="E343" s="26">
        <v>0</v>
      </c>
      <c r="F343" s="14">
        <v>0</v>
      </c>
      <c r="G343" s="27">
        <v>0</v>
      </c>
      <c r="H343" s="26">
        <f>H345+H347</f>
        <v>0</v>
      </c>
      <c r="I343" s="14">
        <f>I345+I347</f>
        <v>0</v>
      </c>
      <c r="J343" s="27">
        <f>J345+J346+J347+J348</f>
        <v>0</v>
      </c>
      <c r="K343" s="26">
        <f t="shared" ref="K343" si="312">K345+K346+K347+K348</f>
        <v>0</v>
      </c>
      <c r="L343" s="14">
        <f t="shared" si="291"/>
        <v>0</v>
      </c>
      <c r="M343" s="27">
        <f t="shared" si="291"/>
        <v>0</v>
      </c>
      <c r="N343" s="30">
        <f t="shared" ref="N343:N359" si="313">IF(E343=0,0,K343/E343)</f>
        <v>0</v>
      </c>
      <c r="O343" s="15">
        <f t="shared" ref="O343:O359" si="314">IF(F343=0,0,L343/F343)</f>
        <v>0</v>
      </c>
      <c r="P343" s="31">
        <f t="shared" si="297"/>
        <v>0</v>
      </c>
    </row>
    <row r="344" spans="1:16" s="20" customFormat="1" ht="15.75" customHeight="1" outlineLevel="1">
      <c r="A344" s="194" t="s">
        <v>55</v>
      </c>
      <c r="B344" s="7"/>
      <c r="C344" s="8" t="s">
        <v>167</v>
      </c>
      <c r="D344" s="162" t="s">
        <v>194</v>
      </c>
      <c r="E344" s="28">
        <v>0</v>
      </c>
      <c r="F344" s="17">
        <v>0</v>
      </c>
      <c r="G344" s="29">
        <v>0</v>
      </c>
      <c r="H344" s="28">
        <v>0</v>
      </c>
      <c r="I344" s="17">
        <v>0</v>
      </c>
      <c r="J344" s="29">
        <v>0</v>
      </c>
      <c r="K344" s="28">
        <f t="shared" ref="K344:K348" si="315">H344-E344</f>
        <v>0</v>
      </c>
      <c r="L344" s="17">
        <f t="shared" ref="L344:L348" si="316">I344-F344</f>
        <v>0</v>
      </c>
      <c r="M344" s="29">
        <f t="shared" ref="M344:M348" si="317">J344-G344</f>
        <v>0</v>
      </c>
      <c r="N344" s="181">
        <f t="shared" si="313"/>
        <v>0</v>
      </c>
      <c r="O344" s="19">
        <f t="shared" si="314"/>
        <v>0</v>
      </c>
      <c r="P344" s="32">
        <f t="shared" si="297"/>
        <v>0</v>
      </c>
    </row>
    <row r="345" spans="1:16" s="20" customFormat="1" ht="15.75" customHeight="1" outlineLevel="1">
      <c r="A345" s="194" t="s">
        <v>55</v>
      </c>
      <c r="B345" s="7" t="s">
        <v>168</v>
      </c>
      <c r="C345" s="8" t="s">
        <v>138</v>
      </c>
      <c r="D345" s="162" t="s">
        <v>194</v>
      </c>
      <c r="E345" s="28">
        <v>0</v>
      </c>
      <c r="F345" s="17">
        <v>0</v>
      </c>
      <c r="G345" s="29">
        <v>0</v>
      </c>
      <c r="H345" s="28">
        <v>0</v>
      </c>
      <c r="I345" s="17">
        <v>0</v>
      </c>
      <c r="J345" s="29">
        <v>0</v>
      </c>
      <c r="K345" s="28">
        <f t="shared" si="315"/>
        <v>0</v>
      </c>
      <c r="L345" s="17">
        <f t="shared" si="316"/>
        <v>0</v>
      </c>
      <c r="M345" s="29">
        <f t="shared" si="317"/>
        <v>0</v>
      </c>
      <c r="N345" s="181">
        <f t="shared" si="313"/>
        <v>0</v>
      </c>
      <c r="O345" s="19">
        <f t="shared" si="314"/>
        <v>0</v>
      </c>
      <c r="P345" s="32">
        <f t="shared" si="297"/>
        <v>0</v>
      </c>
    </row>
    <row r="346" spans="1:16" s="20" customFormat="1" ht="15.75" customHeight="1" outlineLevel="1">
      <c r="A346" s="194" t="s">
        <v>55</v>
      </c>
      <c r="B346" s="7" t="s">
        <v>169</v>
      </c>
      <c r="C346" s="129" t="s">
        <v>181</v>
      </c>
      <c r="D346" s="162" t="s">
        <v>195</v>
      </c>
      <c r="E346" s="28"/>
      <c r="F346" s="17"/>
      <c r="G346" s="29">
        <v>0</v>
      </c>
      <c r="H346" s="28"/>
      <c r="I346" s="17"/>
      <c r="J346" s="29">
        <v>0</v>
      </c>
      <c r="K346" s="28">
        <f t="shared" si="315"/>
        <v>0</v>
      </c>
      <c r="L346" s="17">
        <f t="shared" si="316"/>
        <v>0</v>
      </c>
      <c r="M346" s="29">
        <f t="shared" si="317"/>
        <v>0</v>
      </c>
      <c r="N346" s="181">
        <f t="shared" si="313"/>
        <v>0</v>
      </c>
      <c r="O346" s="19">
        <f t="shared" si="314"/>
        <v>0</v>
      </c>
      <c r="P346" s="32">
        <f t="shared" si="297"/>
        <v>0</v>
      </c>
    </row>
    <row r="347" spans="1:16" s="20" customFormat="1" ht="31.5" customHeight="1" outlineLevel="1">
      <c r="A347" s="194" t="s">
        <v>55</v>
      </c>
      <c r="B347" s="7" t="s">
        <v>170</v>
      </c>
      <c r="C347" s="8" t="s">
        <v>180</v>
      </c>
      <c r="D347" s="162" t="s">
        <v>194</v>
      </c>
      <c r="E347" s="28">
        <v>0</v>
      </c>
      <c r="F347" s="17">
        <v>0</v>
      </c>
      <c r="G347" s="29">
        <v>0</v>
      </c>
      <c r="H347" s="28">
        <v>0</v>
      </c>
      <c r="I347" s="17">
        <v>0</v>
      </c>
      <c r="J347" s="29">
        <v>0</v>
      </c>
      <c r="K347" s="28">
        <f t="shared" si="315"/>
        <v>0</v>
      </c>
      <c r="L347" s="17">
        <f t="shared" si="316"/>
        <v>0</v>
      </c>
      <c r="M347" s="29">
        <f t="shared" si="317"/>
        <v>0</v>
      </c>
      <c r="N347" s="181">
        <f t="shared" si="313"/>
        <v>0</v>
      </c>
      <c r="O347" s="19">
        <f t="shared" si="314"/>
        <v>0</v>
      </c>
      <c r="P347" s="32">
        <f t="shared" si="297"/>
        <v>0</v>
      </c>
    </row>
    <row r="348" spans="1:16" s="20" customFormat="1" ht="15.75" customHeight="1" outlineLevel="1">
      <c r="A348" s="194" t="s">
        <v>55</v>
      </c>
      <c r="B348" s="7" t="s">
        <v>171</v>
      </c>
      <c r="C348" s="8" t="s">
        <v>156</v>
      </c>
      <c r="D348" s="162"/>
      <c r="E348" s="28"/>
      <c r="F348" s="17"/>
      <c r="G348" s="29">
        <v>0</v>
      </c>
      <c r="H348" s="28"/>
      <c r="I348" s="17"/>
      <c r="J348" s="29">
        <v>0</v>
      </c>
      <c r="K348" s="28">
        <f t="shared" si="315"/>
        <v>0</v>
      </c>
      <c r="L348" s="17">
        <f t="shared" si="316"/>
        <v>0</v>
      </c>
      <c r="M348" s="29">
        <f t="shared" si="317"/>
        <v>0</v>
      </c>
      <c r="N348" s="181">
        <f t="shared" si="313"/>
        <v>0</v>
      </c>
      <c r="O348" s="19">
        <f t="shared" si="314"/>
        <v>0</v>
      </c>
      <c r="P348" s="32">
        <f t="shared" si="297"/>
        <v>0</v>
      </c>
    </row>
    <row r="349" spans="1:16" s="20" customFormat="1" ht="15.75" customHeight="1" outlineLevel="1">
      <c r="A349" s="194" t="s">
        <v>55</v>
      </c>
      <c r="B349" s="5" t="s">
        <v>141</v>
      </c>
      <c r="C349" s="6" t="s">
        <v>140</v>
      </c>
      <c r="D349" s="161" t="s">
        <v>159</v>
      </c>
      <c r="E349" s="26">
        <v>3245</v>
      </c>
      <c r="F349" s="14">
        <v>38762</v>
      </c>
      <c r="G349" s="27">
        <v>86944084.74000001</v>
      </c>
      <c r="H349" s="26">
        <f t="shared" ref="H349:M349" si="318">H352+H353</f>
        <v>2700</v>
      </c>
      <c r="I349" s="14">
        <f t="shared" si="318"/>
        <v>32263</v>
      </c>
      <c r="J349" s="27">
        <f t="shared" si="318"/>
        <v>72684524.790000007</v>
      </c>
      <c r="K349" s="26">
        <f t="shared" si="318"/>
        <v>-545</v>
      </c>
      <c r="L349" s="14">
        <f t="shared" si="318"/>
        <v>-6499</v>
      </c>
      <c r="M349" s="27">
        <f t="shared" si="318"/>
        <v>-14259559.950000003</v>
      </c>
      <c r="N349" s="30">
        <f t="shared" si="313"/>
        <v>-0.1679506933744222</v>
      </c>
      <c r="O349" s="15">
        <f t="shared" si="314"/>
        <v>-0.16766420721325009</v>
      </c>
      <c r="P349" s="31">
        <f t="shared" si="297"/>
        <v>-0.16400839680631735</v>
      </c>
    </row>
    <row r="350" spans="1:16" s="16" customFormat="1" ht="15.75" customHeight="1" outlineLevel="1">
      <c r="A350" s="193" t="s">
        <v>55</v>
      </c>
      <c r="B350" s="5"/>
      <c r="C350" s="8" t="s">
        <v>167</v>
      </c>
      <c r="D350" s="162" t="s">
        <v>159</v>
      </c>
      <c r="E350" s="28">
        <v>0</v>
      </c>
      <c r="F350" s="17">
        <v>0</v>
      </c>
      <c r="G350" s="29">
        <v>0</v>
      </c>
      <c r="H350" s="28">
        <v>0</v>
      </c>
      <c r="I350" s="17">
        <v>0</v>
      </c>
      <c r="J350" s="29">
        <v>0</v>
      </c>
      <c r="K350" s="28">
        <f t="shared" ref="K350:K353" si="319">H350-E350</f>
        <v>0</v>
      </c>
      <c r="L350" s="17">
        <f t="shared" ref="L350:L353" si="320">I350-F350</f>
        <v>0</v>
      </c>
      <c r="M350" s="29">
        <f t="shared" ref="M350:M353" si="321">J350-G350</f>
        <v>0</v>
      </c>
      <c r="N350" s="181">
        <f t="shared" si="313"/>
        <v>0</v>
      </c>
      <c r="O350" s="19">
        <f t="shared" si="314"/>
        <v>0</v>
      </c>
      <c r="P350" s="32">
        <f t="shared" si="297"/>
        <v>0</v>
      </c>
    </row>
    <row r="351" spans="1:16" s="20" customFormat="1" ht="15.75" customHeight="1" outlineLevel="1">
      <c r="A351" s="193" t="s">
        <v>55</v>
      </c>
      <c r="B351" s="5"/>
      <c r="C351" s="129" t="s">
        <v>182</v>
      </c>
      <c r="D351" s="162" t="s">
        <v>159</v>
      </c>
      <c r="E351" s="28">
        <v>0</v>
      </c>
      <c r="F351" s="17">
        <v>0</v>
      </c>
      <c r="G351" s="29">
        <v>0</v>
      </c>
      <c r="H351" s="28">
        <v>0</v>
      </c>
      <c r="I351" s="17">
        <v>0</v>
      </c>
      <c r="J351" s="29">
        <v>0</v>
      </c>
      <c r="K351" s="28">
        <f t="shared" si="319"/>
        <v>0</v>
      </c>
      <c r="L351" s="17">
        <f t="shared" si="320"/>
        <v>0</v>
      </c>
      <c r="M351" s="29">
        <f t="shared" si="321"/>
        <v>0</v>
      </c>
      <c r="N351" s="30">
        <f t="shared" si="313"/>
        <v>0</v>
      </c>
      <c r="O351" s="15">
        <f t="shared" si="314"/>
        <v>0</v>
      </c>
      <c r="P351" s="31">
        <f t="shared" si="297"/>
        <v>0</v>
      </c>
    </row>
    <row r="352" spans="1:16" s="20" customFormat="1" ht="15.75" customHeight="1" outlineLevel="1">
      <c r="A352" s="193" t="s">
        <v>55</v>
      </c>
      <c r="B352" s="7" t="s">
        <v>185</v>
      </c>
      <c r="C352" s="8" t="s">
        <v>157</v>
      </c>
      <c r="D352" s="162" t="s">
        <v>159</v>
      </c>
      <c r="E352" s="28">
        <v>3245</v>
      </c>
      <c r="F352" s="17">
        <v>38762</v>
      </c>
      <c r="G352" s="29">
        <v>86944084.74000001</v>
      </c>
      <c r="H352" s="28">
        <v>2700</v>
      </c>
      <c r="I352" s="17">
        <v>32263</v>
      </c>
      <c r="J352" s="29">
        <v>72684524.790000007</v>
      </c>
      <c r="K352" s="28">
        <f t="shared" si="319"/>
        <v>-545</v>
      </c>
      <c r="L352" s="17">
        <f t="shared" si="320"/>
        <v>-6499</v>
      </c>
      <c r="M352" s="29">
        <f t="shared" si="321"/>
        <v>-14259559.950000003</v>
      </c>
      <c r="N352" s="181">
        <f t="shared" si="313"/>
        <v>-0.1679506933744222</v>
      </c>
      <c r="O352" s="19">
        <f t="shared" si="314"/>
        <v>-0.16766420721325009</v>
      </c>
      <c r="P352" s="32">
        <f t="shared" si="297"/>
        <v>-0.16400839680631735</v>
      </c>
    </row>
    <row r="353" spans="1:16" s="20" customFormat="1" ht="31.5" customHeight="1" outlineLevel="1">
      <c r="A353" s="193" t="s">
        <v>55</v>
      </c>
      <c r="B353" s="7" t="s">
        <v>186</v>
      </c>
      <c r="C353" s="8" t="s">
        <v>183</v>
      </c>
      <c r="D353" s="162" t="s">
        <v>159</v>
      </c>
      <c r="E353" s="28">
        <v>0</v>
      </c>
      <c r="F353" s="17">
        <v>0</v>
      </c>
      <c r="G353" s="29">
        <v>0</v>
      </c>
      <c r="H353" s="28">
        <v>0</v>
      </c>
      <c r="I353" s="17">
        <v>0</v>
      </c>
      <c r="J353" s="29">
        <v>0</v>
      </c>
      <c r="K353" s="28">
        <f t="shared" si="319"/>
        <v>0</v>
      </c>
      <c r="L353" s="17">
        <f t="shared" si="320"/>
        <v>0</v>
      </c>
      <c r="M353" s="29">
        <f t="shared" si="321"/>
        <v>0</v>
      </c>
      <c r="N353" s="181">
        <f t="shared" si="313"/>
        <v>0</v>
      </c>
      <c r="O353" s="19">
        <f t="shared" si="314"/>
        <v>0</v>
      </c>
      <c r="P353" s="32">
        <f t="shared" si="297"/>
        <v>0</v>
      </c>
    </row>
    <row r="354" spans="1:16" s="20" customFormat="1" ht="15.75" customHeight="1" outlineLevel="1">
      <c r="A354" s="193" t="s">
        <v>55</v>
      </c>
      <c r="B354" s="5" t="s">
        <v>139</v>
      </c>
      <c r="C354" s="9" t="s">
        <v>142</v>
      </c>
      <c r="D354" s="163" t="s">
        <v>1</v>
      </c>
      <c r="E354" s="26">
        <f t="shared" ref="E354:M354" si="322">E355+E358</f>
        <v>127546</v>
      </c>
      <c r="F354" s="14">
        <f t="shared" si="322"/>
        <v>567596</v>
      </c>
      <c r="G354" s="27">
        <f t="shared" si="322"/>
        <v>607383652.50999999</v>
      </c>
      <c r="H354" s="26">
        <f t="shared" si="322"/>
        <v>107270</v>
      </c>
      <c r="I354" s="14">
        <f t="shared" si="322"/>
        <v>644891</v>
      </c>
      <c r="J354" s="27">
        <f t="shared" si="322"/>
        <v>756191596.4799999</v>
      </c>
      <c r="K354" s="26">
        <f t="shared" si="322"/>
        <v>-20276</v>
      </c>
      <c r="L354" s="14">
        <f t="shared" si="322"/>
        <v>77295</v>
      </c>
      <c r="M354" s="27">
        <f t="shared" si="322"/>
        <v>148807943.96999991</v>
      </c>
      <c r="N354" s="30">
        <f t="shared" si="313"/>
        <v>-0.1589700970630204</v>
      </c>
      <c r="O354" s="15">
        <f t="shared" si="314"/>
        <v>0.13617960662161113</v>
      </c>
      <c r="P354" s="31">
        <f t="shared" si="297"/>
        <v>0.24499826980040418</v>
      </c>
    </row>
    <row r="355" spans="1:16" s="20" customFormat="1" ht="15.75" customHeight="1" outlineLevel="1">
      <c r="A355" s="193" t="s">
        <v>55</v>
      </c>
      <c r="B355" s="7" t="s">
        <v>188</v>
      </c>
      <c r="C355" s="10" t="s">
        <v>184</v>
      </c>
      <c r="D355" s="164" t="s">
        <v>1</v>
      </c>
      <c r="E355" s="28">
        <v>127546</v>
      </c>
      <c r="F355" s="17">
        <v>567596</v>
      </c>
      <c r="G355" s="29">
        <v>607383652.50999999</v>
      </c>
      <c r="H355" s="28">
        <v>107270</v>
      </c>
      <c r="I355" s="17">
        <v>644891</v>
      </c>
      <c r="J355" s="29">
        <v>756191596.4799999</v>
      </c>
      <c r="K355" s="28">
        <f t="shared" ref="K355:K359" si="323">H355-E355</f>
        <v>-20276</v>
      </c>
      <c r="L355" s="17">
        <f t="shared" ref="L355:L359" si="324">I355-F355</f>
        <v>77295</v>
      </c>
      <c r="M355" s="29">
        <f t="shared" ref="M355:M363" si="325">J355-G355</f>
        <v>148807943.96999991</v>
      </c>
      <c r="N355" s="181">
        <f t="shared" si="313"/>
        <v>-0.1589700970630204</v>
      </c>
      <c r="O355" s="19">
        <f t="shared" si="314"/>
        <v>0.13617960662161113</v>
      </c>
      <c r="P355" s="32">
        <f t="shared" si="297"/>
        <v>0.24499826980040418</v>
      </c>
    </row>
    <row r="356" spans="1:16" s="20" customFormat="1" ht="31.5" customHeight="1" outlineLevel="1">
      <c r="A356" s="193" t="s">
        <v>55</v>
      </c>
      <c r="B356" s="7"/>
      <c r="C356" s="10" t="s">
        <v>224</v>
      </c>
      <c r="D356" s="164" t="s">
        <v>225</v>
      </c>
      <c r="E356" s="28">
        <v>63257</v>
      </c>
      <c r="F356" s="17">
        <v>63257</v>
      </c>
      <c r="G356" s="29">
        <v>168183205.52999997</v>
      </c>
      <c r="H356" s="28">
        <v>75599</v>
      </c>
      <c r="I356" s="17">
        <v>75599</v>
      </c>
      <c r="J356" s="29">
        <v>213250501.42000002</v>
      </c>
      <c r="K356" s="28">
        <f t="shared" si="323"/>
        <v>12342</v>
      </c>
      <c r="L356" s="17">
        <f t="shared" si="324"/>
        <v>12342</v>
      </c>
      <c r="M356" s="29">
        <f t="shared" si="325"/>
        <v>45067295.890000045</v>
      </c>
      <c r="N356" s="181">
        <f t="shared" si="313"/>
        <v>0.19510884170921794</v>
      </c>
      <c r="O356" s="19">
        <f t="shared" si="314"/>
        <v>0.19510884170921794</v>
      </c>
      <c r="P356" s="32">
        <f t="shared" si="297"/>
        <v>0.26796549481845311</v>
      </c>
    </row>
    <row r="357" spans="1:16" s="20" customFormat="1" ht="31.5" customHeight="1" outlineLevel="1">
      <c r="A357" s="193" t="s">
        <v>55</v>
      </c>
      <c r="B357" s="7"/>
      <c r="C357" s="10" t="s">
        <v>222</v>
      </c>
      <c r="D357" s="164" t="s">
        <v>223</v>
      </c>
      <c r="E357" s="28">
        <v>5226</v>
      </c>
      <c r="F357" s="17"/>
      <c r="G357" s="29">
        <v>7192155</v>
      </c>
      <c r="H357" s="28">
        <v>6737</v>
      </c>
      <c r="I357" s="17"/>
      <c r="J357" s="29">
        <v>9279995</v>
      </c>
      <c r="K357" s="28">
        <f t="shared" si="323"/>
        <v>1511</v>
      </c>
      <c r="L357" s="17">
        <f t="shared" si="324"/>
        <v>0</v>
      </c>
      <c r="M357" s="29">
        <f t="shared" si="325"/>
        <v>2087840</v>
      </c>
      <c r="N357" s="181">
        <f t="shared" si="313"/>
        <v>0.28913126674320705</v>
      </c>
      <c r="O357" s="19">
        <f t="shared" si="314"/>
        <v>0</v>
      </c>
      <c r="P357" s="32">
        <f t="shared" si="297"/>
        <v>0.29029407736624141</v>
      </c>
    </row>
    <row r="358" spans="1:16" s="20" customFormat="1" ht="31.5" customHeight="1" outlineLevel="1">
      <c r="A358" s="193" t="s">
        <v>55</v>
      </c>
      <c r="B358" s="7" t="s">
        <v>189</v>
      </c>
      <c r="C358" s="11" t="s">
        <v>144</v>
      </c>
      <c r="D358" s="164" t="s">
        <v>1</v>
      </c>
      <c r="E358" s="28">
        <v>0</v>
      </c>
      <c r="F358" s="17">
        <v>0</v>
      </c>
      <c r="G358" s="29">
        <v>0</v>
      </c>
      <c r="H358" s="28">
        <v>0</v>
      </c>
      <c r="I358" s="17">
        <v>0</v>
      </c>
      <c r="J358" s="29">
        <v>0</v>
      </c>
      <c r="K358" s="28">
        <f t="shared" si="323"/>
        <v>0</v>
      </c>
      <c r="L358" s="17">
        <f t="shared" si="324"/>
        <v>0</v>
      </c>
      <c r="M358" s="29">
        <f t="shared" si="325"/>
        <v>0</v>
      </c>
      <c r="N358" s="181">
        <f t="shared" si="313"/>
        <v>0</v>
      </c>
      <c r="O358" s="19">
        <f t="shared" si="314"/>
        <v>0</v>
      </c>
      <c r="P358" s="32">
        <f t="shared" si="297"/>
        <v>0</v>
      </c>
    </row>
    <row r="359" spans="1:16" s="20" customFormat="1" ht="15.75" customHeight="1" outlineLevel="1">
      <c r="A359" s="193" t="s">
        <v>55</v>
      </c>
      <c r="B359" s="5" t="s">
        <v>143</v>
      </c>
      <c r="C359" s="6" t="s">
        <v>2</v>
      </c>
      <c r="D359" s="163" t="s">
        <v>3</v>
      </c>
      <c r="E359" s="26">
        <v>0</v>
      </c>
      <c r="F359" s="14"/>
      <c r="G359" s="27">
        <v>0</v>
      </c>
      <c r="H359" s="26">
        <v>0</v>
      </c>
      <c r="I359" s="14"/>
      <c r="J359" s="27">
        <v>0</v>
      </c>
      <c r="K359" s="26">
        <f t="shared" si="323"/>
        <v>0</v>
      </c>
      <c r="L359" s="14">
        <f t="shared" si="324"/>
        <v>0</v>
      </c>
      <c r="M359" s="27">
        <f t="shared" si="325"/>
        <v>0</v>
      </c>
      <c r="N359" s="30">
        <f t="shared" si="313"/>
        <v>0</v>
      </c>
      <c r="O359" s="15">
        <f t="shared" si="314"/>
        <v>0</v>
      </c>
      <c r="P359" s="31">
        <f t="shared" si="297"/>
        <v>0</v>
      </c>
    </row>
    <row r="360" spans="1:16" s="20" customFormat="1" ht="15.75" customHeight="1" outlineLevel="1">
      <c r="A360" s="193" t="s">
        <v>55</v>
      </c>
      <c r="B360" s="5" t="s">
        <v>243</v>
      </c>
      <c r="C360" s="6" t="s">
        <v>256</v>
      </c>
      <c r="D360" s="164"/>
      <c r="E360" s="267"/>
      <c r="F360" s="270"/>
      <c r="G360" s="232">
        <f t="shared" ref="G360" si="326">SUM(G361:G363)</f>
        <v>23097627.600000001</v>
      </c>
      <c r="H360" s="267"/>
      <c r="I360" s="270"/>
      <c r="J360" s="232">
        <f t="shared" ref="J360" si="327">SUM(J361:J363)</f>
        <v>22561559.549999997</v>
      </c>
      <c r="K360" s="267"/>
      <c r="L360" s="270"/>
      <c r="M360" s="232">
        <f t="shared" si="325"/>
        <v>-536068.05000000447</v>
      </c>
      <c r="N360" s="30"/>
      <c r="O360" s="15"/>
      <c r="P360" s="31">
        <f t="shared" si="297"/>
        <v>-2.3208792664057169E-2</v>
      </c>
    </row>
    <row r="361" spans="1:16" s="20" customFormat="1" ht="15.75" customHeight="1" outlineLevel="1">
      <c r="A361" s="193" t="s">
        <v>55</v>
      </c>
      <c r="B361" s="7"/>
      <c r="C361" s="11" t="s">
        <v>244</v>
      </c>
      <c r="D361" s="162" t="s">
        <v>194</v>
      </c>
      <c r="E361" s="267">
        <v>0</v>
      </c>
      <c r="F361" s="270">
        <v>0</v>
      </c>
      <c r="G361" s="67">
        <v>0</v>
      </c>
      <c r="H361" s="267">
        <v>0</v>
      </c>
      <c r="I361" s="270">
        <v>0</v>
      </c>
      <c r="J361" s="67">
        <v>0</v>
      </c>
      <c r="K361" s="267">
        <f t="shared" ref="K361:K363" si="328">H361-E361</f>
        <v>0</v>
      </c>
      <c r="L361" s="270">
        <f t="shared" ref="L361:L363" si="329">I361-F361</f>
        <v>0</v>
      </c>
      <c r="M361" s="67">
        <f t="shared" si="325"/>
        <v>0</v>
      </c>
      <c r="N361" s="275">
        <f t="shared" ref="N361:N363" si="330">IF(E361=0,0,K361/E361)</f>
        <v>0</v>
      </c>
      <c r="O361" s="276">
        <f t="shared" ref="O361:O363" si="331">IF(F361=0,0,L361/F361)</f>
        <v>0</v>
      </c>
      <c r="P361" s="277">
        <f t="shared" si="297"/>
        <v>0</v>
      </c>
    </row>
    <row r="362" spans="1:16" s="20" customFormat="1" ht="15.75" customHeight="1" outlineLevel="1">
      <c r="A362" s="193" t="s">
        <v>55</v>
      </c>
      <c r="B362" s="7"/>
      <c r="C362" s="11" t="s">
        <v>245</v>
      </c>
      <c r="D362" s="162" t="s">
        <v>159</v>
      </c>
      <c r="E362" s="267">
        <v>292</v>
      </c>
      <c r="F362" s="270">
        <v>16027</v>
      </c>
      <c r="G362" s="67">
        <v>23097627.600000001</v>
      </c>
      <c r="H362" s="267">
        <v>255</v>
      </c>
      <c r="I362" s="270">
        <v>11874</v>
      </c>
      <c r="J362" s="67">
        <v>22561559.549999997</v>
      </c>
      <c r="K362" s="267">
        <f t="shared" si="328"/>
        <v>-37</v>
      </c>
      <c r="L362" s="270">
        <f t="shared" si="329"/>
        <v>-4153</v>
      </c>
      <c r="M362" s="67">
        <f t="shared" si="325"/>
        <v>-536068.05000000447</v>
      </c>
      <c r="N362" s="275">
        <f t="shared" si="330"/>
        <v>-0.12671232876712329</v>
      </c>
      <c r="O362" s="276">
        <f t="shared" si="331"/>
        <v>-0.25912522618081985</v>
      </c>
      <c r="P362" s="277">
        <f t="shared" si="297"/>
        <v>-2.3208792664057169E-2</v>
      </c>
    </row>
    <row r="363" spans="1:16" s="16" customFormat="1" ht="15.75" customHeight="1" outlineLevel="1">
      <c r="A363" s="193" t="s">
        <v>55</v>
      </c>
      <c r="B363" s="5"/>
      <c r="C363" s="11" t="s">
        <v>246</v>
      </c>
      <c r="D363" s="164" t="s">
        <v>225</v>
      </c>
      <c r="E363" s="28">
        <v>0</v>
      </c>
      <c r="F363" s="17">
        <v>0</v>
      </c>
      <c r="G363" s="29">
        <v>0</v>
      </c>
      <c r="H363" s="28">
        <v>0</v>
      </c>
      <c r="I363" s="17">
        <v>0</v>
      </c>
      <c r="J363" s="29">
        <v>0</v>
      </c>
      <c r="K363" s="28">
        <f t="shared" si="328"/>
        <v>0</v>
      </c>
      <c r="L363" s="17">
        <f t="shared" si="329"/>
        <v>0</v>
      </c>
      <c r="M363" s="29">
        <f t="shared" si="325"/>
        <v>0</v>
      </c>
      <c r="N363" s="181">
        <f t="shared" si="330"/>
        <v>0</v>
      </c>
      <c r="O363" s="19">
        <f t="shared" si="331"/>
        <v>0</v>
      </c>
      <c r="P363" s="32">
        <f t="shared" si="297"/>
        <v>0</v>
      </c>
    </row>
    <row r="364" spans="1:16" s="13" customFormat="1" ht="15.75" customHeight="1">
      <c r="A364" s="36" t="s">
        <v>50</v>
      </c>
      <c r="B364" s="37" t="s">
        <v>161</v>
      </c>
      <c r="C364" s="215" t="s">
        <v>162</v>
      </c>
      <c r="D364" s="208" t="s">
        <v>145</v>
      </c>
      <c r="E364" s="179" t="s">
        <v>145</v>
      </c>
      <c r="F364" s="78" t="s">
        <v>145</v>
      </c>
      <c r="G364" s="79">
        <f>G365+G371+G376+G381+G382</f>
        <v>687447019.70999992</v>
      </c>
      <c r="H364" s="179" t="s">
        <v>145</v>
      </c>
      <c r="I364" s="274" t="s">
        <v>145</v>
      </c>
      <c r="J364" s="79">
        <f>J365+J371+J376+J381+J382</f>
        <v>778518334.26000011</v>
      </c>
      <c r="K364" s="273" t="s">
        <v>145</v>
      </c>
      <c r="L364" s="274" t="s">
        <v>145</v>
      </c>
      <c r="M364" s="79">
        <f>M365+M371+M376+M382+M381</f>
        <v>91071314.550000146</v>
      </c>
      <c r="N364" s="278" t="s">
        <v>145</v>
      </c>
      <c r="O364" s="279" t="s">
        <v>145</v>
      </c>
      <c r="P364" s="280">
        <f t="shared" si="297"/>
        <v>0.1324775756369104</v>
      </c>
    </row>
    <row r="365" spans="1:16" s="16" customFormat="1" ht="15.75" customHeight="1" outlineLevel="1">
      <c r="A365" s="193" t="s">
        <v>161</v>
      </c>
      <c r="B365" s="5" t="s">
        <v>136</v>
      </c>
      <c r="C365" s="9" t="s">
        <v>137</v>
      </c>
      <c r="D365" s="161" t="s">
        <v>194</v>
      </c>
      <c r="E365" s="26">
        <v>0</v>
      </c>
      <c r="F365" s="14">
        <v>0</v>
      </c>
      <c r="G365" s="27">
        <v>0</v>
      </c>
      <c r="H365" s="26">
        <f>H367+H369</f>
        <v>0</v>
      </c>
      <c r="I365" s="14">
        <f>I367+I369</f>
        <v>0</v>
      </c>
      <c r="J365" s="27">
        <f>J367+J368+J369+J370</f>
        <v>0</v>
      </c>
      <c r="K365" s="26">
        <f t="shared" ref="K365:M387" si="332">K367+K368+K369+K370</f>
        <v>0</v>
      </c>
      <c r="L365" s="14">
        <f t="shared" si="332"/>
        <v>0</v>
      </c>
      <c r="M365" s="27">
        <f t="shared" si="332"/>
        <v>0</v>
      </c>
      <c r="N365" s="30">
        <f t="shared" ref="N365:N381" si="333">IF(E365=0,0,K365/E365)</f>
        <v>0</v>
      </c>
      <c r="O365" s="15">
        <f t="shared" ref="O365:O381" si="334">IF(F365=0,0,L365/F365)</f>
        <v>0</v>
      </c>
      <c r="P365" s="31">
        <f t="shared" si="297"/>
        <v>0</v>
      </c>
    </row>
    <row r="366" spans="1:16" s="20" customFormat="1" ht="15.75" customHeight="1" outlineLevel="1">
      <c r="A366" s="193" t="s">
        <v>161</v>
      </c>
      <c r="B366" s="7"/>
      <c r="C366" s="8" t="s">
        <v>167</v>
      </c>
      <c r="D366" s="162" t="s">
        <v>194</v>
      </c>
      <c r="E366" s="28">
        <v>0</v>
      </c>
      <c r="F366" s="17">
        <v>0</v>
      </c>
      <c r="G366" s="29">
        <v>0</v>
      </c>
      <c r="H366" s="28">
        <v>0</v>
      </c>
      <c r="I366" s="17">
        <v>0</v>
      </c>
      <c r="J366" s="29">
        <v>0</v>
      </c>
      <c r="K366" s="28">
        <f t="shared" ref="K366:K370" si="335">H366-E366</f>
        <v>0</v>
      </c>
      <c r="L366" s="17">
        <f t="shared" ref="L366:L370" si="336">I366-F366</f>
        <v>0</v>
      </c>
      <c r="M366" s="29">
        <f t="shared" ref="M366:M370" si="337">J366-G366</f>
        <v>0</v>
      </c>
      <c r="N366" s="181">
        <f t="shared" si="333"/>
        <v>0</v>
      </c>
      <c r="O366" s="19">
        <f t="shared" si="334"/>
        <v>0</v>
      </c>
      <c r="P366" s="32">
        <f t="shared" si="297"/>
        <v>0</v>
      </c>
    </row>
    <row r="367" spans="1:16" s="20" customFormat="1" ht="15.75" customHeight="1" outlineLevel="1">
      <c r="A367" s="193" t="s">
        <v>161</v>
      </c>
      <c r="B367" s="7" t="s">
        <v>168</v>
      </c>
      <c r="C367" s="8" t="s">
        <v>138</v>
      </c>
      <c r="D367" s="162" t="s">
        <v>194</v>
      </c>
      <c r="E367" s="28">
        <v>0</v>
      </c>
      <c r="F367" s="17">
        <v>0</v>
      </c>
      <c r="G367" s="29">
        <v>0</v>
      </c>
      <c r="H367" s="28">
        <v>0</v>
      </c>
      <c r="I367" s="17">
        <v>0</v>
      </c>
      <c r="J367" s="29">
        <v>0</v>
      </c>
      <c r="K367" s="28">
        <f t="shared" si="335"/>
        <v>0</v>
      </c>
      <c r="L367" s="17">
        <f t="shared" si="336"/>
        <v>0</v>
      </c>
      <c r="M367" s="29">
        <f t="shared" si="337"/>
        <v>0</v>
      </c>
      <c r="N367" s="181">
        <f t="shared" si="333"/>
        <v>0</v>
      </c>
      <c r="O367" s="19">
        <f t="shared" si="334"/>
        <v>0</v>
      </c>
      <c r="P367" s="32">
        <f t="shared" si="297"/>
        <v>0</v>
      </c>
    </row>
    <row r="368" spans="1:16" s="20" customFormat="1" ht="15.75" customHeight="1" outlineLevel="1">
      <c r="A368" s="193" t="s">
        <v>161</v>
      </c>
      <c r="B368" s="7" t="s">
        <v>169</v>
      </c>
      <c r="C368" s="129" t="s">
        <v>181</v>
      </c>
      <c r="D368" s="162" t="s">
        <v>195</v>
      </c>
      <c r="E368" s="28"/>
      <c r="F368" s="17"/>
      <c r="G368" s="29">
        <v>0</v>
      </c>
      <c r="H368" s="28"/>
      <c r="I368" s="17"/>
      <c r="J368" s="29">
        <v>0</v>
      </c>
      <c r="K368" s="28">
        <f t="shared" si="335"/>
        <v>0</v>
      </c>
      <c r="L368" s="17">
        <f t="shared" si="336"/>
        <v>0</v>
      </c>
      <c r="M368" s="29">
        <f t="shared" si="337"/>
        <v>0</v>
      </c>
      <c r="N368" s="181">
        <f t="shared" si="333"/>
        <v>0</v>
      </c>
      <c r="O368" s="19">
        <f t="shared" si="334"/>
        <v>0</v>
      </c>
      <c r="P368" s="32">
        <f t="shared" si="297"/>
        <v>0</v>
      </c>
    </row>
    <row r="369" spans="1:16" s="20" customFormat="1" ht="31.5" customHeight="1" outlineLevel="1">
      <c r="A369" s="193" t="s">
        <v>161</v>
      </c>
      <c r="B369" s="7" t="s">
        <v>170</v>
      </c>
      <c r="C369" s="8" t="s">
        <v>180</v>
      </c>
      <c r="D369" s="162" t="s">
        <v>194</v>
      </c>
      <c r="E369" s="28">
        <v>0</v>
      </c>
      <c r="F369" s="17">
        <v>0</v>
      </c>
      <c r="G369" s="29">
        <v>0</v>
      </c>
      <c r="H369" s="28">
        <v>0</v>
      </c>
      <c r="I369" s="17">
        <v>0</v>
      </c>
      <c r="J369" s="29">
        <v>0</v>
      </c>
      <c r="K369" s="28">
        <f t="shared" si="335"/>
        <v>0</v>
      </c>
      <c r="L369" s="17">
        <f t="shared" si="336"/>
        <v>0</v>
      </c>
      <c r="M369" s="29">
        <f t="shared" si="337"/>
        <v>0</v>
      </c>
      <c r="N369" s="181">
        <f t="shared" si="333"/>
        <v>0</v>
      </c>
      <c r="O369" s="19">
        <f t="shared" si="334"/>
        <v>0</v>
      </c>
      <c r="P369" s="32">
        <f t="shared" si="297"/>
        <v>0</v>
      </c>
    </row>
    <row r="370" spans="1:16" s="20" customFormat="1" ht="15.75" customHeight="1" outlineLevel="1">
      <c r="A370" s="193" t="s">
        <v>161</v>
      </c>
      <c r="B370" s="7" t="s">
        <v>171</v>
      </c>
      <c r="C370" s="8" t="s">
        <v>156</v>
      </c>
      <c r="D370" s="162"/>
      <c r="E370" s="28"/>
      <c r="F370" s="17"/>
      <c r="G370" s="29">
        <v>0</v>
      </c>
      <c r="H370" s="28"/>
      <c r="I370" s="17"/>
      <c r="J370" s="29">
        <v>0</v>
      </c>
      <c r="K370" s="28">
        <f t="shared" si="335"/>
        <v>0</v>
      </c>
      <c r="L370" s="17">
        <f t="shared" si="336"/>
        <v>0</v>
      </c>
      <c r="M370" s="29">
        <f t="shared" si="337"/>
        <v>0</v>
      </c>
      <c r="N370" s="181">
        <f t="shared" si="333"/>
        <v>0</v>
      </c>
      <c r="O370" s="19">
        <f t="shared" si="334"/>
        <v>0</v>
      </c>
      <c r="P370" s="32">
        <f t="shared" si="297"/>
        <v>0</v>
      </c>
    </row>
    <row r="371" spans="1:16" s="20" customFormat="1" ht="15.75" customHeight="1" outlineLevel="1">
      <c r="A371" s="193" t="s">
        <v>161</v>
      </c>
      <c r="B371" s="5" t="s">
        <v>141</v>
      </c>
      <c r="C371" s="6" t="s">
        <v>140</v>
      </c>
      <c r="D371" s="161" t="s">
        <v>159</v>
      </c>
      <c r="E371" s="26">
        <v>3513</v>
      </c>
      <c r="F371" s="14">
        <v>41213</v>
      </c>
      <c r="G371" s="27">
        <v>92053992.420000002</v>
      </c>
      <c r="H371" s="26">
        <f t="shared" ref="H371:M371" si="338">H374+H375</f>
        <v>2700</v>
      </c>
      <c r="I371" s="14">
        <f t="shared" si="338"/>
        <v>28098</v>
      </c>
      <c r="J371" s="27">
        <f t="shared" si="338"/>
        <v>76050351.75</v>
      </c>
      <c r="K371" s="26">
        <f t="shared" si="338"/>
        <v>-813</v>
      </c>
      <c r="L371" s="14">
        <f t="shared" si="338"/>
        <v>-13115</v>
      </c>
      <c r="M371" s="27">
        <f t="shared" si="338"/>
        <v>-16003640.670000002</v>
      </c>
      <c r="N371" s="30">
        <f t="shared" si="333"/>
        <v>-0.2314261315115286</v>
      </c>
      <c r="O371" s="15">
        <f t="shared" si="334"/>
        <v>-0.31822483197049473</v>
      </c>
      <c r="P371" s="31">
        <f t="shared" si="297"/>
        <v>-0.17385058756585758</v>
      </c>
    </row>
    <row r="372" spans="1:16" s="16" customFormat="1" ht="15.75" customHeight="1" outlineLevel="1">
      <c r="A372" s="193" t="s">
        <v>161</v>
      </c>
      <c r="B372" s="5"/>
      <c r="C372" s="8" t="s">
        <v>167</v>
      </c>
      <c r="D372" s="162" t="s">
        <v>159</v>
      </c>
      <c r="E372" s="28">
        <v>0</v>
      </c>
      <c r="F372" s="17">
        <v>0</v>
      </c>
      <c r="G372" s="29">
        <v>0</v>
      </c>
      <c r="H372" s="28">
        <v>0</v>
      </c>
      <c r="I372" s="17">
        <v>0</v>
      </c>
      <c r="J372" s="29">
        <v>0</v>
      </c>
      <c r="K372" s="28">
        <f t="shared" ref="K372:K375" si="339">H372-E372</f>
        <v>0</v>
      </c>
      <c r="L372" s="17">
        <f t="shared" ref="L372:L375" si="340">I372-F372</f>
        <v>0</v>
      </c>
      <c r="M372" s="29">
        <f t="shared" ref="M372:M375" si="341">J372-G372</f>
        <v>0</v>
      </c>
      <c r="N372" s="181">
        <f t="shared" si="333"/>
        <v>0</v>
      </c>
      <c r="O372" s="19">
        <f t="shared" si="334"/>
        <v>0</v>
      </c>
      <c r="P372" s="32">
        <f t="shared" si="297"/>
        <v>0</v>
      </c>
    </row>
    <row r="373" spans="1:16" s="20" customFormat="1" ht="15.75" customHeight="1" outlineLevel="1">
      <c r="A373" s="193" t="s">
        <v>161</v>
      </c>
      <c r="B373" s="5"/>
      <c r="C373" s="129" t="s">
        <v>182</v>
      </c>
      <c r="D373" s="162" t="s">
        <v>159</v>
      </c>
      <c r="E373" s="28">
        <v>0</v>
      </c>
      <c r="F373" s="17">
        <v>0</v>
      </c>
      <c r="G373" s="29">
        <v>0</v>
      </c>
      <c r="H373" s="28">
        <v>0</v>
      </c>
      <c r="I373" s="17">
        <v>0</v>
      </c>
      <c r="J373" s="29">
        <v>0</v>
      </c>
      <c r="K373" s="28">
        <f t="shared" si="339"/>
        <v>0</v>
      </c>
      <c r="L373" s="17">
        <f t="shared" si="340"/>
        <v>0</v>
      </c>
      <c r="M373" s="29">
        <f t="shared" si="341"/>
        <v>0</v>
      </c>
      <c r="N373" s="30">
        <f t="shared" si="333"/>
        <v>0</v>
      </c>
      <c r="O373" s="15">
        <f t="shared" si="334"/>
        <v>0</v>
      </c>
      <c r="P373" s="31">
        <f t="shared" si="297"/>
        <v>0</v>
      </c>
    </row>
    <row r="374" spans="1:16" s="20" customFormat="1" ht="15.75" customHeight="1" outlineLevel="1">
      <c r="A374" s="193" t="s">
        <v>161</v>
      </c>
      <c r="B374" s="7" t="s">
        <v>185</v>
      </c>
      <c r="C374" s="8" t="s">
        <v>157</v>
      </c>
      <c r="D374" s="162" t="s">
        <v>159</v>
      </c>
      <c r="E374" s="28">
        <v>3513</v>
      </c>
      <c r="F374" s="17">
        <v>41213</v>
      </c>
      <c r="G374" s="29">
        <v>92053992.420000002</v>
      </c>
      <c r="H374" s="28">
        <v>2700</v>
      </c>
      <c r="I374" s="17">
        <v>28098</v>
      </c>
      <c r="J374" s="29">
        <v>76050351.75</v>
      </c>
      <c r="K374" s="28">
        <f t="shared" si="339"/>
        <v>-813</v>
      </c>
      <c r="L374" s="17">
        <f t="shared" si="340"/>
        <v>-13115</v>
      </c>
      <c r="M374" s="29">
        <f t="shared" si="341"/>
        <v>-16003640.670000002</v>
      </c>
      <c r="N374" s="181">
        <f t="shared" si="333"/>
        <v>-0.2314261315115286</v>
      </c>
      <c r="O374" s="19">
        <f t="shared" si="334"/>
        <v>-0.31822483197049473</v>
      </c>
      <c r="P374" s="32">
        <f t="shared" si="297"/>
        <v>-0.17385058756585758</v>
      </c>
    </row>
    <row r="375" spans="1:16" s="20" customFormat="1" ht="31.5" customHeight="1" outlineLevel="1">
      <c r="A375" s="193" t="s">
        <v>161</v>
      </c>
      <c r="B375" s="7" t="s">
        <v>186</v>
      </c>
      <c r="C375" s="8" t="s">
        <v>183</v>
      </c>
      <c r="D375" s="162" t="s">
        <v>159</v>
      </c>
      <c r="E375" s="28">
        <v>0</v>
      </c>
      <c r="F375" s="17">
        <v>0</v>
      </c>
      <c r="G375" s="29">
        <v>0</v>
      </c>
      <c r="H375" s="28">
        <v>0</v>
      </c>
      <c r="I375" s="17">
        <v>0</v>
      </c>
      <c r="J375" s="29">
        <v>0</v>
      </c>
      <c r="K375" s="28">
        <f t="shared" si="339"/>
        <v>0</v>
      </c>
      <c r="L375" s="17">
        <f t="shared" si="340"/>
        <v>0</v>
      </c>
      <c r="M375" s="29">
        <f t="shared" si="341"/>
        <v>0</v>
      </c>
      <c r="N375" s="181">
        <f t="shared" si="333"/>
        <v>0</v>
      </c>
      <c r="O375" s="19">
        <f t="shared" si="334"/>
        <v>0</v>
      </c>
      <c r="P375" s="32">
        <f t="shared" si="297"/>
        <v>0</v>
      </c>
    </row>
    <row r="376" spans="1:16" s="20" customFormat="1" ht="15.75" customHeight="1" outlineLevel="1">
      <c r="A376" s="193" t="s">
        <v>161</v>
      </c>
      <c r="B376" s="5" t="s">
        <v>139</v>
      </c>
      <c r="C376" s="9" t="s">
        <v>142</v>
      </c>
      <c r="D376" s="163" t="s">
        <v>1</v>
      </c>
      <c r="E376" s="26">
        <f t="shared" ref="E376:M376" si="342">E377+E380</f>
        <v>105691</v>
      </c>
      <c r="F376" s="14">
        <f t="shared" si="342"/>
        <v>466884</v>
      </c>
      <c r="G376" s="27">
        <f t="shared" si="342"/>
        <v>592120067.28999996</v>
      </c>
      <c r="H376" s="26">
        <f t="shared" si="342"/>
        <v>90982</v>
      </c>
      <c r="I376" s="14">
        <f t="shared" si="342"/>
        <v>523630</v>
      </c>
      <c r="J376" s="27">
        <f t="shared" si="342"/>
        <v>693681589.51000011</v>
      </c>
      <c r="K376" s="26">
        <f t="shared" si="342"/>
        <v>-14709</v>
      </c>
      <c r="L376" s="14">
        <f t="shared" si="342"/>
        <v>56746</v>
      </c>
      <c r="M376" s="27">
        <f t="shared" si="342"/>
        <v>101561522.22000015</v>
      </c>
      <c r="N376" s="30">
        <f t="shared" si="333"/>
        <v>-0.13916984416837763</v>
      </c>
      <c r="O376" s="15">
        <f t="shared" si="334"/>
        <v>0.12154196759794725</v>
      </c>
      <c r="P376" s="31">
        <f t="shared" si="297"/>
        <v>0.17152183793537742</v>
      </c>
    </row>
    <row r="377" spans="1:16" s="20" customFormat="1" ht="15.75" customHeight="1" outlineLevel="1">
      <c r="A377" s="193" t="s">
        <v>161</v>
      </c>
      <c r="B377" s="7" t="s">
        <v>188</v>
      </c>
      <c r="C377" s="10" t="s">
        <v>184</v>
      </c>
      <c r="D377" s="164" t="s">
        <v>1</v>
      </c>
      <c r="E377" s="28">
        <v>99079</v>
      </c>
      <c r="F377" s="17">
        <v>441884</v>
      </c>
      <c r="G377" s="29">
        <v>554999619.28999996</v>
      </c>
      <c r="H377" s="28">
        <v>85009</v>
      </c>
      <c r="I377" s="17">
        <v>500130</v>
      </c>
      <c r="J377" s="29">
        <v>653067147.51000011</v>
      </c>
      <c r="K377" s="28">
        <f t="shared" ref="K377:K381" si="343">H377-E377</f>
        <v>-14070</v>
      </c>
      <c r="L377" s="17">
        <f t="shared" ref="L377:L381" si="344">I377-F377</f>
        <v>58246</v>
      </c>
      <c r="M377" s="29">
        <f t="shared" ref="M377:M385" si="345">J377-G377</f>
        <v>98067528.220000148</v>
      </c>
      <c r="N377" s="181">
        <f t="shared" si="333"/>
        <v>-0.14200789269169048</v>
      </c>
      <c r="O377" s="19">
        <f t="shared" si="334"/>
        <v>0.13181287396692346</v>
      </c>
      <c r="P377" s="32">
        <f t="shared" si="297"/>
        <v>0.17669837025375981</v>
      </c>
    </row>
    <row r="378" spans="1:16" s="20" customFormat="1" ht="31.5" customHeight="1" outlineLevel="1">
      <c r="A378" s="193" t="s">
        <v>161</v>
      </c>
      <c r="B378" s="7"/>
      <c r="C378" s="10" t="s">
        <v>224</v>
      </c>
      <c r="D378" s="164" t="s">
        <v>225</v>
      </c>
      <c r="E378" s="28">
        <v>51459</v>
      </c>
      <c r="F378" s="17">
        <v>51459</v>
      </c>
      <c r="G378" s="29">
        <v>136912638.28</v>
      </c>
      <c r="H378" s="28">
        <v>62298</v>
      </c>
      <c r="I378" s="17">
        <v>62298</v>
      </c>
      <c r="J378" s="29">
        <v>171431206.94000003</v>
      </c>
      <c r="K378" s="28">
        <f t="shared" si="343"/>
        <v>10839</v>
      </c>
      <c r="L378" s="17">
        <f t="shared" si="344"/>
        <v>10839</v>
      </c>
      <c r="M378" s="29">
        <f t="shared" si="345"/>
        <v>34518568.660000026</v>
      </c>
      <c r="N378" s="181">
        <f t="shared" si="333"/>
        <v>0.21063370838920306</v>
      </c>
      <c r="O378" s="19">
        <f t="shared" si="334"/>
        <v>0.21063370838920306</v>
      </c>
      <c r="P378" s="32">
        <f t="shared" si="297"/>
        <v>0.25212112697299799</v>
      </c>
    </row>
    <row r="379" spans="1:16" s="20" customFormat="1" ht="31.5" customHeight="1" outlineLevel="1">
      <c r="A379" s="193" t="s">
        <v>161</v>
      </c>
      <c r="B379" s="7"/>
      <c r="C379" s="10" t="s">
        <v>222</v>
      </c>
      <c r="D379" s="164" t="s">
        <v>223</v>
      </c>
      <c r="E379" s="28">
        <v>10514</v>
      </c>
      <c r="F379" s="17"/>
      <c r="G379" s="29">
        <v>12815560</v>
      </c>
      <c r="H379" s="28">
        <v>9860</v>
      </c>
      <c r="I379" s="17"/>
      <c r="J379" s="29">
        <v>13658243</v>
      </c>
      <c r="K379" s="28">
        <f t="shared" si="343"/>
        <v>-654</v>
      </c>
      <c r="L379" s="17">
        <f t="shared" si="344"/>
        <v>0</v>
      </c>
      <c r="M379" s="29">
        <f t="shared" si="345"/>
        <v>842683</v>
      </c>
      <c r="N379" s="181">
        <f t="shared" si="333"/>
        <v>-6.220277724938178E-2</v>
      </c>
      <c r="O379" s="19">
        <f t="shared" si="334"/>
        <v>0</v>
      </c>
      <c r="P379" s="32">
        <f t="shared" si="297"/>
        <v>6.5754676346566204E-2</v>
      </c>
    </row>
    <row r="380" spans="1:16" s="20" customFormat="1" ht="31.5" customHeight="1" outlineLevel="1">
      <c r="A380" s="193" t="s">
        <v>161</v>
      </c>
      <c r="B380" s="7" t="s">
        <v>189</v>
      </c>
      <c r="C380" s="11" t="s">
        <v>144</v>
      </c>
      <c r="D380" s="164" t="s">
        <v>1</v>
      </c>
      <c r="E380" s="28">
        <v>6612</v>
      </c>
      <c r="F380" s="17">
        <v>25000</v>
      </c>
      <c r="G380" s="29">
        <v>37120448</v>
      </c>
      <c r="H380" s="28">
        <v>5973</v>
      </c>
      <c r="I380" s="17">
        <v>23500</v>
      </c>
      <c r="J380" s="29">
        <v>40614442</v>
      </c>
      <c r="K380" s="28">
        <f t="shared" si="343"/>
        <v>-639</v>
      </c>
      <c r="L380" s="17">
        <f t="shared" si="344"/>
        <v>-1500</v>
      </c>
      <c r="M380" s="29">
        <f t="shared" si="345"/>
        <v>3493994</v>
      </c>
      <c r="N380" s="181">
        <f t="shared" si="333"/>
        <v>-9.6642468239564433E-2</v>
      </c>
      <c r="O380" s="19">
        <f t="shared" si="334"/>
        <v>-0.06</v>
      </c>
      <c r="P380" s="32">
        <f t="shared" si="297"/>
        <v>9.4125857532753918E-2</v>
      </c>
    </row>
    <row r="381" spans="1:16" s="20" customFormat="1" ht="15.75" customHeight="1" outlineLevel="1">
      <c r="A381" s="193" t="s">
        <v>161</v>
      </c>
      <c r="B381" s="5" t="s">
        <v>143</v>
      </c>
      <c r="C381" s="6" t="s">
        <v>2</v>
      </c>
      <c r="D381" s="163" t="s">
        <v>3</v>
      </c>
      <c r="E381" s="26">
        <v>0</v>
      </c>
      <c r="F381" s="14"/>
      <c r="G381" s="27">
        <v>0</v>
      </c>
      <c r="H381" s="26">
        <v>0</v>
      </c>
      <c r="I381" s="14"/>
      <c r="J381" s="27">
        <v>0</v>
      </c>
      <c r="K381" s="26">
        <f t="shared" si="343"/>
        <v>0</v>
      </c>
      <c r="L381" s="14">
        <f t="shared" si="344"/>
        <v>0</v>
      </c>
      <c r="M381" s="27">
        <f t="shared" si="345"/>
        <v>0</v>
      </c>
      <c r="N381" s="30">
        <f t="shared" si="333"/>
        <v>0</v>
      </c>
      <c r="O381" s="15">
        <f t="shared" si="334"/>
        <v>0</v>
      </c>
      <c r="P381" s="31">
        <f t="shared" si="297"/>
        <v>0</v>
      </c>
    </row>
    <row r="382" spans="1:16" s="20" customFormat="1" ht="15.75" customHeight="1" outlineLevel="1">
      <c r="A382" s="193" t="s">
        <v>161</v>
      </c>
      <c r="B382" s="5" t="s">
        <v>243</v>
      </c>
      <c r="C382" s="6" t="s">
        <v>256</v>
      </c>
      <c r="D382" s="164"/>
      <c r="E382" s="267"/>
      <c r="F382" s="270"/>
      <c r="G382" s="232">
        <f t="shared" ref="G382" si="346">SUM(G383:G385)</f>
        <v>3272960</v>
      </c>
      <c r="H382" s="267"/>
      <c r="I382" s="270"/>
      <c r="J382" s="232">
        <f t="shared" ref="J382" si="347">SUM(J383:J385)</f>
        <v>8786393</v>
      </c>
      <c r="K382" s="267"/>
      <c r="L382" s="270"/>
      <c r="M382" s="232">
        <f t="shared" si="345"/>
        <v>5513433</v>
      </c>
      <c r="N382" s="30"/>
      <c r="O382" s="15"/>
      <c r="P382" s="31">
        <f t="shared" si="297"/>
        <v>1.6845402938013296</v>
      </c>
    </row>
    <row r="383" spans="1:16" s="20" customFormat="1" ht="15.75" customHeight="1" outlineLevel="1">
      <c r="A383" s="193" t="s">
        <v>161</v>
      </c>
      <c r="B383" s="7"/>
      <c r="C383" s="11" t="s">
        <v>244</v>
      </c>
      <c r="D383" s="162" t="s">
        <v>194</v>
      </c>
      <c r="E383" s="267">
        <v>0</v>
      </c>
      <c r="F383" s="270">
        <v>0</v>
      </c>
      <c r="G383" s="67">
        <v>0</v>
      </c>
      <c r="H383" s="267">
        <v>0</v>
      </c>
      <c r="I383" s="270">
        <v>0</v>
      </c>
      <c r="J383" s="67">
        <v>0</v>
      </c>
      <c r="K383" s="267">
        <f t="shared" ref="K383:K385" si="348">H383-E383</f>
        <v>0</v>
      </c>
      <c r="L383" s="270">
        <f t="shared" ref="L383:L385" si="349">I383-F383</f>
        <v>0</v>
      </c>
      <c r="M383" s="67">
        <f t="shared" si="345"/>
        <v>0</v>
      </c>
      <c r="N383" s="275">
        <f t="shared" ref="N383:N385" si="350">IF(E383=0,0,K383/E383)</f>
        <v>0</v>
      </c>
      <c r="O383" s="276">
        <f t="shared" ref="O383:O385" si="351">IF(F383=0,0,L383/F383)</f>
        <v>0</v>
      </c>
      <c r="P383" s="277">
        <f t="shared" si="297"/>
        <v>0</v>
      </c>
    </row>
    <row r="384" spans="1:16" s="20" customFormat="1" ht="15.75" customHeight="1" outlineLevel="1">
      <c r="A384" s="193" t="s">
        <v>161</v>
      </c>
      <c r="B384" s="7"/>
      <c r="C384" s="11" t="s">
        <v>245</v>
      </c>
      <c r="D384" s="162" t="s">
        <v>159</v>
      </c>
      <c r="E384" s="267">
        <v>0</v>
      </c>
      <c r="F384" s="270">
        <v>0</v>
      </c>
      <c r="G384" s="67">
        <v>0</v>
      </c>
      <c r="H384" s="267">
        <v>0</v>
      </c>
      <c r="I384" s="270">
        <v>0</v>
      </c>
      <c r="J384" s="67">
        <v>0</v>
      </c>
      <c r="K384" s="267">
        <f t="shared" si="348"/>
        <v>0</v>
      </c>
      <c r="L384" s="270">
        <f t="shared" si="349"/>
        <v>0</v>
      </c>
      <c r="M384" s="67">
        <f t="shared" si="345"/>
        <v>0</v>
      </c>
      <c r="N384" s="275">
        <f t="shared" si="350"/>
        <v>0</v>
      </c>
      <c r="O384" s="276">
        <f t="shared" si="351"/>
        <v>0</v>
      </c>
      <c r="P384" s="277">
        <f t="shared" si="297"/>
        <v>0</v>
      </c>
    </row>
    <row r="385" spans="1:16" s="16" customFormat="1" ht="15.75" customHeight="1" outlineLevel="1">
      <c r="A385" s="193" t="s">
        <v>161</v>
      </c>
      <c r="B385" s="5"/>
      <c r="C385" s="11" t="s">
        <v>246</v>
      </c>
      <c r="D385" s="164" t="s">
        <v>225</v>
      </c>
      <c r="E385" s="28">
        <v>110</v>
      </c>
      <c r="F385" s="17">
        <v>1010</v>
      </c>
      <c r="G385" s="29">
        <v>3272960</v>
      </c>
      <c r="H385" s="28">
        <v>200</v>
      </c>
      <c r="I385" s="17">
        <v>2053</v>
      </c>
      <c r="J385" s="29">
        <v>8786393</v>
      </c>
      <c r="K385" s="28">
        <f t="shared" si="348"/>
        <v>90</v>
      </c>
      <c r="L385" s="17">
        <f t="shared" si="349"/>
        <v>1043</v>
      </c>
      <c r="M385" s="29">
        <f t="shared" si="345"/>
        <v>5513433</v>
      </c>
      <c r="N385" s="181">
        <f t="shared" si="350"/>
        <v>0.81818181818181823</v>
      </c>
      <c r="O385" s="19">
        <f t="shared" si="351"/>
        <v>1.0326732673267327</v>
      </c>
      <c r="P385" s="32">
        <f t="shared" si="297"/>
        <v>1.6845402938013296</v>
      </c>
    </row>
    <row r="386" spans="1:16" s="13" customFormat="1" ht="15.75" customHeight="1">
      <c r="A386" s="36" t="s">
        <v>154</v>
      </c>
      <c r="B386" s="37" t="s">
        <v>61</v>
      </c>
      <c r="C386" s="215" t="s">
        <v>192</v>
      </c>
      <c r="D386" s="208" t="s">
        <v>145</v>
      </c>
      <c r="E386" s="179" t="s">
        <v>145</v>
      </c>
      <c r="F386" s="78" t="s">
        <v>145</v>
      </c>
      <c r="G386" s="79">
        <f>G387+G393+G398+G403+G404</f>
        <v>319724315.26000005</v>
      </c>
      <c r="H386" s="179" t="s">
        <v>145</v>
      </c>
      <c r="I386" s="274" t="s">
        <v>145</v>
      </c>
      <c r="J386" s="79">
        <f>J387+J393+J398+J403+J404</f>
        <v>375921485.77999997</v>
      </c>
      <c r="K386" s="273" t="s">
        <v>145</v>
      </c>
      <c r="L386" s="274" t="s">
        <v>145</v>
      </c>
      <c r="M386" s="79">
        <f>M387+M393+M398+M404+M403</f>
        <v>56197170.519999996</v>
      </c>
      <c r="N386" s="278" t="s">
        <v>145</v>
      </c>
      <c r="O386" s="279" t="s">
        <v>145</v>
      </c>
      <c r="P386" s="280">
        <f t="shared" ref="P386:P449" si="352">IF(G386=0,0,M386/G386)</f>
        <v>0.17576758425239072</v>
      </c>
    </row>
    <row r="387" spans="1:16" s="16" customFormat="1" ht="15.75" customHeight="1" outlineLevel="1">
      <c r="A387" s="193" t="s">
        <v>61</v>
      </c>
      <c r="B387" s="5" t="s">
        <v>136</v>
      </c>
      <c r="C387" s="9" t="s">
        <v>137</v>
      </c>
      <c r="D387" s="161" t="s">
        <v>194</v>
      </c>
      <c r="E387" s="26">
        <v>0</v>
      </c>
      <c r="F387" s="14">
        <v>0</v>
      </c>
      <c r="G387" s="27">
        <v>0</v>
      </c>
      <c r="H387" s="26">
        <f>H389+H391</f>
        <v>0</v>
      </c>
      <c r="I387" s="14">
        <f>I389+I391</f>
        <v>0</v>
      </c>
      <c r="J387" s="27">
        <f>J389+J390+J391+J392</f>
        <v>0</v>
      </c>
      <c r="K387" s="26">
        <f t="shared" ref="K387" si="353">K389+K390+K391+K392</f>
        <v>0</v>
      </c>
      <c r="L387" s="14">
        <f t="shared" si="332"/>
        <v>0</v>
      </c>
      <c r="M387" s="27">
        <f t="shared" si="332"/>
        <v>0</v>
      </c>
      <c r="N387" s="30">
        <f t="shared" ref="N387:N403" si="354">IF(E387=0,0,K387/E387)</f>
        <v>0</v>
      </c>
      <c r="O387" s="15">
        <f t="shared" ref="O387:O403" si="355">IF(F387=0,0,L387/F387)</f>
        <v>0</v>
      </c>
      <c r="P387" s="31">
        <f t="shared" si="352"/>
        <v>0</v>
      </c>
    </row>
    <row r="388" spans="1:16" s="20" customFormat="1" ht="15.75" customHeight="1" outlineLevel="1">
      <c r="A388" s="194" t="s">
        <v>61</v>
      </c>
      <c r="B388" s="7"/>
      <c r="C388" s="8" t="s">
        <v>167</v>
      </c>
      <c r="D388" s="162" t="s">
        <v>194</v>
      </c>
      <c r="E388" s="28">
        <v>0</v>
      </c>
      <c r="F388" s="17">
        <v>0</v>
      </c>
      <c r="G388" s="29">
        <v>0</v>
      </c>
      <c r="H388" s="28">
        <v>0</v>
      </c>
      <c r="I388" s="17">
        <v>0</v>
      </c>
      <c r="J388" s="29">
        <v>0</v>
      </c>
      <c r="K388" s="28">
        <f t="shared" ref="K388:K392" si="356">H388-E388</f>
        <v>0</v>
      </c>
      <c r="L388" s="17">
        <f t="shared" ref="L388:L392" si="357">I388-F388</f>
        <v>0</v>
      </c>
      <c r="M388" s="29">
        <f t="shared" ref="M388:M392" si="358">J388-G388</f>
        <v>0</v>
      </c>
      <c r="N388" s="181">
        <f t="shared" si="354"/>
        <v>0</v>
      </c>
      <c r="O388" s="19">
        <f t="shared" si="355"/>
        <v>0</v>
      </c>
      <c r="P388" s="32">
        <f t="shared" si="352"/>
        <v>0</v>
      </c>
    </row>
    <row r="389" spans="1:16" s="20" customFormat="1" ht="15.75" customHeight="1" outlineLevel="1">
      <c r="A389" s="194" t="s">
        <v>61</v>
      </c>
      <c r="B389" s="7" t="s">
        <v>168</v>
      </c>
      <c r="C389" s="8" t="s">
        <v>138</v>
      </c>
      <c r="D389" s="162" t="s">
        <v>194</v>
      </c>
      <c r="E389" s="28">
        <v>0</v>
      </c>
      <c r="F389" s="17">
        <v>0</v>
      </c>
      <c r="G389" s="29">
        <v>0</v>
      </c>
      <c r="H389" s="28">
        <v>0</v>
      </c>
      <c r="I389" s="17">
        <v>0</v>
      </c>
      <c r="J389" s="29">
        <v>0</v>
      </c>
      <c r="K389" s="28">
        <f t="shared" si="356"/>
        <v>0</v>
      </c>
      <c r="L389" s="17">
        <f t="shared" si="357"/>
        <v>0</v>
      </c>
      <c r="M389" s="29">
        <f t="shared" si="358"/>
        <v>0</v>
      </c>
      <c r="N389" s="181">
        <f t="shared" si="354"/>
        <v>0</v>
      </c>
      <c r="O389" s="19">
        <f t="shared" si="355"/>
        <v>0</v>
      </c>
      <c r="P389" s="32">
        <f t="shared" si="352"/>
        <v>0</v>
      </c>
    </row>
    <row r="390" spans="1:16" s="20" customFormat="1" ht="15.75" customHeight="1" outlineLevel="1">
      <c r="A390" s="194" t="s">
        <v>61</v>
      </c>
      <c r="B390" s="7" t="s">
        <v>169</v>
      </c>
      <c r="C390" s="129" t="s">
        <v>181</v>
      </c>
      <c r="D390" s="162" t="s">
        <v>195</v>
      </c>
      <c r="E390" s="28"/>
      <c r="F390" s="17"/>
      <c r="G390" s="29">
        <v>0</v>
      </c>
      <c r="H390" s="28"/>
      <c r="I390" s="17"/>
      <c r="J390" s="29">
        <v>0</v>
      </c>
      <c r="K390" s="28">
        <f t="shared" si="356"/>
        <v>0</v>
      </c>
      <c r="L390" s="17">
        <f t="shared" si="357"/>
        <v>0</v>
      </c>
      <c r="M390" s="29">
        <f t="shared" si="358"/>
        <v>0</v>
      </c>
      <c r="N390" s="181">
        <f t="shared" si="354"/>
        <v>0</v>
      </c>
      <c r="O390" s="19">
        <f t="shared" si="355"/>
        <v>0</v>
      </c>
      <c r="P390" s="32">
        <f t="shared" si="352"/>
        <v>0</v>
      </c>
    </row>
    <row r="391" spans="1:16" s="20" customFormat="1" ht="31.5" customHeight="1" outlineLevel="1">
      <c r="A391" s="194" t="s">
        <v>61</v>
      </c>
      <c r="B391" s="7" t="s">
        <v>170</v>
      </c>
      <c r="C391" s="8" t="s">
        <v>180</v>
      </c>
      <c r="D391" s="162" t="s">
        <v>194</v>
      </c>
      <c r="E391" s="28">
        <v>0</v>
      </c>
      <c r="F391" s="17">
        <v>0</v>
      </c>
      <c r="G391" s="29">
        <v>0</v>
      </c>
      <c r="H391" s="28">
        <v>0</v>
      </c>
      <c r="I391" s="17">
        <v>0</v>
      </c>
      <c r="J391" s="29">
        <v>0</v>
      </c>
      <c r="K391" s="28">
        <f t="shared" si="356"/>
        <v>0</v>
      </c>
      <c r="L391" s="17">
        <f t="shared" si="357"/>
        <v>0</v>
      </c>
      <c r="M391" s="29">
        <f t="shared" si="358"/>
        <v>0</v>
      </c>
      <c r="N391" s="181">
        <f t="shared" si="354"/>
        <v>0</v>
      </c>
      <c r="O391" s="19">
        <f t="shared" si="355"/>
        <v>0</v>
      </c>
      <c r="P391" s="32">
        <f t="shared" si="352"/>
        <v>0</v>
      </c>
    </row>
    <row r="392" spans="1:16" s="20" customFormat="1" ht="15.75" customHeight="1" outlineLevel="1">
      <c r="A392" s="194" t="s">
        <v>61</v>
      </c>
      <c r="B392" s="7" t="s">
        <v>171</v>
      </c>
      <c r="C392" s="8" t="s">
        <v>156</v>
      </c>
      <c r="D392" s="162"/>
      <c r="E392" s="28"/>
      <c r="F392" s="17"/>
      <c r="G392" s="29">
        <v>0</v>
      </c>
      <c r="H392" s="28"/>
      <c r="I392" s="17"/>
      <c r="J392" s="29">
        <v>0</v>
      </c>
      <c r="K392" s="28">
        <f t="shared" si="356"/>
        <v>0</v>
      </c>
      <c r="L392" s="17">
        <f t="shared" si="357"/>
        <v>0</v>
      </c>
      <c r="M392" s="29">
        <f t="shared" si="358"/>
        <v>0</v>
      </c>
      <c r="N392" s="181">
        <f t="shared" si="354"/>
        <v>0</v>
      </c>
      <c r="O392" s="19">
        <f t="shared" si="355"/>
        <v>0</v>
      </c>
      <c r="P392" s="32">
        <f t="shared" si="352"/>
        <v>0</v>
      </c>
    </row>
    <row r="393" spans="1:16" s="20" customFormat="1" ht="15.75" customHeight="1" outlineLevel="1">
      <c r="A393" s="194" t="s">
        <v>61</v>
      </c>
      <c r="B393" s="5" t="s">
        <v>141</v>
      </c>
      <c r="C393" s="6" t="s">
        <v>140</v>
      </c>
      <c r="D393" s="161" t="s">
        <v>159</v>
      </c>
      <c r="E393" s="26">
        <v>291</v>
      </c>
      <c r="F393" s="14">
        <v>2549</v>
      </c>
      <c r="G393" s="27">
        <v>6036302.9999999991</v>
      </c>
      <c r="H393" s="26">
        <f t="shared" ref="H393:M393" si="359">H396+H397</f>
        <v>380</v>
      </c>
      <c r="I393" s="14">
        <f t="shared" si="359"/>
        <v>3270</v>
      </c>
      <c r="J393" s="27">
        <f t="shared" si="359"/>
        <v>9069820.6999999993</v>
      </c>
      <c r="K393" s="26">
        <f t="shared" si="359"/>
        <v>89</v>
      </c>
      <c r="L393" s="14">
        <f t="shared" si="359"/>
        <v>721</v>
      </c>
      <c r="M393" s="27">
        <f t="shared" si="359"/>
        <v>3033517.7</v>
      </c>
      <c r="N393" s="30">
        <f t="shared" si="354"/>
        <v>0.30584192439862545</v>
      </c>
      <c r="O393" s="15">
        <f t="shared" si="355"/>
        <v>0.28285602196939974</v>
      </c>
      <c r="P393" s="31">
        <f t="shared" si="352"/>
        <v>0.5025456309930102</v>
      </c>
    </row>
    <row r="394" spans="1:16" s="16" customFormat="1" ht="15.75" customHeight="1" outlineLevel="1">
      <c r="A394" s="193" t="s">
        <v>61</v>
      </c>
      <c r="B394" s="5"/>
      <c r="C394" s="8" t="s">
        <v>167</v>
      </c>
      <c r="D394" s="162" t="s">
        <v>159</v>
      </c>
      <c r="E394" s="28">
        <v>0</v>
      </c>
      <c r="F394" s="17">
        <v>0</v>
      </c>
      <c r="G394" s="29">
        <v>0</v>
      </c>
      <c r="H394" s="28">
        <v>0</v>
      </c>
      <c r="I394" s="17">
        <v>0</v>
      </c>
      <c r="J394" s="29">
        <v>0</v>
      </c>
      <c r="K394" s="28">
        <f t="shared" ref="K394:K397" si="360">H394-E394</f>
        <v>0</v>
      </c>
      <c r="L394" s="17">
        <f t="shared" ref="L394:L397" si="361">I394-F394</f>
        <v>0</v>
      </c>
      <c r="M394" s="29">
        <f t="shared" ref="M394:M397" si="362">J394-G394</f>
        <v>0</v>
      </c>
      <c r="N394" s="181">
        <f t="shared" si="354"/>
        <v>0</v>
      </c>
      <c r="O394" s="19">
        <f t="shared" si="355"/>
        <v>0</v>
      </c>
      <c r="P394" s="32">
        <f t="shared" si="352"/>
        <v>0</v>
      </c>
    </row>
    <row r="395" spans="1:16" s="20" customFormat="1" ht="15.75" customHeight="1" outlineLevel="1">
      <c r="A395" s="193" t="s">
        <v>61</v>
      </c>
      <c r="B395" s="5"/>
      <c r="C395" s="129" t="s">
        <v>182</v>
      </c>
      <c r="D395" s="162" t="s">
        <v>159</v>
      </c>
      <c r="E395" s="28">
        <v>0</v>
      </c>
      <c r="F395" s="17">
        <v>0</v>
      </c>
      <c r="G395" s="29">
        <v>0</v>
      </c>
      <c r="H395" s="28">
        <v>0</v>
      </c>
      <c r="I395" s="17">
        <v>0</v>
      </c>
      <c r="J395" s="29">
        <v>0</v>
      </c>
      <c r="K395" s="28">
        <f t="shared" si="360"/>
        <v>0</v>
      </c>
      <c r="L395" s="17">
        <f t="shared" si="361"/>
        <v>0</v>
      </c>
      <c r="M395" s="29">
        <f t="shared" si="362"/>
        <v>0</v>
      </c>
      <c r="N395" s="30">
        <f t="shared" si="354"/>
        <v>0</v>
      </c>
      <c r="O395" s="15">
        <f t="shared" si="355"/>
        <v>0</v>
      </c>
      <c r="P395" s="31">
        <f t="shared" si="352"/>
        <v>0</v>
      </c>
    </row>
    <row r="396" spans="1:16" s="20" customFormat="1" ht="15.75" customHeight="1" outlineLevel="1">
      <c r="A396" s="193" t="s">
        <v>61</v>
      </c>
      <c r="B396" s="7" t="s">
        <v>185</v>
      </c>
      <c r="C396" s="8" t="s">
        <v>157</v>
      </c>
      <c r="D396" s="162" t="s">
        <v>159</v>
      </c>
      <c r="E396" s="28">
        <v>291</v>
      </c>
      <c r="F396" s="17">
        <v>2549</v>
      </c>
      <c r="G396" s="29">
        <v>6036302.9999999991</v>
      </c>
      <c r="H396" s="28">
        <v>380</v>
      </c>
      <c r="I396" s="17">
        <v>3270</v>
      </c>
      <c r="J396" s="29">
        <v>9069820.6999999993</v>
      </c>
      <c r="K396" s="28">
        <f t="shared" si="360"/>
        <v>89</v>
      </c>
      <c r="L396" s="17">
        <f t="shared" si="361"/>
        <v>721</v>
      </c>
      <c r="M396" s="29">
        <f t="shared" si="362"/>
        <v>3033517.7</v>
      </c>
      <c r="N396" s="181">
        <f t="shared" si="354"/>
        <v>0.30584192439862545</v>
      </c>
      <c r="O396" s="19">
        <f t="shared" si="355"/>
        <v>0.28285602196939974</v>
      </c>
      <c r="P396" s="32">
        <f t="shared" si="352"/>
        <v>0.5025456309930102</v>
      </c>
    </row>
    <row r="397" spans="1:16" s="20" customFormat="1" ht="31.5" customHeight="1" outlineLevel="1">
      <c r="A397" s="193" t="s">
        <v>61</v>
      </c>
      <c r="B397" s="7" t="s">
        <v>186</v>
      </c>
      <c r="C397" s="8" t="s">
        <v>183</v>
      </c>
      <c r="D397" s="162" t="s">
        <v>159</v>
      </c>
      <c r="E397" s="28">
        <v>0</v>
      </c>
      <c r="F397" s="17">
        <v>0</v>
      </c>
      <c r="G397" s="29">
        <v>0</v>
      </c>
      <c r="H397" s="28">
        <v>0</v>
      </c>
      <c r="I397" s="17">
        <v>0</v>
      </c>
      <c r="J397" s="29">
        <v>0</v>
      </c>
      <c r="K397" s="28">
        <f t="shared" si="360"/>
        <v>0</v>
      </c>
      <c r="L397" s="17">
        <f t="shared" si="361"/>
        <v>0</v>
      </c>
      <c r="M397" s="29">
        <f t="shared" si="362"/>
        <v>0</v>
      </c>
      <c r="N397" s="181">
        <f t="shared" si="354"/>
        <v>0</v>
      </c>
      <c r="O397" s="19">
        <f t="shared" si="355"/>
        <v>0</v>
      </c>
      <c r="P397" s="32">
        <f t="shared" si="352"/>
        <v>0</v>
      </c>
    </row>
    <row r="398" spans="1:16" s="20" customFormat="1" ht="15.75" customHeight="1" outlineLevel="1">
      <c r="A398" s="193" t="s">
        <v>61</v>
      </c>
      <c r="B398" s="5" t="s">
        <v>139</v>
      </c>
      <c r="C398" s="9" t="s">
        <v>142</v>
      </c>
      <c r="D398" s="163" t="s">
        <v>1</v>
      </c>
      <c r="E398" s="26">
        <f t="shared" ref="E398:M398" si="363">E399+E402</f>
        <v>52422</v>
      </c>
      <c r="F398" s="14">
        <f t="shared" si="363"/>
        <v>358880</v>
      </c>
      <c r="G398" s="27">
        <f t="shared" si="363"/>
        <v>270478463.46000004</v>
      </c>
      <c r="H398" s="26">
        <f t="shared" si="363"/>
        <v>51295</v>
      </c>
      <c r="I398" s="14">
        <f t="shared" si="363"/>
        <v>370286</v>
      </c>
      <c r="J398" s="27">
        <f t="shared" si="363"/>
        <v>319861381.63</v>
      </c>
      <c r="K398" s="26">
        <f t="shared" si="363"/>
        <v>-1127</v>
      </c>
      <c r="L398" s="14">
        <f t="shared" si="363"/>
        <v>11406</v>
      </c>
      <c r="M398" s="27">
        <f t="shared" si="363"/>
        <v>49382918.169999987</v>
      </c>
      <c r="N398" s="30">
        <f t="shared" si="354"/>
        <v>-2.1498607454885355E-2</v>
      </c>
      <c r="O398" s="15">
        <f t="shared" si="355"/>
        <v>3.1782211324119486E-2</v>
      </c>
      <c r="P398" s="31">
        <f t="shared" si="352"/>
        <v>0.18257615611345346</v>
      </c>
    </row>
    <row r="399" spans="1:16" s="20" customFormat="1" ht="15.75" customHeight="1" outlineLevel="1">
      <c r="A399" s="193" t="s">
        <v>61</v>
      </c>
      <c r="B399" s="7" t="s">
        <v>188</v>
      </c>
      <c r="C399" s="10" t="s">
        <v>184</v>
      </c>
      <c r="D399" s="164" t="s">
        <v>1</v>
      </c>
      <c r="E399" s="28">
        <v>51608</v>
      </c>
      <c r="F399" s="17">
        <v>355446</v>
      </c>
      <c r="G399" s="29">
        <v>267061791.30000001</v>
      </c>
      <c r="H399" s="28">
        <v>50276</v>
      </c>
      <c r="I399" s="17">
        <v>366286</v>
      </c>
      <c r="J399" s="29">
        <v>316231922.63</v>
      </c>
      <c r="K399" s="28">
        <f t="shared" ref="K399:K403" si="364">H399-E399</f>
        <v>-1332</v>
      </c>
      <c r="L399" s="17">
        <f t="shared" ref="L399:L403" si="365">I399-F399</f>
        <v>10840</v>
      </c>
      <c r="M399" s="29">
        <f t="shared" ref="M399:M407" si="366">J399-G399</f>
        <v>49170131.329999983</v>
      </c>
      <c r="N399" s="181">
        <f t="shared" si="354"/>
        <v>-2.5809951945434815E-2</v>
      </c>
      <c r="O399" s="19">
        <f t="shared" si="355"/>
        <v>3.0496896856343859E-2</v>
      </c>
      <c r="P399" s="32">
        <f t="shared" si="352"/>
        <v>0.18411518581767253</v>
      </c>
    </row>
    <row r="400" spans="1:16" s="20" customFormat="1" ht="31.5" customHeight="1" outlineLevel="1">
      <c r="A400" s="193" t="s">
        <v>61</v>
      </c>
      <c r="B400" s="7"/>
      <c r="C400" s="10" t="s">
        <v>224</v>
      </c>
      <c r="D400" s="164" t="s">
        <v>225</v>
      </c>
      <c r="E400" s="28">
        <v>19571</v>
      </c>
      <c r="F400" s="17">
        <v>104279</v>
      </c>
      <c r="G400" s="29">
        <v>87488996.99000001</v>
      </c>
      <c r="H400" s="28">
        <v>20233</v>
      </c>
      <c r="I400" s="17">
        <v>107447</v>
      </c>
      <c r="J400" s="29">
        <v>97495233.669999987</v>
      </c>
      <c r="K400" s="28">
        <f t="shared" si="364"/>
        <v>662</v>
      </c>
      <c r="L400" s="17">
        <f t="shared" si="365"/>
        <v>3168</v>
      </c>
      <c r="M400" s="29">
        <f t="shared" si="366"/>
        <v>10006236.679999977</v>
      </c>
      <c r="N400" s="181">
        <f t="shared" si="354"/>
        <v>3.3825558223902714E-2</v>
      </c>
      <c r="O400" s="19">
        <f t="shared" si="355"/>
        <v>3.0380038166840879E-2</v>
      </c>
      <c r="P400" s="32">
        <f t="shared" si="352"/>
        <v>0.1143713726783688</v>
      </c>
    </row>
    <row r="401" spans="1:16" s="20" customFormat="1" ht="31.5" customHeight="1" outlineLevel="1">
      <c r="A401" s="193" t="s">
        <v>61</v>
      </c>
      <c r="B401" s="7"/>
      <c r="C401" s="10" t="s">
        <v>222</v>
      </c>
      <c r="D401" s="164" t="s">
        <v>223</v>
      </c>
      <c r="E401" s="28">
        <v>2833</v>
      </c>
      <c r="F401" s="17"/>
      <c r="G401" s="29">
        <v>2671850</v>
      </c>
      <c r="H401" s="28">
        <v>2204</v>
      </c>
      <c r="I401" s="17"/>
      <c r="J401" s="29">
        <v>2261304</v>
      </c>
      <c r="K401" s="28">
        <f t="shared" si="364"/>
        <v>-629</v>
      </c>
      <c r="L401" s="17">
        <f t="shared" si="365"/>
        <v>0</v>
      </c>
      <c r="M401" s="29">
        <f t="shared" si="366"/>
        <v>-410546</v>
      </c>
      <c r="N401" s="181">
        <f t="shared" si="354"/>
        <v>-0.22202612072008471</v>
      </c>
      <c r="O401" s="19">
        <f t="shared" si="355"/>
        <v>0</v>
      </c>
      <c r="P401" s="32">
        <f t="shared" si="352"/>
        <v>-0.15365608099257069</v>
      </c>
    </row>
    <row r="402" spans="1:16" s="20" customFormat="1" ht="31.5" customHeight="1" outlineLevel="1">
      <c r="A402" s="193" t="s">
        <v>61</v>
      </c>
      <c r="B402" s="7" t="s">
        <v>189</v>
      </c>
      <c r="C402" s="11" t="s">
        <v>144</v>
      </c>
      <c r="D402" s="164" t="s">
        <v>1</v>
      </c>
      <c r="E402" s="28">
        <v>814</v>
      </c>
      <c r="F402" s="17">
        <v>3434</v>
      </c>
      <c r="G402" s="29">
        <v>3416672.16</v>
      </c>
      <c r="H402" s="28">
        <v>1019</v>
      </c>
      <c r="I402" s="17">
        <v>4000</v>
      </c>
      <c r="J402" s="29">
        <v>3629459</v>
      </c>
      <c r="K402" s="28">
        <f t="shared" si="364"/>
        <v>205</v>
      </c>
      <c r="L402" s="17">
        <f t="shared" si="365"/>
        <v>566</v>
      </c>
      <c r="M402" s="29">
        <f t="shared" si="366"/>
        <v>212786.83999999985</v>
      </c>
      <c r="N402" s="181">
        <f t="shared" si="354"/>
        <v>0.25184275184275184</v>
      </c>
      <c r="O402" s="19">
        <f t="shared" si="355"/>
        <v>0.16482236458940011</v>
      </c>
      <c r="P402" s="32">
        <f t="shared" si="352"/>
        <v>6.2278974989511383E-2</v>
      </c>
    </row>
    <row r="403" spans="1:16" s="20" customFormat="1" ht="15.75" customHeight="1" outlineLevel="1">
      <c r="A403" s="193" t="s">
        <v>61</v>
      </c>
      <c r="B403" s="5" t="s">
        <v>143</v>
      </c>
      <c r="C403" s="6" t="s">
        <v>2</v>
      </c>
      <c r="D403" s="163" t="s">
        <v>3</v>
      </c>
      <c r="E403" s="26">
        <v>0</v>
      </c>
      <c r="F403" s="14"/>
      <c r="G403" s="27">
        <v>0</v>
      </c>
      <c r="H403" s="26">
        <v>0</v>
      </c>
      <c r="I403" s="14"/>
      <c r="J403" s="27">
        <v>0</v>
      </c>
      <c r="K403" s="26">
        <f t="shared" si="364"/>
        <v>0</v>
      </c>
      <c r="L403" s="14">
        <f t="shared" si="365"/>
        <v>0</v>
      </c>
      <c r="M403" s="27">
        <f t="shared" si="366"/>
        <v>0</v>
      </c>
      <c r="N403" s="30">
        <f t="shared" si="354"/>
        <v>0</v>
      </c>
      <c r="O403" s="15">
        <f t="shared" si="355"/>
        <v>0</v>
      </c>
      <c r="P403" s="31">
        <f t="shared" si="352"/>
        <v>0</v>
      </c>
    </row>
    <row r="404" spans="1:16" s="20" customFormat="1" ht="15.75" customHeight="1" outlineLevel="1">
      <c r="A404" s="193" t="s">
        <v>61</v>
      </c>
      <c r="B404" s="5" t="s">
        <v>243</v>
      </c>
      <c r="C404" s="6" t="s">
        <v>256</v>
      </c>
      <c r="D404" s="164"/>
      <c r="E404" s="267"/>
      <c r="F404" s="270"/>
      <c r="G404" s="232">
        <f t="shared" ref="G404" si="367">SUM(G405:G407)</f>
        <v>43209548.799999997</v>
      </c>
      <c r="H404" s="267"/>
      <c r="I404" s="270"/>
      <c r="J404" s="232">
        <f t="shared" ref="J404" si="368">SUM(J405:J407)</f>
        <v>46990283.450000003</v>
      </c>
      <c r="K404" s="267"/>
      <c r="L404" s="270"/>
      <c r="M404" s="232">
        <f t="shared" si="366"/>
        <v>3780734.650000006</v>
      </c>
      <c r="N404" s="30"/>
      <c r="O404" s="15"/>
      <c r="P404" s="31">
        <f t="shared" si="352"/>
        <v>8.7497665562293631E-2</v>
      </c>
    </row>
    <row r="405" spans="1:16" s="20" customFormat="1" ht="15.75" customHeight="1" outlineLevel="1">
      <c r="A405" s="193" t="s">
        <v>61</v>
      </c>
      <c r="B405" s="7"/>
      <c r="C405" s="11" t="s">
        <v>244</v>
      </c>
      <c r="D405" s="162" t="s">
        <v>194</v>
      </c>
      <c r="E405" s="267">
        <v>0</v>
      </c>
      <c r="F405" s="270">
        <v>0</v>
      </c>
      <c r="G405" s="67">
        <v>0</v>
      </c>
      <c r="H405" s="267">
        <v>0</v>
      </c>
      <c r="I405" s="270">
        <v>0</v>
      </c>
      <c r="J405" s="67">
        <v>0</v>
      </c>
      <c r="K405" s="267">
        <f t="shared" ref="K405:K407" si="369">H405-E405</f>
        <v>0</v>
      </c>
      <c r="L405" s="270">
        <f t="shared" ref="L405:L407" si="370">I405-F405</f>
        <v>0</v>
      </c>
      <c r="M405" s="67">
        <f t="shared" si="366"/>
        <v>0</v>
      </c>
      <c r="N405" s="275">
        <f t="shared" ref="N405:N407" si="371">IF(E405=0,0,K405/E405)</f>
        <v>0</v>
      </c>
      <c r="O405" s="276">
        <f t="shared" ref="O405:O407" si="372">IF(F405=0,0,L405/F405)</f>
        <v>0</v>
      </c>
      <c r="P405" s="277">
        <f t="shared" si="352"/>
        <v>0</v>
      </c>
    </row>
    <row r="406" spans="1:16" s="20" customFormat="1" ht="15.75" customHeight="1" outlineLevel="1">
      <c r="A406" s="193" t="s">
        <v>61</v>
      </c>
      <c r="B406" s="7"/>
      <c r="C406" s="11" t="s">
        <v>245</v>
      </c>
      <c r="D406" s="162" t="s">
        <v>159</v>
      </c>
      <c r="E406" s="267">
        <v>700</v>
      </c>
      <c r="F406" s="270">
        <v>13440</v>
      </c>
      <c r="G406" s="67">
        <v>43209548.799999997</v>
      </c>
      <c r="H406" s="267">
        <v>700</v>
      </c>
      <c r="I406" s="270">
        <v>12965</v>
      </c>
      <c r="J406" s="67">
        <v>46990283.450000003</v>
      </c>
      <c r="K406" s="267">
        <f t="shared" si="369"/>
        <v>0</v>
      </c>
      <c r="L406" s="270">
        <f t="shared" si="370"/>
        <v>-475</v>
      </c>
      <c r="M406" s="67">
        <f t="shared" si="366"/>
        <v>3780734.650000006</v>
      </c>
      <c r="N406" s="275">
        <f t="shared" si="371"/>
        <v>0</v>
      </c>
      <c r="O406" s="276">
        <f t="shared" si="372"/>
        <v>-3.5342261904761904E-2</v>
      </c>
      <c r="P406" s="277">
        <f t="shared" si="352"/>
        <v>8.7497665562293631E-2</v>
      </c>
    </row>
    <row r="407" spans="1:16" s="16" customFormat="1" ht="15.75" customHeight="1" outlineLevel="1">
      <c r="A407" s="193" t="s">
        <v>61</v>
      </c>
      <c r="B407" s="5"/>
      <c r="C407" s="11" t="s">
        <v>246</v>
      </c>
      <c r="D407" s="164" t="s">
        <v>225</v>
      </c>
      <c r="E407" s="28">
        <v>0</v>
      </c>
      <c r="F407" s="17">
        <v>0</v>
      </c>
      <c r="G407" s="29">
        <v>0</v>
      </c>
      <c r="H407" s="28">
        <v>0</v>
      </c>
      <c r="I407" s="17">
        <v>0</v>
      </c>
      <c r="J407" s="29">
        <v>0</v>
      </c>
      <c r="K407" s="28">
        <f t="shared" si="369"/>
        <v>0</v>
      </c>
      <c r="L407" s="17">
        <f t="shared" si="370"/>
        <v>0</v>
      </c>
      <c r="M407" s="29">
        <f t="shared" si="366"/>
        <v>0</v>
      </c>
      <c r="N407" s="181">
        <f t="shared" si="371"/>
        <v>0</v>
      </c>
      <c r="O407" s="19">
        <f t="shared" si="372"/>
        <v>0</v>
      </c>
      <c r="P407" s="32">
        <f t="shared" si="352"/>
        <v>0</v>
      </c>
    </row>
    <row r="408" spans="1:16" s="13" customFormat="1" ht="15.75" customHeight="1">
      <c r="A408" s="36" t="s">
        <v>52</v>
      </c>
      <c r="B408" s="37" t="s">
        <v>64</v>
      </c>
      <c r="C408" s="215" t="s">
        <v>63</v>
      </c>
      <c r="D408" s="208" t="s">
        <v>145</v>
      </c>
      <c r="E408" s="179" t="s">
        <v>145</v>
      </c>
      <c r="F408" s="78" t="s">
        <v>145</v>
      </c>
      <c r="G408" s="79">
        <f>G409+G415+G420+G425+G426</f>
        <v>200741000.50999996</v>
      </c>
      <c r="H408" s="179" t="s">
        <v>145</v>
      </c>
      <c r="I408" s="274" t="s">
        <v>145</v>
      </c>
      <c r="J408" s="79">
        <f>J409+J415+J420+J425+J426</f>
        <v>259302779.54999995</v>
      </c>
      <c r="K408" s="273" t="s">
        <v>145</v>
      </c>
      <c r="L408" s="274" t="s">
        <v>145</v>
      </c>
      <c r="M408" s="79">
        <f>M409+M415+M420+M426+M425</f>
        <v>58561779.039999992</v>
      </c>
      <c r="N408" s="278" t="s">
        <v>145</v>
      </c>
      <c r="O408" s="279" t="s">
        <v>145</v>
      </c>
      <c r="P408" s="280">
        <f t="shared" si="352"/>
        <v>0.29172804206026026</v>
      </c>
    </row>
    <row r="409" spans="1:16" s="16" customFormat="1" ht="15.75" customHeight="1" outlineLevel="1">
      <c r="A409" s="193" t="s">
        <v>64</v>
      </c>
      <c r="B409" s="5" t="s">
        <v>136</v>
      </c>
      <c r="C409" s="9" t="s">
        <v>137</v>
      </c>
      <c r="D409" s="161" t="s">
        <v>194</v>
      </c>
      <c r="E409" s="26">
        <v>0</v>
      </c>
      <c r="F409" s="14">
        <v>0</v>
      </c>
      <c r="G409" s="27">
        <v>0</v>
      </c>
      <c r="H409" s="26">
        <f>H411+H413</f>
        <v>0</v>
      </c>
      <c r="I409" s="14">
        <f>I411+I413</f>
        <v>0</v>
      </c>
      <c r="J409" s="27">
        <f>J411+J412+J413+J414</f>
        <v>0</v>
      </c>
      <c r="K409" s="26">
        <f t="shared" ref="K409:M431" si="373">K411+K412+K413+K414</f>
        <v>0</v>
      </c>
      <c r="L409" s="14">
        <f t="shared" si="373"/>
        <v>0</v>
      </c>
      <c r="M409" s="27">
        <f t="shared" si="373"/>
        <v>0</v>
      </c>
      <c r="N409" s="30">
        <f t="shared" ref="N409:N425" si="374">IF(E409=0,0,K409/E409)</f>
        <v>0</v>
      </c>
      <c r="O409" s="15">
        <f t="shared" ref="O409:O425" si="375">IF(F409=0,0,L409/F409)</f>
        <v>0</v>
      </c>
      <c r="P409" s="31">
        <f t="shared" si="352"/>
        <v>0</v>
      </c>
    </row>
    <row r="410" spans="1:16" s="20" customFormat="1" ht="15.75" customHeight="1" outlineLevel="1">
      <c r="A410" s="194" t="s">
        <v>64</v>
      </c>
      <c r="B410" s="7"/>
      <c r="C410" s="8" t="s">
        <v>167</v>
      </c>
      <c r="D410" s="162" t="s">
        <v>194</v>
      </c>
      <c r="E410" s="28">
        <v>0</v>
      </c>
      <c r="F410" s="17">
        <v>0</v>
      </c>
      <c r="G410" s="29">
        <v>0</v>
      </c>
      <c r="H410" s="28">
        <v>0</v>
      </c>
      <c r="I410" s="17">
        <v>0</v>
      </c>
      <c r="J410" s="29">
        <v>0</v>
      </c>
      <c r="K410" s="28">
        <f t="shared" ref="K410:K414" si="376">H410-E410</f>
        <v>0</v>
      </c>
      <c r="L410" s="17">
        <f t="shared" ref="L410:L414" si="377">I410-F410</f>
        <v>0</v>
      </c>
      <c r="M410" s="29">
        <f t="shared" ref="M410:M414" si="378">J410-G410</f>
        <v>0</v>
      </c>
      <c r="N410" s="181">
        <f t="shared" si="374"/>
        <v>0</v>
      </c>
      <c r="O410" s="19">
        <f t="shared" si="375"/>
        <v>0</v>
      </c>
      <c r="P410" s="32">
        <f t="shared" si="352"/>
        <v>0</v>
      </c>
    </row>
    <row r="411" spans="1:16" s="20" customFormat="1" ht="15.75" customHeight="1" outlineLevel="1">
      <c r="A411" s="194" t="s">
        <v>64</v>
      </c>
      <c r="B411" s="7" t="s">
        <v>168</v>
      </c>
      <c r="C411" s="8" t="s">
        <v>138</v>
      </c>
      <c r="D411" s="162" t="s">
        <v>194</v>
      </c>
      <c r="E411" s="28">
        <v>0</v>
      </c>
      <c r="F411" s="17">
        <v>0</v>
      </c>
      <c r="G411" s="29">
        <v>0</v>
      </c>
      <c r="H411" s="28">
        <v>0</v>
      </c>
      <c r="I411" s="17">
        <v>0</v>
      </c>
      <c r="J411" s="29">
        <v>0</v>
      </c>
      <c r="K411" s="28">
        <f t="shared" si="376"/>
        <v>0</v>
      </c>
      <c r="L411" s="17">
        <f t="shared" si="377"/>
        <v>0</v>
      </c>
      <c r="M411" s="29">
        <f t="shared" si="378"/>
        <v>0</v>
      </c>
      <c r="N411" s="181">
        <f t="shared" si="374"/>
        <v>0</v>
      </c>
      <c r="O411" s="19">
        <f t="shared" si="375"/>
        <v>0</v>
      </c>
      <c r="P411" s="32">
        <f t="shared" si="352"/>
        <v>0</v>
      </c>
    </row>
    <row r="412" spans="1:16" s="20" customFormat="1" ht="15.75" customHeight="1" outlineLevel="1">
      <c r="A412" s="194" t="s">
        <v>64</v>
      </c>
      <c r="B412" s="7" t="s">
        <v>169</v>
      </c>
      <c r="C412" s="129" t="s">
        <v>181</v>
      </c>
      <c r="D412" s="162" t="s">
        <v>195</v>
      </c>
      <c r="E412" s="28"/>
      <c r="F412" s="17"/>
      <c r="G412" s="29">
        <v>0</v>
      </c>
      <c r="H412" s="28"/>
      <c r="I412" s="17"/>
      <c r="J412" s="29">
        <v>0</v>
      </c>
      <c r="K412" s="28">
        <f t="shared" si="376"/>
        <v>0</v>
      </c>
      <c r="L412" s="17">
        <f t="shared" si="377"/>
        <v>0</v>
      </c>
      <c r="M412" s="29">
        <f t="shared" si="378"/>
        <v>0</v>
      </c>
      <c r="N412" s="181">
        <f t="shared" si="374"/>
        <v>0</v>
      </c>
      <c r="O412" s="19">
        <f t="shared" si="375"/>
        <v>0</v>
      </c>
      <c r="P412" s="32">
        <f t="shared" si="352"/>
        <v>0</v>
      </c>
    </row>
    <row r="413" spans="1:16" s="20" customFormat="1" ht="31.5" customHeight="1" outlineLevel="1">
      <c r="A413" s="194" t="s">
        <v>64</v>
      </c>
      <c r="B413" s="7" t="s">
        <v>170</v>
      </c>
      <c r="C413" s="8" t="s">
        <v>180</v>
      </c>
      <c r="D413" s="162" t="s">
        <v>194</v>
      </c>
      <c r="E413" s="28">
        <v>0</v>
      </c>
      <c r="F413" s="17">
        <v>0</v>
      </c>
      <c r="G413" s="29">
        <v>0</v>
      </c>
      <c r="H413" s="28">
        <v>0</v>
      </c>
      <c r="I413" s="17">
        <v>0</v>
      </c>
      <c r="J413" s="29">
        <v>0</v>
      </c>
      <c r="K413" s="28">
        <f t="shared" si="376"/>
        <v>0</v>
      </c>
      <c r="L413" s="17">
        <f t="shared" si="377"/>
        <v>0</v>
      </c>
      <c r="M413" s="29">
        <f t="shared" si="378"/>
        <v>0</v>
      </c>
      <c r="N413" s="181">
        <f t="shared" si="374"/>
        <v>0</v>
      </c>
      <c r="O413" s="19">
        <f t="shared" si="375"/>
        <v>0</v>
      </c>
      <c r="P413" s="32">
        <f t="shared" si="352"/>
        <v>0</v>
      </c>
    </row>
    <row r="414" spans="1:16" s="20" customFormat="1" ht="15.75" customHeight="1" outlineLevel="1">
      <c r="A414" s="194" t="s">
        <v>64</v>
      </c>
      <c r="B414" s="7" t="s">
        <v>171</v>
      </c>
      <c r="C414" s="8" t="s">
        <v>156</v>
      </c>
      <c r="D414" s="162"/>
      <c r="E414" s="28"/>
      <c r="F414" s="17"/>
      <c r="G414" s="29">
        <v>0</v>
      </c>
      <c r="H414" s="28"/>
      <c r="I414" s="17"/>
      <c r="J414" s="29">
        <v>0</v>
      </c>
      <c r="K414" s="28">
        <f t="shared" si="376"/>
        <v>0</v>
      </c>
      <c r="L414" s="17">
        <f t="shared" si="377"/>
        <v>0</v>
      </c>
      <c r="M414" s="29">
        <f t="shared" si="378"/>
        <v>0</v>
      </c>
      <c r="N414" s="181">
        <f t="shared" si="374"/>
        <v>0</v>
      </c>
      <c r="O414" s="19">
        <f t="shared" si="375"/>
        <v>0</v>
      </c>
      <c r="P414" s="32">
        <f t="shared" si="352"/>
        <v>0</v>
      </c>
    </row>
    <row r="415" spans="1:16" s="20" customFormat="1" ht="15.75" customHeight="1" outlineLevel="1">
      <c r="A415" s="194" t="s">
        <v>64</v>
      </c>
      <c r="B415" s="5" t="s">
        <v>141</v>
      </c>
      <c r="C415" s="6" t="s">
        <v>140</v>
      </c>
      <c r="D415" s="161" t="s">
        <v>159</v>
      </c>
      <c r="E415" s="26">
        <v>800</v>
      </c>
      <c r="F415" s="14">
        <v>6299</v>
      </c>
      <c r="G415" s="27">
        <v>15981547.560000002</v>
      </c>
      <c r="H415" s="26">
        <f t="shared" ref="H415:M415" si="379">H418+H419</f>
        <v>800</v>
      </c>
      <c r="I415" s="14">
        <f t="shared" si="379"/>
        <v>6160</v>
      </c>
      <c r="J415" s="27">
        <f t="shared" si="379"/>
        <v>16545193</v>
      </c>
      <c r="K415" s="26">
        <f t="shared" si="379"/>
        <v>0</v>
      </c>
      <c r="L415" s="14">
        <f t="shared" si="379"/>
        <v>-139</v>
      </c>
      <c r="M415" s="27">
        <f t="shared" si="379"/>
        <v>563645.43999999762</v>
      </c>
      <c r="N415" s="30">
        <f t="shared" si="374"/>
        <v>0</v>
      </c>
      <c r="O415" s="15">
        <f t="shared" si="375"/>
        <v>-2.2066994761073187E-2</v>
      </c>
      <c r="P415" s="31">
        <f t="shared" si="352"/>
        <v>3.5268514384097449E-2</v>
      </c>
    </row>
    <row r="416" spans="1:16" s="20" customFormat="1" ht="15.75" customHeight="1" outlineLevel="1">
      <c r="A416" s="194" t="s">
        <v>64</v>
      </c>
      <c r="B416" s="5"/>
      <c r="C416" s="8" t="s">
        <v>167</v>
      </c>
      <c r="D416" s="162" t="s">
        <v>159</v>
      </c>
      <c r="E416" s="28">
        <v>0</v>
      </c>
      <c r="F416" s="17">
        <v>0</v>
      </c>
      <c r="G416" s="29">
        <v>0</v>
      </c>
      <c r="H416" s="28">
        <v>0</v>
      </c>
      <c r="I416" s="17">
        <v>0</v>
      </c>
      <c r="J416" s="29">
        <v>0</v>
      </c>
      <c r="K416" s="28">
        <f t="shared" ref="K416:K419" si="380">H416-E416</f>
        <v>0</v>
      </c>
      <c r="L416" s="17">
        <f t="shared" ref="L416:L419" si="381">I416-F416</f>
        <v>0</v>
      </c>
      <c r="M416" s="29">
        <f t="shared" ref="M416:M419" si="382">J416-G416</f>
        <v>0</v>
      </c>
      <c r="N416" s="181">
        <f t="shared" si="374"/>
        <v>0</v>
      </c>
      <c r="O416" s="19">
        <f t="shared" si="375"/>
        <v>0</v>
      </c>
      <c r="P416" s="32">
        <f t="shared" si="352"/>
        <v>0</v>
      </c>
    </row>
    <row r="417" spans="1:16" s="20" customFormat="1" ht="15.75" customHeight="1" outlineLevel="1">
      <c r="A417" s="194" t="s">
        <v>64</v>
      </c>
      <c r="B417" s="5"/>
      <c r="C417" s="129" t="s">
        <v>182</v>
      </c>
      <c r="D417" s="162" t="s">
        <v>159</v>
      </c>
      <c r="E417" s="28">
        <v>0</v>
      </c>
      <c r="F417" s="17">
        <v>0</v>
      </c>
      <c r="G417" s="29">
        <v>0</v>
      </c>
      <c r="H417" s="28">
        <v>0</v>
      </c>
      <c r="I417" s="17">
        <v>0</v>
      </c>
      <c r="J417" s="29">
        <v>0</v>
      </c>
      <c r="K417" s="28">
        <f t="shared" si="380"/>
        <v>0</v>
      </c>
      <c r="L417" s="17">
        <f t="shared" si="381"/>
        <v>0</v>
      </c>
      <c r="M417" s="29">
        <f t="shared" si="382"/>
        <v>0</v>
      </c>
      <c r="N417" s="30">
        <f t="shared" si="374"/>
        <v>0</v>
      </c>
      <c r="O417" s="15">
        <f t="shared" si="375"/>
        <v>0</v>
      </c>
      <c r="P417" s="31">
        <f t="shared" si="352"/>
        <v>0</v>
      </c>
    </row>
    <row r="418" spans="1:16" s="16" customFormat="1" ht="15.75" customHeight="1" outlineLevel="1">
      <c r="A418" s="194" t="s">
        <v>64</v>
      </c>
      <c r="B418" s="7" t="s">
        <v>185</v>
      </c>
      <c r="C418" s="8" t="s">
        <v>157</v>
      </c>
      <c r="D418" s="162" t="s">
        <v>159</v>
      </c>
      <c r="E418" s="28">
        <v>800</v>
      </c>
      <c r="F418" s="17">
        <v>6299</v>
      </c>
      <c r="G418" s="29">
        <v>15981547.560000002</v>
      </c>
      <c r="H418" s="28">
        <v>800</v>
      </c>
      <c r="I418" s="17">
        <v>6160</v>
      </c>
      <c r="J418" s="29">
        <v>16545193</v>
      </c>
      <c r="K418" s="28">
        <f t="shared" si="380"/>
        <v>0</v>
      </c>
      <c r="L418" s="17">
        <f t="shared" si="381"/>
        <v>-139</v>
      </c>
      <c r="M418" s="29">
        <f t="shared" si="382"/>
        <v>563645.43999999762</v>
      </c>
      <c r="N418" s="181">
        <f t="shared" si="374"/>
        <v>0</v>
      </c>
      <c r="O418" s="19">
        <f t="shared" si="375"/>
        <v>-2.2066994761073187E-2</v>
      </c>
      <c r="P418" s="32">
        <f t="shared" si="352"/>
        <v>3.5268514384097449E-2</v>
      </c>
    </row>
    <row r="419" spans="1:16" s="20" customFormat="1" ht="31.5" customHeight="1" outlineLevel="1">
      <c r="A419" s="194" t="s">
        <v>64</v>
      </c>
      <c r="B419" s="7" t="s">
        <v>186</v>
      </c>
      <c r="C419" s="8" t="s">
        <v>183</v>
      </c>
      <c r="D419" s="162" t="s">
        <v>159</v>
      </c>
      <c r="E419" s="28">
        <v>0</v>
      </c>
      <c r="F419" s="17">
        <v>0</v>
      </c>
      <c r="G419" s="29">
        <v>0</v>
      </c>
      <c r="H419" s="28">
        <v>0</v>
      </c>
      <c r="I419" s="17">
        <v>0</v>
      </c>
      <c r="J419" s="29">
        <v>0</v>
      </c>
      <c r="K419" s="28">
        <f t="shared" si="380"/>
        <v>0</v>
      </c>
      <c r="L419" s="17">
        <f t="shared" si="381"/>
        <v>0</v>
      </c>
      <c r="M419" s="29">
        <f t="shared" si="382"/>
        <v>0</v>
      </c>
      <c r="N419" s="181">
        <f t="shared" si="374"/>
        <v>0</v>
      </c>
      <c r="O419" s="19">
        <f t="shared" si="375"/>
        <v>0</v>
      </c>
      <c r="P419" s="32">
        <f t="shared" si="352"/>
        <v>0</v>
      </c>
    </row>
    <row r="420" spans="1:16" s="20" customFormat="1" ht="15.75" customHeight="1" outlineLevel="1">
      <c r="A420" s="194" t="s">
        <v>64</v>
      </c>
      <c r="B420" s="5" t="s">
        <v>139</v>
      </c>
      <c r="C420" s="9" t="s">
        <v>142</v>
      </c>
      <c r="D420" s="163" t="s">
        <v>1</v>
      </c>
      <c r="E420" s="26">
        <f t="shared" ref="E420:M420" si="383">E421+E424</f>
        <v>41860</v>
      </c>
      <c r="F420" s="14">
        <f t="shared" si="383"/>
        <v>258452</v>
      </c>
      <c r="G420" s="27">
        <f t="shared" si="383"/>
        <v>184759452.94999996</v>
      </c>
      <c r="H420" s="26">
        <f t="shared" si="383"/>
        <v>40950</v>
      </c>
      <c r="I420" s="14">
        <f t="shared" si="383"/>
        <v>264125</v>
      </c>
      <c r="J420" s="27">
        <f t="shared" si="383"/>
        <v>242757586.54999995</v>
      </c>
      <c r="K420" s="26">
        <f t="shared" si="383"/>
        <v>-910</v>
      </c>
      <c r="L420" s="14">
        <f t="shared" si="383"/>
        <v>5673</v>
      </c>
      <c r="M420" s="27">
        <f t="shared" si="383"/>
        <v>57998133.599999994</v>
      </c>
      <c r="N420" s="30">
        <f t="shared" si="374"/>
        <v>-2.1739130434782608E-2</v>
      </c>
      <c r="O420" s="15">
        <f t="shared" si="375"/>
        <v>2.1949917199325212E-2</v>
      </c>
      <c r="P420" s="31">
        <f t="shared" si="352"/>
        <v>0.31391158976691486</v>
      </c>
    </row>
    <row r="421" spans="1:16" s="20" customFormat="1" ht="15.75" customHeight="1" outlineLevel="1">
      <c r="A421" s="194" t="s">
        <v>64</v>
      </c>
      <c r="B421" s="7" t="s">
        <v>188</v>
      </c>
      <c r="C421" s="10" t="s">
        <v>184</v>
      </c>
      <c r="D421" s="164" t="s">
        <v>1</v>
      </c>
      <c r="E421" s="28">
        <v>40652</v>
      </c>
      <c r="F421" s="17">
        <v>253852</v>
      </c>
      <c r="G421" s="29">
        <v>182017152.94999996</v>
      </c>
      <c r="H421" s="28">
        <v>39933</v>
      </c>
      <c r="I421" s="17">
        <v>260125</v>
      </c>
      <c r="J421" s="29">
        <v>240048586.54999995</v>
      </c>
      <c r="K421" s="28">
        <f t="shared" ref="K421:K425" si="384">H421-E421</f>
        <v>-719</v>
      </c>
      <c r="L421" s="17">
        <f t="shared" ref="L421:L425" si="385">I421-F421</f>
        <v>6273</v>
      </c>
      <c r="M421" s="29">
        <f t="shared" ref="M421:M429" si="386">J421-G421</f>
        <v>58031433.599999994</v>
      </c>
      <c r="N421" s="181">
        <f t="shared" si="374"/>
        <v>-1.7686706681098101E-2</v>
      </c>
      <c r="O421" s="19">
        <f t="shared" si="375"/>
        <v>2.4711249074263746E-2</v>
      </c>
      <c r="P421" s="32">
        <f t="shared" si="352"/>
        <v>0.31882398257235245</v>
      </c>
    </row>
    <row r="422" spans="1:16" s="20" customFormat="1" ht="31.5" customHeight="1" outlineLevel="1">
      <c r="A422" s="194" t="s">
        <v>64</v>
      </c>
      <c r="B422" s="7"/>
      <c r="C422" s="10" t="s">
        <v>224</v>
      </c>
      <c r="D422" s="164" t="s">
        <v>225</v>
      </c>
      <c r="E422" s="28">
        <v>14602</v>
      </c>
      <c r="F422" s="17">
        <v>78488</v>
      </c>
      <c r="G422" s="29">
        <v>66351105.489999995</v>
      </c>
      <c r="H422" s="28">
        <v>15106</v>
      </c>
      <c r="I422" s="17">
        <v>80546</v>
      </c>
      <c r="J422" s="29">
        <v>73255934.019999981</v>
      </c>
      <c r="K422" s="28">
        <f t="shared" si="384"/>
        <v>504</v>
      </c>
      <c r="L422" s="17">
        <f t="shared" si="385"/>
        <v>2058</v>
      </c>
      <c r="M422" s="29">
        <f t="shared" si="386"/>
        <v>6904828.5299999863</v>
      </c>
      <c r="N422" s="181">
        <f t="shared" si="374"/>
        <v>3.451581975071908E-2</v>
      </c>
      <c r="O422" s="19">
        <f t="shared" si="375"/>
        <v>2.622056874936296E-2</v>
      </c>
      <c r="P422" s="32">
        <f t="shared" si="352"/>
        <v>0.10406501111033692</v>
      </c>
    </row>
    <row r="423" spans="1:16" s="20" customFormat="1" ht="31.5" customHeight="1" outlineLevel="1">
      <c r="A423" s="194" t="s">
        <v>64</v>
      </c>
      <c r="B423" s="7"/>
      <c r="C423" s="10" t="s">
        <v>222</v>
      </c>
      <c r="D423" s="164" t="s">
        <v>223</v>
      </c>
      <c r="E423" s="28">
        <v>500</v>
      </c>
      <c r="F423" s="17"/>
      <c r="G423" s="29">
        <v>467500</v>
      </c>
      <c r="H423" s="28">
        <v>1000</v>
      </c>
      <c r="I423" s="17"/>
      <c r="J423" s="29">
        <v>1049000</v>
      </c>
      <c r="K423" s="28">
        <f t="shared" si="384"/>
        <v>500</v>
      </c>
      <c r="L423" s="17">
        <f t="shared" si="385"/>
        <v>0</v>
      </c>
      <c r="M423" s="29">
        <f t="shared" si="386"/>
        <v>581500</v>
      </c>
      <c r="N423" s="181">
        <f t="shared" si="374"/>
        <v>1</v>
      </c>
      <c r="O423" s="19">
        <f t="shared" si="375"/>
        <v>0</v>
      </c>
      <c r="P423" s="32">
        <f t="shared" si="352"/>
        <v>1.2438502673796792</v>
      </c>
    </row>
    <row r="424" spans="1:16" s="20" customFormat="1" ht="31.5" customHeight="1" outlineLevel="1">
      <c r="A424" s="194" t="s">
        <v>64</v>
      </c>
      <c r="B424" s="7" t="s">
        <v>189</v>
      </c>
      <c r="C424" s="11" t="s">
        <v>144</v>
      </c>
      <c r="D424" s="164" t="s">
        <v>1</v>
      </c>
      <c r="E424" s="28">
        <v>1208</v>
      </c>
      <c r="F424" s="17">
        <v>4600</v>
      </c>
      <c r="G424" s="29">
        <v>2742300</v>
      </c>
      <c r="H424" s="28">
        <v>1017</v>
      </c>
      <c r="I424" s="17">
        <v>4000</v>
      </c>
      <c r="J424" s="29">
        <v>2709000</v>
      </c>
      <c r="K424" s="28">
        <f t="shared" si="384"/>
        <v>-191</v>
      </c>
      <c r="L424" s="17">
        <f t="shared" si="385"/>
        <v>-600</v>
      </c>
      <c r="M424" s="29">
        <f t="shared" si="386"/>
        <v>-33300</v>
      </c>
      <c r="N424" s="181">
        <f t="shared" si="374"/>
        <v>-0.15811258278145696</v>
      </c>
      <c r="O424" s="19">
        <f t="shared" si="375"/>
        <v>-0.13043478260869565</v>
      </c>
      <c r="P424" s="32">
        <f t="shared" si="352"/>
        <v>-1.2143091565474237E-2</v>
      </c>
    </row>
    <row r="425" spans="1:16" s="20" customFormat="1" ht="15.75" customHeight="1" outlineLevel="1">
      <c r="A425" s="194" t="s">
        <v>64</v>
      </c>
      <c r="B425" s="5" t="s">
        <v>143</v>
      </c>
      <c r="C425" s="6" t="s">
        <v>2</v>
      </c>
      <c r="D425" s="163" t="s">
        <v>3</v>
      </c>
      <c r="E425" s="26">
        <v>0</v>
      </c>
      <c r="F425" s="14"/>
      <c r="G425" s="27">
        <v>0</v>
      </c>
      <c r="H425" s="26">
        <v>0</v>
      </c>
      <c r="I425" s="14"/>
      <c r="J425" s="27">
        <v>0</v>
      </c>
      <c r="K425" s="26">
        <f t="shared" si="384"/>
        <v>0</v>
      </c>
      <c r="L425" s="14">
        <f t="shared" si="385"/>
        <v>0</v>
      </c>
      <c r="M425" s="27">
        <f t="shared" si="386"/>
        <v>0</v>
      </c>
      <c r="N425" s="30">
        <f t="shared" si="374"/>
        <v>0</v>
      </c>
      <c r="O425" s="15">
        <f t="shared" si="375"/>
        <v>0</v>
      </c>
      <c r="P425" s="31">
        <f t="shared" si="352"/>
        <v>0</v>
      </c>
    </row>
    <row r="426" spans="1:16" s="20" customFormat="1" ht="15.75" customHeight="1" outlineLevel="1">
      <c r="A426" s="194" t="s">
        <v>64</v>
      </c>
      <c r="B426" s="5" t="s">
        <v>243</v>
      </c>
      <c r="C426" s="6" t="s">
        <v>256</v>
      </c>
      <c r="D426" s="164"/>
      <c r="E426" s="267"/>
      <c r="F426" s="270"/>
      <c r="G426" s="232">
        <f t="shared" ref="G426" si="387">SUM(G427:G429)</f>
        <v>0</v>
      </c>
      <c r="H426" s="267"/>
      <c r="I426" s="270"/>
      <c r="J426" s="232">
        <f t="shared" ref="J426" si="388">SUM(J427:J429)</f>
        <v>0</v>
      </c>
      <c r="K426" s="267"/>
      <c r="L426" s="270"/>
      <c r="M426" s="232">
        <f t="shared" si="386"/>
        <v>0</v>
      </c>
      <c r="N426" s="30"/>
      <c r="O426" s="15"/>
      <c r="P426" s="31">
        <f t="shared" si="352"/>
        <v>0</v>
      </c>
    </row>
    <row r="427" spans="1:16" s="20" customFormat="1" ht="15.75" customHeight="1" outlineLevel="1">
      <c r="A427" s="194" t="s">
        <v>64</v>
      </c>
      <c r="B427" s="7"/>
      <c r="C427" s="11" t="s">
        <v>244</v>
      </c>
      <c r="D427" s="162" t="s">
        <v>194</v>
      </c>
      <c r="E427" s="267">
        <v>0</v>
      </c>
      <c r="F427" s="270">
        <v>0</v>
      </c>
      <c r="G427" s="67">
        <v>0</v>
      </c>
      <c r="H427" s="267">
        <v>0</v>
      </c>
      <c r="I427" s="270">
        <v>0</v>
      </c>
      <c r="J427" s="67">
        <v>0</v>
      </c>
      <c r="K427" s="267">
        <f t="shared" ref="K427:K429" si="389">H427-E427</f>
        <v>0</v>
      </c>
      <c r="L427" s="270">
        <f t="shared" ref="L427:L429" si="390">I427-F427</f>
        <v>0</v>
      </c>
      <c r="M427" s="67">
        <f t="shared" si="386"/>
        <v>0</v>
      </c>
      <c r="N427" s="275">
        <f t="shared" ref="N427:N429" si="391">IF(E427=0,0,K427/E427)</f>
        <v>0</v>
      </c>
      <c r="O427" s="276">
        <f t="shared" ref="O427:O429" si="392">IF(F427=0,0,L427/F427)</f>
        <v>0</v>
      </c>
      <c r="P427" s="277">
        <f t="shared" si="352"/>
        <v>0</v>
      </c>
    </row>
    <row r="428" spans="1:16" s="20" customFormat="1" ht="15.75" customHeight="1" outlineLevel="1">
      <c r="A428" s="194" t="s">
        <v>64</v>
      </c>
      <c r="B428" s="7"/>
      <c r="C428" s="11" t="s">
        <v>245</v>
      </c>
      <c r="D428" s="162" t="s">
        <v>159</v>
      </c>
      <c r="E428" s="267">
        <v>0</v>
      </c>
      <c r="F428" s="270">
        <v>0</v>
      </c>
      <c r="G428" s="67">
        <v>0</v>
      </c>
      <c r="H428" s="267">
        <v>0</v>
      </c>
      <c r="I428" s="270">
        <v>0</v>
      </c>
      <c r="J428" s="67">
        <v>0</v>
      </c>
      <c r="K428" s="267">
        <f t="shared" si="389"/>
        <v>0</v>
      </c>
      <c r="L428" s="270">
        <f t="shared" si="390"/>
        <v>0</v>
      </c>
      <c r="M428" s="67">
        <f t="shared" si="386"/>
        <v>0</v>
      </c>
      <c r="N428" s="275">
        <f t="shared" si="391"/>
        <v>0</v>
      </c>
      <c r="O428" s="276">
        <f t="shared" si="392"/>
        <v>0</v>
      </c>
      <c r="P428" s="277">
        <f t="shared" si="352"/>
        <v>0</v>
      </c>
    </row>
    <row r="429" spans="1:16" s="16" customFormat="1" ht="15.75" customHeight="1" outlineLevel="1">
      <c r="A429" s="194" t="s">
        <v>64</v>
      </c>
      <c r="B429" s="5"/>
      <c r="C429" s="11" t="s">
        <v>246</v>
      </c>
      <c r="D429" s="164" t="s">
        <v>225</v>
      </c>
      <c r="E429" s="28">
        <v>0</v>
      </c>
      <c r="F429" s="17">
        <v>0</v>
      </c>
      <c r="G429" s="29">
        <v>0</v>
      </c>
      <c r="H429" s="28">
        <v>0</v>
      </c>
      <c r="I429" s="17">
        <v>0</v>
      </c>
      <c r="J429" s="29">
        <v>0</v>
      </c>
      <c r="K429" s="28">
        <f t="shared" si="389"/>
        <v>0</v>
      </c>
      <c r="L429" s="17">
        <f t="shared" si="390"/>
        <v>0</v>
      </c>
      <c r="M429" s="29">
        <f t="shared" si="386"/>
        <v>0</v>
      </c>
      <c r="N429" s="181">
        <f t="shared" si="391"/>
        <v>0</v>
      </c>
      <c r="O429" s="19">
        <f t="shared" si="392"/>
        <v>0</v>
      </c>
      <c r="P429" s="32">
        <f t="shared" si="352"/>
        <v>0</v>
      </c>
    </row>
    <row r="430" spans="1:16" s="13" customFormat="1" ht="15.75" customHeight="1">
      <c r="A430" s="36" t="s">
        <v>53</v>
      </c>
      <c r="B430" s="37" t="s">
        <v>67</v>
      </c>
      <c r="C430" s="215" t="s">
        <v>66</v>
      </c>
      <c r="D430" s="208" t="s">
        <v>145</v>
      </c>
      <c r="E430" s="179" t="s">
        <v>145</v>
      </c>
      <c r="F430" s="78" t="s">
        <v>145</v>
      </c>
      <c r="G430" s="79">
        <f>G431+G437+G442+G447+G448</f>
        <v>215076855.71000001</v>
      </c>
      <c r="H430" s="179" t="s">
        <v>145</v>
      </c>
      <c r="I430" s="274" t="s">
        <v>145</v>
      </c>
      <c r="J430" s="79">
        <f>J431+J437+J442+J447+J448</f>
        <v>264471774.72999996</v>
      </c>
      <c r="K430" s="273" t="s">
        <v>145</v>
      </c>
      <c r="L430" s="274" t="s">
        <v>145</v>
      </c>
      <c r="M430" s="79">
        <f>M431+M437+M442+M448+M447</f>
        <v>49394919.019999951</v>
      </c>
      <c r="N430" s="278" t="s">
        <v>145</v>
      </c>
      <c r="O430" s="279" t="s">
        <v>145</v>
      </c>
      <c r="P430" s="280">
        <f t="shared" si="352"/>
        <v>0.22966171258613641</v>
      </c>
    </row>
    <row r="431" spans="1:16" s="16" customFormat="1" ht="15.75" customHeight="1" outlineLevel="1">
      <c r="A431" s="193" t="s">
        <v>67</v>
      </c>
      <c r="B431" s="5" t="s">
        <v>136</v>
      </c>
      <c r="C431" s="9" t="s">
        <v>137</v>
      </c>
      <c r="D431" s="161" t="s">
        <v>194</v>
      </c>
      <c r="E431" s="26">
        <v>0</v>
      </c>
      <c r="F431" s="14">
        <v>0</v>
      </c>
      <c r="G431" s="27">
        <v>0</v>
      </c>
      <c r="H431" s="26">
        <f>H433+H435</f>
        <v>0</v>
      </c>
      <c r="I431" s="14">
        <f>I433+I435</f>
        <v>0</v>
      </c>
      <c r="J431" s="27">
        <f>J433+J434+J435+J436</f>
        <v>0</v>
      </c>
      <c r="K431" s="26">
        <f t="shared" ref="K431" si="393">K433+K434+K435+K436</f>
        <v>0</v>
      </c>
      <c r="L431" s="14">
        <f t="shared" si="373"/>
        <v>0</v>
      </c>
      <c r="M431" s="27">
        <f t="shared" si="373"/>
        <v>0</v>
      </c>
      <c r="N431" s="30">
        <f t="shared" ref="N431:N447" si="394">IF(E431=0,0,K431/E431)</f>
        <v>0</v>
      </c>
      <c r="O431" s="15">
        <f t="shared" ref="O431:O447" si="395">IF(F431=0,0,L431/F431)</f>
        <v>0</v>
      </c>
      <c r="P431" s="31">
        <f t="shared" si="352"/>
        <v>0</v>
      </c>
    </row>
    <row r="432" spans="1:16" s="20" customFormat="1" ht="15.75" customHeight="1" outlineLevel="1">
      <c r="A432" s="194" t="s">
        <v>67</v>
      </c>
      <c r="B432" s="7"/>
      <c r="C432" s="8" t="s">
        <v>167</v>
      </c>
      <c r="D432" s="162" t="s">
        <v>194</v>
      </c>
      <c r="E432" s="28">
        <v>0</v>
      </c>
      <c r="F432" s="17">
        <v>0</v>
      </c>
      <c r="G432" s="29">
        <v>0</v>
      </c>
      <c r="H432" s="28">
        <v>0</v>
      </c>
      <c r="I432" s="17">
        <v>0</v>
      </c>
      <c r="J432" s="29">
        <v>0</v>
      </c>
      <c r="K432" s="28">
        <f t="shared" ref="K432:K436" si="396">H432-E432</f>
        <v>0</v>
      </c>
      <c r="L432" s="17">
        <f t="shared" ref="L432:L436" si="397">I432-F432</f>
        <v>0</v>
      </c>
      <c r="M432" s="29">
        <f t="shared" ref="M432:M436" si="398">J432-G432</f>
        <v>0</v>
      </c>
      <c r="N432" s="181">
        <f t="shared" si="394"/>
        <v>0</v>
      </c>
      <c r="O432" s="19">
        <f t="shared" si="395"/>
        <v>0</v>
      </c>
      <c r="P432" s="32">
        <f t="shared" si="352"/>
        <v>0</v>
      </c>
    </row>
    <row r="433" spans="1:16" s="20" customFormat="1" ht="15.75" customHeight="1" outlineLevel="1">
      <c r="A433" s="194" t="s">
        <v>67</v>
      </c>
      <c r="B433" s="7" t="s">
        <v>168</v>
      </c>
      <c r="C433" s="8" t="s">
        <v>138</v>
      </c>
      <c r="D433" s="162" t="s">
        <v>194</v>
      </c>
      <c r="E433" s="28">
        <v>0</v>
      </c>
      <c r="F433" s="17">
        <v>0</v>
      </c>
      <c r="G433" s="29">
        <v>0</v>
      </c>
      <c r="H433" s="28">
        <v>0</v>
      </c>
      <c r="I433" s="17">
        <v>0</v>
      </c>
      <c r="J433" s="29">
        <v>0</v>
      </c>
      <c r="K433" s="28">
        <f t="shared" si="396"/>
        <v>0</v>
      </c>
      <c r="L433" s="17">
        <f t="shared" si="397"/>
        <v>0</v>
      </c>
      <c r="M433" s="29">
        <f t="shared" si="398"/>
        <v>0</v>
      </c>
      <c r="N433" s="181">
        <f t="shared" si="394"/>
        <v>0</v>
      </c>
      <c r="O433" s="19">
        <f t="shared" si="395"/>
        <v>0</v>
      </c>
      <c r="P433" s="32">
        <f t="shared" si="352"/>
        <v>0</v>
      </c>
    </row>
    <row r="434" spans="1:16" s="20" customFormat="1" ht="15.75" customHeight="1" outlineLevel="1">
      <c r="A434" s="194" t="s">
        <v>67</v>
      </c>
      <c r="B434" s="7" t="s">
        <v>169</v>
      </c>
      <c r="C434" s="129" t="s">
        <v>181</v>
      </c>
      <c r="D434" s="162" t="s">
        <v>195</v>
      </c>
      <c r="E434" s="28"/>
      <c r="F434" s="17"/>
      <c r="G434" s="29">
        <v>0</v>
      </c>
      <c r="H434" s="28"/>
      <c r="I434" s="17"/>
      <c r="J434" s="29">
        <v>0</v>
      </c>
      <c r="K434" s="28">
        <f t="shared" si="396"/>
        <v>0</v>
      </c>
      <c r="L434" s="17">
        <f t="shared" si="397"/>
        <v>0</v>
      </c>
      <c r="M434" s="29">
        <f t="shared" si="398"/>
        <v>0</v>
      </c>
      <c r="N434" s="181">
        <f t="shared" si="394"/>
        <v>0</v>
      </c>
      <c r="O434" s="19">
        <f t="shared" si="395"/>
        <v>0</v>
      </c>
      <c r="P434" s="32">
        <f t="shared" si="352"/>
        <v>0</v>
      </c>
    </row>
    <row r="435" spans="1:16" s="20" customFormat="1" ht="31.5" customHeight="1" outlineLevel="1">
      <c r="A435" s="194" t="s">
        <v>67</v>
      </c>
      <c r="B435" s="7" t="s">
        <v>170</v>
      </c>
      <c r="C435" s="8" t="s">
        <v>180</v>
      </c>
      <c r="D435" s="162" t="s">
        <v>194</v>
      </c>
      <c r="E435" s="28">
        <v>0</v>
      </c>
      <c r="F435" s="17">
        <v>0</v>
      </c>
      <c r="G435" s="29">
        <v>0</v>
      </c>
      <c r="H435" s="28">
        <v>0</v>
      </c>
      <c r="I435" s="17">
        <v>0</v>
      </c>
      <c r="J435" s="29">
        <v>0</v>
      </c>
      <c r="K435" s="28">
        <f t="shared" si="396"/>
        <v>0</v>
      </c>
      <c r="L435" s="17">
        <f t="shared" si="397"/>
        <v>0</v>
      </c>
      <c r="M435" s="29">
        <f t="shared" si="398"/>
        <v>0</v>
      </c>
      <c r="N435" s="181">
        <f t="shared" si="394"/>
        <v>0</v>
      </c>
      <c r="O435" s="19">
        <f t="shared" si="395"/>
        <v>0</v>
      </c>
      <c r="P435" s="32">
        <f t="shared" si="352"/>
        <v>0</v>
      </c>
    </row>
    <row r="436" spans="1:16" s="20" customFormat="1" ht="15.75" customHeight="1" outlineLevel="1">
      <c r="A436" s="194" t="s">
        <v>67</v>
      </c>
      <c r="B436" s="7" t="s">
        <v>171</v>
      </c>
      <c r="C436" s="8" t="s">
        <v>156</v>
      </c>
      <c r="D436" s="162"/>
      <c r="E436" s="28"/>
      <c r="F436" s="17"/>
      <c r="G436" s="29">
        <v>0</v>
      </c>
      <c r="H436" s="28"/>
      <c r="I436" s="17"/>
      <c r="J436" s="29">
        <v>0</v>
      </c>
      <c r="K436" s="28">
        <f t="shared" si="396"/>
        <v>0</v>
      </c>
      <c r="L436" s="17">
        <f t="shared" si="397"/>
        <v>0</v>
      </c>
      <c r="M436" s="29">
        <f t="shared" si="398"/>
        <v>0</v>
      </c>
      <c r="N436" s="181">
        <f t="shared" si="394"/>
        <v>0</v>
      </c>
      <c r="O436" s="19">
        <f t="shared" si="395"/>
        <v>0</v>
      </c>
      <c r="P436" s="32">
        <f t="shared" si="352"/>
        <v>0</v>
      </c>
    </row>
    <row r="437" spans="1:16" s="20" customFormat="1" ht="15.75" customHeight="1" outlineLevel="1">
      <c r="A437" s="194" t="s">
        <v>67</v>
      </c>
      <c r="B437" s="5" t="s">
        <v>141</v>
      </c>
      <c r="C437" s="6" t="s">
        <v>140</v>
      </c>
      <c r="D437" s="161" t="s">
        <v>159</v>
      </c>
      <c r="E437" s="26">
        <v>450</v>
      </c>
      <c r="F437" s="14">
        <v>4950</v>
      </c>
      <c r="G437" s="27">
        <v>10081480.5</v>
      </c>
      <c r="H437" s="26">
        <f t="shared" ref="H437:M437" si="399">H440+H441</f>
        <v>400</v>
      </c>
      <c r="I437" s="14">
        <f t="shared" si="399"/>
        <v>4000</v>
      </c>
      <c r="J437" s="27">
        <f t="shared" si="399"/>
        <v>9773880</v>
      </c>
      <c r="K437" s="26">
        <f t="shared" si="399"/>
        <v>-50</v>
      </c>
      <c r="L437" s="14">
        <f t="shared" si="399"/>
        <v>-950</v>
      </c>
      <c r="M437" s="27">
        <f t="shared" si="399"/>
        <v>-307600.5</v>
      </c>
      <c r="N437" s="30">
        <f t="shared" si="394"/>
        <v>-0.1111111111111111</v>
      </c>
      <c r="O437" s="15">
        <f t="shared" si="395"/>
        <v>-0.19191919191919191</v>
      </c>
      <c r="P437" s="31">
        <f t="shared" si="352"/>
        <v>-3.0511441251113863E-2</v>
      </c>
    </row>
    <row r="438" spans="1:16" s="20" customFormat="1" ht="15.75" customHeight="1" outlineLevel="1">
      <c r="A438" s="193" t="s">
        <v>67</v>
      </c>
      <c r="B438" s="5"/>
      <c r="C438" s="8" t="s">
        <v>167</v>
      </c>
      <c r="D438" s="162" t="s">
        <v>159</v>
      </c>
      <c r="E438" s="28">
        <v>0</v>
      </c>
      <c r="F438" s="17">
        <v>0</v>
      </c>
      <c r="G438" s="29">
        <v>0</v>
      </c>
      <c r="H438" s="28">
        <v>0</v>
      </c>
      <c r="I438" s="17">
        <v>0</v>
      </c>
      <c r="J438" s="29">
        <v>0</v>
      </c>
      <c r="K438" s="28">
        <f t="shared" ref="K438:K441" si="400">H438-E438</f>
        <v>0</v>
      </c>
      <c r="L438" s="17">
        <f t="shared" ref="L438:L441" si="401">I438-F438</f>
        <v>0</v>
      </c>
      <c r="M438" s="29">
        <f t="shared" ref="M438:M441" si="402">J438-G438</f>
        <v>0</v>
      </c>
      <c r="N438" s="181">
        <f t="shared" si="394"/>
        <v>0</v>
      </c>
      <c r="O438" s="19">
        <f t="shared" si="395"/>
        <v>0</v>
      </c>
      <c r="P438" s="32">
        <f t="shared" si="352"/>
        <v>0</v>
      </c>
    </row>
    <row r="439" spans="1:16" s="20" customFormat="1" ht="15.75" customHeight="1" outlineLevel="1">
      <c r="A439" s="193" t="s">
        <v>67</v>
      </c>
      <c r="B439" s="5"/>
      <c r="C439" s="129" t="s">
        <v>182</v>
      </c>
      <c r="D439" s="162" t="s">
        <v>159</v>
      </c>
      <c r="E439" s="28">
        <v>0</v>
      </c>
      <c r="F439" s="17">
        <v>0</v>
      </c>
      <c r="G439" s="29">
        <v>0</v>
      </c>
      <c r="H439" s="28">
        <v>0</v>
      </c>
      <c r="I439" s="17">
        <v>0</v>
      </c>
      <c r="J439" s="29">
        <v>0</v>
      </c>
      <c r="K439" s="28">
        <f t="shared" si="400"/>
        <v>0</v>
      </c>
      <c r="L439" s="17">
        <f t="shared" si="401"/>
        <v>0</v>
      </c>
      <c r="M439" s="29">
        <f t="shared" si="402"/>
        <v>0</v>
      </c>
      <c r="N439" s="30">
        <f t="shared" si="394"/>
        <v>0</v>
      </c>
      <c r="O439" s="15">
        <f t="shared" si="395"/>
        <v>0</v>
      </c>
      <c r="P439" s="31">
        <f t="shared" si="352"/>
        <v>0</v>
      </c>
    </row>
    <row r="440" spans="1:16" s="16" customFormat="1" ht="15.75" customHeight="1" outlineLevel="1">
      <c r="A440" s="193" t="s">
        <v>67</v>
      </c>
      <c r="B440" s="7" t="s">
        <v>185</v>
      </c>
      <c r="C440" s="8" t="s">
        <v>157</v>
      </c>
      <c r="D440" s="162" t="s">
        <v>159</v>
      </c>
      <c r="E440" s="28">
        <v>450</v>
      </c>
      <c r="F440" s="17">
        <v>4950</v>
      </c>
      <c r="G440" s="29">
        <v>10081480.5</v>
      </c>
      <c r="H440" s="28">
        <v>400</v>
      </c>
      <c r="I440" s="17">
        <v>4000</v>
      </c>
      <c r="J440" s="29">
        <v>9773880</v>
      </c>
      <c r="K440" s="28">
        <f t="shared" si="400"/>
        <v>-50</v>
      </c>
      <c r="L440" s="17">
        <f t="shared" si="401"/>
        <v>-950</v>
      </c>
      <c r="M440" s="29">
        <f t="shared" si="402"/>
        <v>-307600.5</v>
      </c>
      <c r="N440" s="181">
        <f t="shared" si="394"/>
        <v>-0.1111111111111111</v>
      </c>
      <c r="O440" s="19">
        <f t="shared" si="395"/>
        <v>-0.19191919191919191</v>
      </c>
      <c r="P440" s="32">
        <f t="shared" si="352"/>
        <v>-3.0511441251113863E-2</v>
      </c>
    </row>
    <row r="441" spans="1:16" s="20" customFormat="1" ht="31.5" customHeight="1" outlineLevel="1">
      <c r="A441" s="193" t="s">
        <v>67</v>
      </c>
      <c r="B441" s="7" t="s">
        <v>186</v>
      </c>
      <c r="C441" s="8" t="s">
        <v>183</v>
      </c>
      <c r="D441" s="162" t="s">
        <v>159</v>
      </c>
      <c r="E441" s="28">
        <v>0</v>
      </c>
      <c r="F441" s="17">
        <v>0</v>
      </c>
      <c r="G441" s="29">
        <v>0</v>
      </c>
      <c r="H441" s="28">
        <v>0</v>
      </c>
      <c r="I441" s="17">
        <v>0</v>
      </c>
      <c r="J441" s="29">
        <v>0</v>
      </c>
      <c r="K441" s="28">
        <f t="shared" si="400"/>
        <v>0</v>
      </c>
      <c r="L441" s="17">
        <f t="shared" si="401"/>
        <v>0</v>
      </c>
      <c r="M441" s="29">
        <f t="shared" si="402"/>
        <v>0</v>
      </c>
      <c r="N441" s="181">
        <f t="shared" si="394"/>
        <v>0</v>
      </c>
      <c r="O441" s="19">
        <f t="shared" si="395"/>
        <v>0</v>
      </c>
      <c r="P441" s="32">
        <f t="shared" si="352"/>
        <v>0</v>
      </c>
    </row>
    <row r="442" spans="1:16" s="20" customFormat="1" ht="15.75" customHeight="1" outlineLevel="1">
      <c r="A442" s="193" t="s">
        <v>67</v>
      </c>
      <c r="B442" s="5" t="s">
        <v>139</v>
      </c>
      <c r="C442" s="9" t="s">
        <v>142</v>
      </c>
      <c r="D442" s="163" t="s">
        <v>1</v>
      </c>
      <c r="E442" s="26">
        <f t="shared" ref="E442:M442" si="403">E443+E446</f>
        <v>39437</v>
      </c>
      <c r="F442" s="14">
        <f t="shared" si="403"/>
        <v>257463</v>
      </c>
      <c r="G442" s="27">
        <f t="shared" si="403"/>
        <v>204995375.21000001</v>
      </c>
      <c r="H442" s="26">
        <f t="shared" si="403"/>
        <v>40898</v>
      </c>
      <c r="I442" s="14">
        <f t="shared" si="403"/>
        <v>269021</v>
      </c>
      <c r="J442" s="27">
        <f t="shared" si="403"/>
        <v>254697894.72999996</v>
      </c>
      <c r="K442" s="26">
        <f t="shared" si="403"/>
        <v>1461</v>
      </c>
      <c r="L442" s="14">
        <f t="shared" si="403"/>
        <v>11558</v>
      </c>
      <c r="M442" s="27">
        <f t="shared" si="403"/>
        <v>49702519.519999951</v>
      </c>
      <c r="N442" s="30">
        <f t="shared" si="394"/>
        <v>3.704642848086822E-2</v>
      </c>
      <c r="O442" s="15">
        <f t="shared" si="395"/>
        <v>4.4891887377992178E-2</v>
      </c>
      <c r="P442" s="31">
        <f t="shared" si="352"/>
        <v>0.24245678454493924</v>
      </c>
    </row>
    <row r="443" spans="1:16" s="20" customFormat="1" ht="15.75" customHeight="1" outlineLevel="1">
      <c r="A443" s="193" t="s">
        <v>67</v>
      </c>
      <c r="B443" s="7" t="s">
        <v>188</v>
      </c>
      <c r="C443" s="10" t="s">
        <v>184</v>
      </c>
      <c r="D443" s="164" t="s">
        <v>1</v>
      </c>
      <c r="E443" s="28">
        <v>38072</v>
      </c>
      <c r="F443" s="17">
        <v>252597</v>
      </c>
      <c r="G443" s="29">
        <v>201810174.37</v>
      </c>
      <c r="H443" s="28">
        <v>39805</v>
      </c>
      <c r="I443" s="17">
        <v>264721</v>
      </c>
      <c r="J443" s="29">
        <v>251537394.72999996</v>
      </c>
      <c r="K443" s="28">
        <f t="shared" ref="K443:K447" si="404">H443-E443</f>
        <v>1733</v>
      </c>
      <c r="L443" s="17">
        <f t="shared" ref="L443:L447" si="405">I443-F443</f>
        <v>12124</v>
      </c>
      <c r="M443" s="29">
        <f t="shared" ref="M443:M451" si="406">J443-G443</f>
        <v>49727220.359999955</v>
      </c>
      <c r="N443" s="181">
        <f t="shared" si="394"/>
        <v>4.5519016600126076E-2</v>
      </c>
      <c r="O443" s="19">
        <f t="shared" si="395"/>
        <v>4.7997402977865929E-2</v>
      </c>
      <c r="P443" s="32">
        <f t="shared" si="352"/>
        <v>0.24640591345424323</v>
      </c>
    </row>
    <row r="444" spans="1:16" s="20" customFormat="1" ht="31.5" customHeight="1" outlineLevel="1">
      <c r="A444" s="193" t="s">
        <v>67</v>
      </c>
      <c r="B444" s="7"/>
      <c r="C444" s="10" t="s">
        <v>224</v>
      </c>
      <c r="D444" s="164" t="s">
        <v>225</v>
      </c>
      <c r="E444" s="28">
        <v>14503</v>
      </c>
      <c r="F444" s="17">
        <v>77192</v>
      </c>
      <c r="G444" s="29">
        <v>64704361.899999999</v>
      </c>
      <c r="H444" s="28">
        <v>15103</v>
      </c>
      <c r="I444" s="17">
        <v>80140</v>
      </c>
      <c r="J444" s="29">
        <v>72580019.789999977</v>
      </c>
      <c r="K444" s="28">
        <f t="shared" si="404"/>
        <v>600</v>
      </c>
      <c r="L444" s="17">
        <f t="shared" si="405"/>
        <v>2948</v>
      </c>
      <c r="M444" s="29">
        <f t="shared" si="406"/>
        <v>7875657.8899999782</v>
      </c>
      <c r="N444" s="181">
        <f t="shared" si="394"/>
        <v>4.1370750879128455E-2</v>
      </c>
      <c r="O444" s="19">
        <f t="shared" si="395"/>
        <v>3.8190486060731679E-2</v>
      </c>
      <c r="P444" s="32">
        <f t="shared" si="352"/>
        <v>0.12171757295391825</v>
      </c>
    </row>
    <row r="445" spans="1:16" s="20" customFormat="1" ht="31.5" customHeight="1" outlineLevel="1">
      <c r="A445" s="193" t="s">
        <v>67</v>
      </c>
      <c r="B445" s="7"/>
      <c r="C445" s="10" t="s">
        <v>222</v>
      </c>
      <c r="D445" s="164" t="s">
        <v>223</v>
      </c>
      <c r="E445" s="28">
        <v>1649</v>
      </c>
      <c r="F445" s="17"/>
      <c r="G445" s="29">
        <v>1641460</v>
      </c>
      <c r="H445" s="28">
        <v>1901</v>
      </c>
      <c r="I445" s="17"/>
      <c r="J445" s="29">
        <v>2074511</v>
      </c>
      <c r="K445" s="28">
        <f t="shared" si="404"/>
        <v>252</v>
      </c>
      <c r="L445" s="17">
        <f t="shared" si="405"/>
        <v>0</v>
      </c>
      <c r="M445" s="29">
        <f t="shared" si="406"/>
        <v>433051</v>
      </c>
      <c r="N445" s="181">
        <f t="shared" si="394"/>
        <v>0.15281989084293512</v>
      </c>
      <c r="O445" s="19">
        <f t="shared" si="395"/>
        <v>0</v>
      </c>
      <c r="P445" s="32">
        <f t="shared" si="352"/>
        <v>0.2638206231038222</v>
      </c>
    </row>
    <row r="446" spans="1:16" s="20" customFormat="1" ht="31.5" customHeight="1" outlineLevel="1">
      <c r="A446" s="193" t="s">
        <v>67</v>
      </c>
      <c r="B446" s="7" t="s">
        <v>189</v>
      </c>
      <c r="C446" s="11" t="s">
        <v>144</v>
      </c>
      <c r="D446" s="164" t="s">
        <v>1</v>
      </c>
      <c r="E446" s="28">
        <v>1365</v>
      </c>
      <c r="F446" s="17">
        <v>4866</v>
      </c>
      <c r="G446" s="29">
        <v>3185200.84</v>
      </c>
      <c r="H446" s="28">
        <v>1093</v>
      </c>
      <c r="I446" s="17">
        <v>4300</v>
      </c>
      <c r="J446" s="29">
        <v>3160500</v>
      </c>
      <c r="K446" s="28">
        <f t="shared" si="404"/>
        <v>-272</v>
      </c>
      <c r="L446" s="17">
        <f t="shared" si="405"/>
        <v>-566</v>
      </c>
      <c r="M446" s="29">
        <f t="shared" si="406"/>
        <v>-24700.839999999851</v>
      </c>
      <c r="N446" s="181">
        <f t="shared" si="394"/>
        <v>-0.19926739926739928</v>
      </c>
      <c r="O446" s="19">
        <f t="shared" si="395"/>
        <v>-0.1163173037402384</v>
      </c>
      <c r="P446" s="32">
        <f t="shared" si="352"/>
        <v>-7.7548767694032919E-3</v>
      </c>
    </row>
    <row r="447" spans="1:16" s="20" customFormat="1" ht="15.75" customHeight="1" outlineLevel="1">
      <c r="A447" s="193" t="s">
        <v>67</v>
      </c>
      <c r="B447" s="5" t="s">
        <v>143</v>
      </c>
      <c r="C447" s="6" t="s">
        <v>2</v>
      </c>
      <c r="D447" s="163" t="s">
        <v>3</v>
      </c>
      <c r="E447" s="26">
        <v>0</v>
      </c>
      <c r="F447" s="14"/>
      <c r="G447" s="27">
        <v>0</v>
      </c>
      <c r="H447" s="26">
        <v>0</v>
      </c>
      <c r="I447" s="14"/>
      <c r="J447" s="27">
        <v>0</v>
      </c>
      <c r="K447" s="26">
        <f t="shared" si="404"/>
        <v>0</v>
      </c>
      <c r="L447" s="14">
        <f t="shared" si="405"/>
        <v>0</v>
      </c>
      <c r="M447" s="27">
        <f t="shared" si="406"/>
        <v>0</v>
      </c>
      <c r="N447" s="30">
        <f t="shared" si="394"/>
        <v>0</v>
      </c>
      <c r="O447" s="15">
        <f t="shared" si="395"/>
        <v>0</v>
      </c>
      <c r="P447" s="31">
        <f t="shared" si="352"/>
        <v>0</v>
      </c>
    </row>
    <row r="448" spans="1:16" s="20" customFormat="1" ht="15.75" customHeight="1" outlineLevel="1">
      <c r="A448" s="193" t="s">
        <v>67</v>
      </c>
      <c r="B448" s="5" t="s">
        <v>243</v>
      </c>
      <c r="C448" s="6" t="s">
        <v>256</v>
      </c>
      <c r="D448" s="164"/>
      <c r="E448" s="267"/>
      <c r="F448" s="270"/>
      <c r="G448" s="232">
        <f t="shared" ref="G448" si="407">SUM(G449:G451)</f>
        <v>0</v>
      </c>
      <c r="H448" s="267"/>
      <c r="I448" s="270"/>
      <c r="J448" s="232">
        <f t="shared" ref="J448" si="408">SUM(J449:J451)</f>
        <v>0</v>
      </c>
      <c r="K448" s="267"/>
      <c r="L448" s="270"/>
      <c r="M448" s="232">
        <f t="shared" si="406"/>
        <v>0</v>
      </c>
      <c r="N448" s="30"/>
      <c r="O448" s="15"/>
      <c r="P448" s="31">
        <f t="shared" si="352"/>
        <v>0</v>
      </c>
    </row>
    <row r="449" spans="1:16" s="20" customFormat="1" ht="15.75" customHeight="1" outlineLevel="1">
      <c r="A449" s="193" t="s">
        <v>67</v>
      </c>
      <c r="B449" s="7"/>
      <c r="C449" s="11" t="s">
        <v>244</v>
      </c>
      <c r="D449" s="162" t="s">
        <v>194</v>
      </c>
      <c r="E449" s="267">
        <v>0</v>
      </c>
      <c r="F449" s="270">
        <v>0</v>
      </c>
      <c r="G449" s="67">
        <v>0</v>
      </c>
      <c r="H449" s="267">
        <v>0</v>
      </c>
      <c r="I449" s="270">
        <v>0</v>
      </c>
      <c r="J449" s="67">
        <v>0</v>
      </c>
      <c r="K449" s="267">
        <f t="shared" ref="K449:K451" si="409">H449-E449</f>
        <v>0</v>
      </c>
      <c r="L449" s="270">
        <f t="shared" ref="L449:L451" si="410">I449-F449</f>
        <v>0</v>
      </c>
      <c r="M449" s="67">
        <f t="shared" si="406"/>
        <v>0</v>
      </c>
      <c r="N449" s="275">
        <f t="shared" ref="N449:N451" si="411">IF(E449=0,0,K449/E449)</f>
        <v>0</v>
      </c>
      <c r="O449" s="276">
        <f t="shared" ref="O449:O451" si="412">IF(F449=0,0,L449/F449)</f>
        <v>0</v>
      </c>
      <c r="P449" s="277">
        <f t="shared" si="352"/>
        <v>0</v>
      </c>
    </row>
    <row r="450" spans="1:16" s="20" customFormat="1" ht="15.75" customHeight="1" outlineLevel="1">
      <c r="A450" s="193" t="s">
        <v>67</v>
      </c>
      <c r="B450" s="7"/>
      <c r="C450" s="11" t="s">
        <v>245</v>
      </c>
      <c r="D450" s="162" t="s">
        <v>159</v>
      </c>
      <c r="E450" s="267">
        <v>0</v>
      </c>
      <c r="F450" s="270">
        <v>0</v>
      </c>
      <c r="G450" s="67">
        <v>0</v>
      </c>
      <c r="H450" s="267">
        <v>0</v>
      </c>
      <c r="I450" s="270">
        <v>0</v>
      </c>
      <c r="J450" s="67">
        <v>0</v>
      </c>
      <c r="K450" s="267">
        <f t="shared" si="409"/>
        <v>0</v>
      </c>
      <c r="L450" s="270">
        <f t="shared" si="410"/>
        <v>0</v>
      </c>
      <c r="M450" s="67">
        <f t="shared" si="406"/>
        <v>0</v>
      </c>
      <c r="N450" s="275">
        <f t="shared" si="411"/>
        <v>0</v>
      </c>
      <c r="O450" s="276">
        <f t="shared" si="412"/>
        <v>0</v>
      </c>
      <c r="P450" s="277">
        <f t="shared" ref="P450:P513" si="413">IF(G450=0,0,M450/G450)</f>
        <v>0</v>
      </c>
    </row>
    <row r="451" spans="1:16" s="16" customFormat="1" ht="15.75" customHeight="1" outlineLevel="1">
      <c r="A451" s="193" t="s">
        <v>67</v>
      </c>
      <c r="B451" s="5"/>
      <c r="C451" s="11" t="s">
        <v>246</v>
      </c>
      <c r="D451" s="164" t="s">
        <v>225</v>
      </c>
      <c r="E451" s="28">
        <v>0</v>
      </c>
      <c r="F451" s="17">
        <v>0</v>
      </c>
      <c r="G451" s="29">
        <v>0</v>
      </c>
      <c r="H451" s="28">
        <v>0</v>
      </c>
      <c r="I451" s="17">
        <v>0</v>
      </c>
      <c r="J451" s="29">
        <v>0</v>
      </c>
      <c r="K451" s="28">
        <f t="shared" si="409"/>
        <v>0</v>
      </c>
      <c r="L451" s="17">
        <f t="shared" si="410"/>
        <v>0</v>
      </c>
      <c r="M451" s="29">
        <f t="shared" si="406"/>
        <v>0</v>
      </c>
      <c r="N451" s="181">
        <f t="shared" si="411"/>
        <v>0</v>
      </c>
      <c r="O451" s="19">
        <f t="shared" si="412"/>
        <v>0</v>
      </c>
      <c r="P451" s="32">
        <f t="shared" si="413"/>
        <v>0</v>
      </c>
    </row>
    <row r="452" spans="1:16" s="13" customFormat="1" ht="15.75" customHeight="1">
      <c r="A452" s="36" t="s">
        <v>56</v>
      </c>
      <c r="B452" s="37" t="s">
        <v>70</v>
      </c>
      <c r="C452" s="215" t="s">
        <v>69</v>
      </c>
      <c r="D452" s="208" t="s">
        <v>145</v>
      </c>
      <c r="E452" s="179" t="s">
        <v>145</v>
      </c>
      <c r="F452" s="78" t="s">
        <v>145</v>
      </c>
      <c r="G452" s="79">
        <f>G453+G459+G464+G469+G470</f>
        <v>336252236</v>
      </c>
      <c r="H452" s="179" t="s">
        <v>145</v>
      </c>
      <c r="I452" s="274" t="s">
        <v>145</v>
      </c>
      <c r="J452" s="79">
        <f>J453+J459+J464+J469+J470</f>
        <v>345975785</v>
      </c>
      <c r="K452" s="273" t="s">
        <v>145</v>
      </c>
      <c r="L452" s="274" t="s">
        <v>145</v>
      </c>
      <c r="M452" s="79">
        <f>M453+M459+M464+M470+M469</f>
        <v>9723549</v>
      </c>
      <c r="N452" s="278" t="s">
        <v>145</v>
      </c>
      <c r="O452" s="279" t="s">
        <v>145</v>
      </c>
      <c r="P452" s="280">
        <f t="shared" si="413"/>
        <v>2.8917425548361259E-2</v>
      </c>
    </row>
    <row r="453" spans="1:16" s="16" customFormat="1" ht="15.75" customHeight="1" outlineLevel="1">
      <c r="A453" s="193" t="s">
        <v>70</v>
      </c>
      <c r="B453" s="5" t="s">
        <v>136</v>
      </c>
      <c r="C453" s="9" t="s">
        <v>137</v>
      </c>
      <c r="D453" s="161" t="s">
        <v>194</v>
      </c>
      <c r="E453" s="26">
        <v>0</v>
      </c>
      <c r="F453" s="14">
        <v>0</v>
      </c>
      <c r="G453" s="27">
        <v>0</v>
      </c>
      <c r="H453" s="26">
        <f>H455+H457</f>
        <v>0</v>
      </c>
      <c r="I453" s="14">
        <f>I455+I457</f>
        <v>0</v>
      </c>
      <c r="J453" s="27">
        <f>J455+J456+J457+J458</f>
        <v>0</v>
      </c>
      <c r="K453" s="26">
        <f t="shared" ref="K453:M475" si="414">K455+K456+K457+K458</f>
        <v>0</v>
      </c>
      <c r="L453" s="14">
        <f t="shared" si="414"/>
        <v>0</v>
      </c>
      <c r="M453" s="27">
        <f t="shared" si="414"/>
        <v>0</v>
      </c>
      <c r="N453" s="30">
        <f t="shared" ref="N453:N469" si="415">IF(E453=0,0,K453/E453)</f>
        <v>0</v>
      </c>
      <c r="O453" s="15">
        <f t="shared" ref="O453:O469" si="416">IF(F453=0,0,L453/F453)</f>
        <v>0</v>
      </c>
      <c r="P453" s="31">
        <f t="shared" si="413"/>
        <v>0</v>
      </c>
    </row>
    <row r="454" spans="1:16" s="20" customFormat="1" ht="15.75" customHeight="1" outlineLevel="1">
      <c r="A454" s="194" t="s">
        <v>70</v>
      </c>
      <c r="B454" s="7"/>
      <c r="C454" s="8" t="s">
        <v>167</v>
      </c>
      <c r="D454" s="162" t="s">
        <v>194</v>
      </c>
      <c r="E454" s="28">
        <v>0</v>
      </c>
      <c r="F454" s="17">
        <v>0</v>
      </c>
      <c r="G454" s="29">
        <v>0</v>
      </c>
      <c r="H454" s="28">
        <v>0</v>
      </c>
      <c r="I454" s="17">
        <v>0</v>
      </c>
      <c r="J454" s="29">
        <v>0</v>
      </c>
      <c r="K454" s="28">
        <f t="shared" ref="K454:K458" si="417">H454-E454</f>
        <v>0</v>
      </c>
      <c r="L454" s="17">
        <f t="shared" ref="L454:L458" si="418">I454-F454</f>
        <v>0</v>
      </c>
      <c r="M454" s="29">
        <f t="shared" ref="M454:M458" si="419">J454-G454</f>
        <v>0</v>
      </c>
      <c r="N454" s="181">
        <f t="shared" si="415"/>
        <v>0</v>
      </c>
      <c r="O454" s="19">
        <f t="shared" si="416"/>
        <v>0</v>
      </c>
      <c r="P454" s="32">
        <f t="shared" si="413"/>
        <v>0</v>
      </c>
    </row>
    <row r="455" spans="1:16" s="20" customFormat="1" ht="15.75" customHeight="1" outlineLevel="1">
      <c r="A455" s="194" t="s">
        <v>70</v>
      </c>
      <c r="B455" s="7" t="s">
        <v>168</v>
      </c>
      <c r="C455" s="8" t="s">
        <v>138</v>
      </c>
      <c r="D455" s="162" t="s">
        <v>194</v>
      </c>
      <c r="E455" s="28">
        <v>0</v>
      </c>
      <c r="F455" s="17">
        <v>0</v>
      </c>
      <c r="G455" s="29">
        <v>0</v>
      </c>
      <c r="H455" s="28">
        <v>0</v>
      </c>
      <c r="I455" s="17">
        <v>0</v>
      </c>
      <c r="J455" s="29">
        <v>0</v>
      </c>
      <c r="K455" s="28">
        <f t="shared" si="417"/>
        <v>0</v>
      </c>
      <c r="L455" s="17">
        <f t="shared" si="418"/>
        <v>0</v>
      </c>
      <c r="M455" s="29">
        <f t="shared" si="419"/>
        <v>0</v>
      </c>
      <c r="N455" s="181">
        <f t="shared" si="415"/>
        <v>0</v>
      </c>
      <c r="O455" s="19">
        <f t="shared" si="416"/>
        <v>0</v>
      </c>
      <c r="P455" s="32">
        <f t="shared" si="413"/>
        <v>0</v>
      </c>
    </row>
    <row r="456" spans="1:16" s="20" customFormat="1" ht="15.75" customHeight="1" outlineLevel="1">
      <c r="A456" s="194" t="s">
        <v>70</v>
      </c>
      <c r="B456" s="7" t="s">
        <v>169</v>
      </c>
      <c r="C456" s="129" t="s">
        <v>181</v>
      </c>
      <c r="D456" s="162" t="s">
        <v>195</v>
      </c>
      <c r="E456" s="28"/>
      <c r="F456" s="17"/>
      <c r="G456" s="29">
        <v>0</v>
      </c>
      <c r="H456" s="28"/>
      <c r="I456" s="17"/>
      <c r="J456" s="29">
        <v>0</v>
      </c>
      <c r="K456" s="28">
        <f t="shared" si="417"/>
        <v>0</v>
      </c>
      <c r="L456" s="17">
        <f t="shared" si="418"/>
        <v>0</v>
      </c>
      <c r="M456" s="29">
        <f t="shared" si="419"/>
        <v>0</v>
      </c>
      <c r="N456" s="181">
        <f t="shared" si="415"/>
        <v>0</v>
      </c>
      <c r="O456" s="19">
        <f t="shared" si="416"/>
        <v>0</v>
      </c>
      <c r="P456" s="32">
        <f t="shared" si="413"/>
        <v>0</v>
      </c>
    </row>
    <row r="457" spans="1:16" s="20" customFormat="1" ht="31.5" customHeight="1" outlineLevel="1">
      <c r="A457" s="194" t="s">
        <v>70</v>
      </c>
      <c r="B457" s="7" t="s">
        <v>170</v>
      </c>
      <c r="C457" s="8" t="s">
        <v>180</v>
      </c>
      <c r="D457" s="162" t="s">
        <v>194</v>
      </c>
      <c r="E457" s="28">
        <v>0</v>
      </c>
      <c r="F457" s="17">
        <v>0</v>
      </c>
      <c r="G457" s="29">
        <v>0</v>
      </c>
      <c r="H457" s="28">
        <v>0</v>
      </c>
      <c r="I457" s="17">
        <v>0</v>
      </c>
      <c r="J457" s="29">
        <v>0</v>
      </c>
      <c r="K457" s="28">
        <f t="shared" si="417"/>
        <v>0</v>
      </c>
      <c r="L457" s="17">
        <f t="shared" si="418"/>
        <v>0</v>
      </c>
      <c r="M457" s="29">
        <f t="shared" si="419"/>
        <v>0</v>
      </c>
      <c r="N457" s="181">
        <f t="shared" si="415"/>
        <v>0</v>
      </c>
      <c r="O457" s="19">
        <f t="shared" si="416"/>
        <v>0</v>
      </c>
      <c r="P457" s="32">
        <f t="shared" si="413"/>
        <v>0</v>
      </c>
    </row>
    <row r="458" spans="1:16" s="20" customFormat="1" ht="15.75" customHeight="1" outlineLevel="1">
      <c r="A458" s="194" t="s">
        <v>70</v>
      </c>
      <c r="B458" s="7" t="s">
        <v>171</v>
      </c>
      <c r="C458" s="8" t="s">
        <v>156</v>
      </c>
      <c r="D458" s="162"/>
      <c r="E458" s="28"/>
      <c r="F458" s="17"/>
      <c r="G458" s="29">
        <v>0</v>
      </c>
      <c r="H458" s="28"/>
      <c r="I458" s="17"/>
      <c r="J458" s="29">
        <v>0</v>
      </c>
      <c r="K458" s="28">
        <f t="shared" si="417"/>
        <v>0</v>
      </c>
      <c r="L458" s="17">
        <f t="shared" si="418"/>
        <v>0</v>
      </c>
      <c r="M458" s="29">
        <f t="shared" si="419"/>
        <v>0</v>
      </c>
      <c r="N458" s="181">
        <f t="shared" si="415"/>
        <v>0</v>
      </c>
      <c r="O458" s="19">
        <f t="shared" si="416"/>
        <v>0</v>
      </c>
      <c r="P458" s="32">
        <f t="shared" si="413"/>
        <v>0</v>
      </c>
    </row>
    <row r="459" spans="1:16" s="20" customFormat="1" ht="15.75" customHeight="1" outlineLevel="1">
      <c r="A459" s="194" t="s">
        <v>70</v>
      </c>
      <c r="B459" s="5" t="s">
        <v>141</v>
      </c>
      <c r="C459" s="6" t="s">
        <v>140</v>
      </c>
      <c r="D459" s="161" t="s">
        <v>159</v>
      </c>
      <c r="E459" s="26">
        <v>0</v>
      </c>
      <c r="F459" s="14">
        <v>0</v>
      </c>
      <c r="G459" s="27">
        <v>0</v>
      </c>
      <c r="H459" s="26">
        <f t="shared" ref="H459:M459" si="420">H462+H463</f>
        <v>0</v>
      </c>
      <c r="I459" s="14">
        <f t="shared" si="420"/>
        <v>0</v>
      </c>
      <c r="J459" s="27">
        <f t="shared" si="420"/>
        <v>0</v>
      </c>
      <c r="K459" s="26">
        <f t="shared" si="420"/>
        <v>0</v>
      </c>
      <c r="L459" s="14">
        <f t="shared" si="420"/>
        <v>0</v>
      </c>
      <c r="M459" s="27">
        <f t="shared" si="420"/>
        <v>0</v>
      </c>
      <c r="N459" s="30">
        <f t="shared" si="415"/>
        <v>0</v>
      </c>
      <c r="O459" s="15">
        <f t="shared" si="416"/>
        <v>0</v>
      </c>
      <c r="P459" s="31">
        <f t="shared" si="413"/>
        <v>0</v>
      </c>
    </row>
    <row r="460" spans="1:16" s="20" customFormat="1" ht="15.75" customHeight="1" outlineLevel="1">
      <c r="A460" s="193" t="s">
        <v>70</v>
      </c>
      <c r="B460" s="5"/>
      <c r="C460" s="8" t="s">
        <v>167</v>
      </c>
      <c r="D460" s="162" t="s">
        <v>159</v>
      </c>
      <c r="E460" s="28">
        <v>0</v>
      </c>
      <c r="F460" s="17">
        <v>0</v>
      </c>
      <c r="G460" s="29">
        <v>0</v>
      </c>
      <c r="H460" s="28">
        <v>0</v>
      </c>
      <c r="I460" s="17">
        <v>0</v>
      </c>
      <c r="J460" s="29">
        <v>0</v>
      </c>
      <c r="K460" s="28">
        <f t="shared" ref="K460:K463" si="421">H460-E460</f>
        <v>0</v>
      </c>
      <c r="L460" s="17">
        <f t="shared" ref="L460:L463" si="422">I460-F460</f>
        <v>0</v>
      </c>
      <c r="M460" s="29">
        <f t="shared" ref="M460:M463" si="423">J460-G460</f>
        <v>0</v>
      </c>
      <c r="N460" s="181">
        <f t="shared" si="415"/>
        <v>0</v>
      </c>
      <c r="O460" s="19">
        <f t="shared" si="416"/>
        <v>0</v>
      </c>
      <c r="P460" s="32">
        <f t="shared" si="413"/>
        <v>0</v>
      </c>
    </row>
    <row r="461" spans="1:16" s="20" customFormat="1" ht="15.75" customHeight="1" outlineLevel="1">
      <c r="A461" s="193" t="s">
        <v>70</v>
      </c>
      <c r="B461" s="5"/>
      <c r="C461" s="129" t="s">
        <v>182</v>
      </c>
      <c r="D461" s="162" t="s">
        <v>159</v>
      </c>
      <c r="E461" s="28">
        <v>0</v>
      </c>
      <c r="F461" s="17">
        <v>0</v>
      </c>
      <c r="G461" s="29">
        <v>0</v>
      </c>
      <c r="H461" s="28">
        <v>0</v>
      </c>
      <c r="I461" s="17">
        <v>0</v>
      </c>
      <c r="J461" s="29">
        <v>0</v>
      </c>
      <c r="K461" s="28">
        <f t="shared" si="421"/>
        <v>0</v>
      </c>
      <c r="L461" s="17">
        <f t="shared" si="422"/>
        <v>0</v>
      </c>
      <c r="M461" s="29">
        <f t="shared" si="423"/>
        <v>0</v>
      </c>
      <c r="N461" s="30">
        <f t="shared" si="415"/>
        <v>0</v>
      </c>
      <c r="O461" s="15">
        <f t="shared" si="416"/>
        <v>0</v>
      </c>
      <c r="P461" s="31">
        <f t="shared" si="413"/>
        <v>0</v>
      </c>
    </row>
    <row r="462" spans="1:16" s="16" customFormat="1" ht="15.75" customHeight="1" outlineLevel="1">
      <c r="A462" s="193" t="s">
        <v>70</v>
      </c>
      <c r="B462" s="7" t="s">
        <v>185</v>
      </c>
      <c r="C462" s="8" t="s">
        <v>157</v>
      </c>
      <c r="D462" s="162" t="s">
        <v>159</v>
      </c>
      <c r="E462" s="28">
        <v>0</v>
      </c>
      <c r="F462" s="17">
        <v>0</v>
      </c>
      <c r="G462" s="29">
        <v>0</v>
      </c>
      <c r="H462" s="28">
        <v>0</v>
      </c>
      <c r="I462" s="17">
        <v>0</v>
      </c>
      <c r="J462" s="29">
        <v>0</v>
      </c>
      <c r="K462" s="28">
        <f t="shared" si="421"/>
        <v>0</v>
      </c>
      <c r="L462" s="17">
        <f t="shared" si="422"/>
        <v>0</v>
      </c>
      <c r="M462" s="29">
        <f t="shared" si="423"/>
        <v>0</v>
      </c>
      <c r="N462" s="181">
        <f t="shared" si="415"/>
        <v>0</v>
      </c>
      <c r="O462" s="19">
        <f t="shared" si="416"/>
        <v>0</v>
      </c>
      <c r="P462" s="32">
        <f t="shared" si="413"/>
        <v>0</v>
      </c>
    </row>
    <row r="463" spans="1:16" s="20" customFormat="1" ht="31.5" customHeight="1" outlineLevel="1">
      <c r="A463" s="193" t="s">
        <v>70</v>
      </c>
      <c r="B463" s="7" t="s">
        <v>186</v>
      </c>
      <c r="C463" s="8" t="s">
        <v>183</v>
      </c>
      <c r="D463" s="162" t="s">
        <v>159</v>
      </c>
      <c r="E463" s="28">
        <v>0</v>
      </c>
      <c r="F463" s="17">
        <v>0</v>
      </c>
      <c r="G463" s="29">
        <v>0</v>
      </c>
      <c r="H463" s="28">
        <v>0</v>
      </c>
      <c r="I463" s="17">
        <v>0</v>
      </c>
      <c r="J463" s="29">
        <v>0</v>
      </c>
      <c r="K463" s="28">
        <f t="shared" si="421"/>
        <v>0</v>
      </c>
      <c r="L463" s="17">
        <f t="shared" si="422"/>
        <v>0</v>
      </c>
      <c r="M463" s="29">
        <f t="shared" si="423"/>
        <v>0</v>
      </c>
      <c r="N463" s="181">
        <f t="shared" si="415"/>
        <v>0</v>
      </c>
      <c r="O463" s="19">
        <f t="shared" si="416"/>
        <v>0</v>
      </c>
      <c r="P463" s="32">
        <f t="shared" si="413"/>
        <v>0</v>
      </c>
    </row>
    <row r="464" spans="1:16" s="20" customFormat="1" ht="15.75" customHeight="1" outlineLevel="1">
      <c r="A464" s="193" t="s">
        <v>70</v>
      </c>
      <c r="B464" s="5" t="s">
        <v>139</v>
      </c>
      <c r="C464" s="9" t="s">
        <v>142</v>
      </c>
      <c r="D464" s="163" t="s">
        <v>1</v>
      </c>
      <c r="E464" s="26">
        <f t="shared" ref="E464:M464" si="424">E465+E468</f>
        <v>56332</v>
      </c>
      <c r="F464" s="14">
        <f t="shared" si="424"/>
        <v>224778</v>
      </c>
      <c r="G464" s="27">
        <f t="shared" si="424"/>
        <v>336252236</v>
      </c>
      <c r="H464" s="26">
        <f t="shared" si="424"/>
        <v>55456</v>
      </c>
      <c r="I464" s="14">
        <f t="shared" si="424"/>
        <v>227800</v>
      </c>
      <c r="J464" s="27">
        <f t="shared" si="424"/>
        <v>345975785</v>
      </c>
      <c r="K464" s="26">
        <f t="shared" si="424"/>
        <v>-876</v>
      </c>
      <c r="L464" s="14">
        <f t="shared" si="424"/>
        <v>3022</v>
      </c>
      <c r="M464" s="27">
        <f t="shared" si="424"/>
        <v>9723549</v>
      </c>
      <c r="N464" s="30">
        <f t="shared" si="415"/>
        <v>-1.5550663921039551E-2</v>
      </c>
      <c r="O464" s="15">
        <f t="shared" si="416"/>
        <v>1.3444376228990381E-2</v>
      </c>
      <c r="P464" s="31">
        <f t="shared" si="413"/>
        <v>2.8917425548361259E-2</v>
      </c>
    </row>
    <row r="465" spans="1:16" s="20" customFormat="1" ht="15.75" customHeight="1" outlineLevel="1">
      <c r="A465" s="193" t="s">
        <v>70</v>
      </c>
      <c r="B465" s="7" t="s">
        <v>188</v>
      </c>
      <c r="C465" s="10" t="s">
        <v>184</v>
      </c>
      <c r="D465" s="164" t="s">
        <v>1</v>
      </c>
      <c r="E465" s="28">
        <v>0</v>
      </c>
      <c r="F465" s="17">
        <v>0</v>
      </c>
      <c r="G465" s="29">
        <v>650856</v>
      </c>
      <c r="H465" s="28">
        <v>0</v>
      </c>
      <c r="I465" s="17">
        <v>0</v>
      </c>
      <c r="J465" s="29">
        <v>556186</v>
      </c>
      <c r="K465" s="28">
        <f t="shared" ref="K465:K469" si="425">H465-E465</f>
        <v>0</v>
      </c>
      <c r="L465" s="17">
        <f t="shared" ref="L465:L469" si="426">I465-F465</f>
        <v>0</v>
      </c>
      <c r="M465" s="29">
        <f t="shared" ref="M465:M473" si="427">J465-G465</f>
        <v>-94670</v>
      </c>
      <c r="N465" s="181">
        <f t="shared" si="415"/>
        <v>0</v>
      </c>
      <c r="O465" s="19">
        <f t="shared" si="416"/>
        <v>0</v>
      </c>
      <c r="P465" s="32">
        <f t="shared" si="413"/>
        <v>-0.14545460132502427</v>
      </c>
    </row>
    <row r="466" spans="1:16" s="20" customFormat="1" ht="31.5" customHeight="1" outlineLevel="1">
      <c r="A466" s="193" t="s">
        <v>70</v>
      </c>
      <c r="B466" s="7"/>
      <c r="C466" s="10" t="s">
        <v>224</v>
      </c>
      <c r="D466" s="164" t="s">
        <v>225</v>
      </c>
      <c r="E466" s="28">
        <v>0</v>
      </c>
      <c r="F466" s="17">
        <v>0</v>
      </c>
      <c r="G466" s="29">
        <v>0</v>
      </c>
      <c r="H466" s="28">
        <v>0</v>
      </c>
      <c r="I466" s="17">
        <v>0</v>
      </c>
      <c r="J466" s="29">
        <v>0</v>
      </c>
      <c r="K466" s="28">
        <f t="shared" si="425"/>
        <v>0</v>
      </c>
      <c r="L466" s="17">
        <f t="shared" si="426"/>
        <v>0</v>
      </c>
      <c r="M466" s="29">
        <f t="shared" si="427"/>
        <v>0</v>
      </c>
      <c r="N466" s="181">
        <f t="shared" si="415"/>
        <v>0</v>
      </c>
      <c r="O466" s="19">
        <f t="shared" si="416"/>
        <v>0</v>
      </c>
      <c r="P466" s="32">
        <f t="shared" si="413"/>
        <v>0</v>
      </c>
    </row>
    <row r="467" spans="1:16" s="20" customFormat="1" ht="31.5" customHeight="1" outlineLevel="1">
      <c r="A467" s="193" t="s">
        <v>70</v>
      </c>
      <c r="B467" s="7"/>
      <c r="C467" s="10" t="s">
        <v>222</v>
      </c>
      <c r="D467" s="164" t="s">
        <v>223</v>
      </c>
      <c r="E467" s="28">
        <v>282</v>
      </c>
      <c r="F467" s="17"/>
      <c r="G467" s="29">
        <v>650856</v>
      </c>
      <c r="H467" s="28">
        <v>226</v>
      </c>
      <c r="I467" s="17"/>
      <c r="J467" s="29">
        <v>556186</v>
      </c>
      <c r="K467" s="28">
        <f t="shared" si="425"/>
        <v>-56</v>
      </c>
      <c r="L467" s="17">
        <f t="shared" si="426"/>
        <v>0</v>
      </c>
      <c r="M467" s="29">
        <f t="shared" si="427"/>
        <v>-94670</v>
      </c>
      <c r="N467" s="181">
        <f t="shared" si="415"/>
        <v>-0.19858156028368795</v>
      </c>
      <c r="O467" s="19">
        <f t="shared" si="416"/>
        <v>0</v>
      </c>
      <c r="P467" s="32">
        <f t="shared" si="413"/>
        <v>-0.14545460132502427</v>
      </c>
    </row>
    <row r="468" spans="1:16" s="20" customFormat="1" ht="31.5" customHeight="1" outlineLevel="1">
      <c r="A468" s="193" t="s">
        <v>70</v>
      </c>
      <c r="B468" s="7" t="s">
        <v>189</v>
      </c>
      <c r="C468" s="11" t="s">
        <v>144</v>
      </c>
      <c r="D468" s="164" t="s">
        <v>1</v>
      </c>
      <c r="E468" s="28">
        <v>56332</v>
      </c>
      <c r="F468" s="17">
        <v>224778</v>
      </c>
      <c r="G468" s="29">
        <v>335601380</v>
      </c>
      <c r="H468" s="28">
        <v>55456</v>
      </c>
      <c r="I468" s="17">
        <v>227800</v>
      </c>
      <c r="J468" s="29">
        <v>345419599</v>
      </c>
      <c r="K468" s="28">
        <f t="shared" si="425"/>
        <v>-876</v>
      </c>
      <c r="L468" s="17">
        <f t="shared" si="426"/>
        <v>3022</v>
      </c>
      <c r="M468" s="29">
        <f t="shared" si="427"/>
        <v>9818219</v>
      </c>
      <c r="N468" s="181">
        <f t="shared" si="415"/>
        <v>-1.5550663921039551E-2</v>
      </c>
      <c r="O468" s="19">
        <f t="shared" si="416"/>
        <v>1.3444376228990381E-2</v>
      </c>
      <c r="P468" s="32">
        <f t="shared" si="413"/>
        <v>2.9255597816671673E-2</v>
      </c>
    </row>
    <row r="469" spans="1:16" s="20" customFormat="1" ht="15.75" customHeight="1" outlineLevel="1">
      <c r="A469" s="193" t="s">
        <v>70</v>
      </c>
      <c r="B469" s="5" t="s">
        <v>143</v>
      </c>
      <c r="C469" s="6" t="s">
        <v>2</v>
      </c>
      <c r="D469" s="163" t="s">
        <v>3</v>
      </c>
      <c r="E469" s="26">
        <v>0</v>
      </c>
      <c r="F469" s="14"/>
      <c r="G469" s="27">
        <v>0</v>
      </c>
      <c r="H469" s="26">
        <v>0</v>
      </c>
      <c r="I469" s="14"/>
      <c r="J469" s="27">
        <v>0</v>
      </c>
      <c r="K469" s="26">
        <f t="shared" si="425"/>
        <v>0</v>
      </c>
      <c r="L469" s="14">
        <f t="shared" si="426"/>
        <v>0</v>
      </c>
      <c r="M469" s="27">
        <f t="shared" si="427"/>
        <v>0</v>
      </c>
      <c r="N469" s="30">
        <f t="shared" si="415"/>
        <v>0</v>
      </c>
      <c r="O469" s="15">
        <f t="shared" si="416"/>
        <v>0</v>
      </c>
      <c r="P469" s="31">
        <f t="shared" si="413"/>
        <v>0</v>
      </c>
    </row>
    <row r="470" spans="1:16" s="20" customFormat="1" ht="15.75" customHeight="1" outlineLevel="1">
      <c r="A470" s="193" t="s">
        <v>70</v>
      </c>
      <c r="B470" s="5" t="s">
        <v>243</v>
      </c>
      <c r="C470" s="6" t="s">
        <v>256</v>
      </c>
      <c r="D470" s="164"/>
      <c r="E470" s="267"/>
      <c r="F470" s="270"/>
      <c r="G470" s="232">
        <f t="shared" ref="G470" si="428">SUM(G471:G473)</f>
        <v>0</v>
      </c>
      <c r="H470" s="267"/>
      <c r="I470" s="270"/>
      <c r="J470" s="232">
        <f t="shared" ref="J470" si="429">SUM(J471:J473)</f>
        <v>0</v>
      </c>
      <c r="K470" s="267"/>
      <c r="L470" s="270"/>
      <c r="M470" s="232">
        <f t="shared" si="427"/>
        <v>0</v>
      </c>
      <c r="N470" s="30"/>
      <c r="O470" s="15"/>
      <c r="P470" s="31">
        <f t="shared" si="413"/>
        <v>0</v>
      </c>
    </row>
    <row r="471" spans="1:16" s="20" customFormat="1" ht="15.75" customHeight="1" outlineLevel="1">
      <c r="A471" s="193" t="s">
        <v>70</v>
      </c>
      <c r="B471" s="7"/>
      <c r="C471" s="11" t="s">
        <v>244</v>
      </c>
      <c r="D471" s="162" t="s">
        <v>194</v>
      </c>
      <c r="E471" s="267">
        <v>0</v>
      </c>
      <c r="F471" s="270">
        <v>0</v>
      </c>
      <c r="G471" s="67">
        <v>0</v>
      </c>
      <c r="H471" s="267">
        <v>0</v>
      </c>
      <c r="I471" s="270">
        <v>0</v>
      </c>
      <c r="J471" s="67">
        <v>0</v>
      </c>
      <c r="K471" s="267">
        <f t="shared" ref="K471:K473" si="430">H471-E471</f>
        <v>0</v>
      </c>
      <c r="L471" s="270">
        <f t="shared" ref="L471:L473" si="431">I471-F471</f>
        <v>0</v>
      </c>
      <c r="M471" s="67">
        <f t="shared" si="427"/>
        <v>0</v>
      </c>
      <c r="N471" s="275">
        <f t="shared" ref="N471:N473" si="432">IF(E471=0,0,K471/E471)</f>
        <v>0</v>
      </c>
      <c r="O471" s="276">
        <f t="shared" ref="O471:O473" si="433">IF(F471=0,0,L471/F471)</f>
        <v>0</v>
      </c>
      <c r="P471" s="277">
        <f t="shared" si="413"/>
        <v>0</v>
      </c>
    </row>
    <row r="472" spans="1:16" s="20" customFormat="1" ht="15.75" customHeight="1" outlineLevel="1">
      <c r="A472" s="193" t="s">
        <v>70</v>
      </c>
      <c r="B472" s="7"/>
      <c r="C472" s="11" t="s">
        <v>245</v>
      </c>
      <c r="D472" s="162" t="s">
        <v>159</v>
      </c>
      <c r="E472" s="267">
        <v>0</v>
      </c>
      <c r="F472" s="270">
        <v>0</v>
      </c>
      <c r="G472" s="67">
        <v>0</v>
      </c>
      <c r="H472" s="267">
        <v>0</v>
      </c>
      <c r="I472" s="270">
        <v>0</v>
      </c>
      <c r="J472" s="67">
        <v>0</v>
      </c>
      <c r="K472" s="267">
        <f t="shared" si="430"/>
        <v>0</v>
      </c>
      <c r="L472" s="270">
        <f t="shared" si="431"/>
        <v>0</v>
      </c>
      <c r="M472" s="67">
        <f t="shared" si="427"/>
        <v>0</v>
      </c>
      <c r="N472" s="275">
        <f t="shared" si="432"/>
        <v>0</v>
      </c>
      <c r="O472" s="276">
        <f t="shared" si="433"/>
        <v>0</v>
      </c>
      <c r="P472" s="277">
        <f t="shared" si="413"/>
        <v>0</v>
      </c>
    </row>
    <row r="473" spans="1:16" s="16" customFormat="1" ht="15.75" customHeight="1" outlineLevel="1">
      <c r="A473" s="193" t="s">
        <v>70</v>
      </c>
      <c r="B473" s="5"/>
      <c r="C473" s="11" t="s">
        <v>246</v>
      </c>
      <c r="D473" s="164" t="s">
        <v>225</v>
      </c>
      <c r="E473" s="28">
        <v>0</v>
      </c>
      <c r="F473" s="17">
        <v>0</v>
      </c>
      <c r="G473" s="29">
        <v>0</v>
      </c>
      <c r="H473" s="28">
        <v>0</v>
      </c>
      <c r="I473" s="17">
        <v>0</v>
      </c>
      <c r="J473" s="29">
        <v>0</v>
      </c>
      <c r="K473" s="28">
        <f t="shared" si="430"/>
        <v>0</v>
      </c>
      <c r="L473" s="17">
        <f t="shared" si="431"/>
        <v>0</v>
      </c>
      <c r="M473" s="29">
        <f t="shared" si="427"/>
        <v>0</v>
      </c>
      <c r="N473" s="181">
        <f t="shared" si="432"/>
        <v>0</v>
      </c>
      <c r="O473" s="19">
        <f t="shared" si="433"/>
        <v>0</v>
      </c>
      <c r="P473" s="32">
        <f t="shared" si="413"/>
        <v>0</v>
      </c>
    </row>
    <row r="474" spans="1:16" s="13" customFormat="1" ht="15.75" customHeight="1">
      <c r="A474" s="36" t="s">
        <v>57</v>
      </c>
      <c r="B474" s="37" t="s">
        <v>73</v>
      </c>
      <c r="C474" s="215" t="s">
        <v>72</v>
      </c>
      <c r="D474" s="208" t="s">
        <v>145</v>
      </c>
      <c r="E474" s="179" t="s">
        <v>145</v>
      </c>
      <c r="F474" s="78" t="s">
        <v>145</v>
      </c>
      <c r="G474" s="79">
        <f>G475+G481+G486+G491+G492</f>
        <v>53887680</v>
      </c>
      <c r="H474" s="179" t="s">
        <v>145</v>
      </c>
      <c r="I474" s="274" t="s">
        <v>145</v>
      </c>
      <c r="J474" s="79">
        <f>J475+J481+J486+J491+J492</f>
        <v>59204500</v>
      </c>
      <c r="K474" s="273" t="s">
        <v>145</v>
      </c>
      <c r="L474" s="274" t="s">
        <v>145</v>
      </c>
      <c r="M474" s="79">
        <f>M475+M481+M486+M492+M491</f>
        <v>5316820</v>
      </c>
      <c r="N474" s="278" t="s">
        <v>145</v>
      </c>
      <c r="O474" s="279" t="s">
        <v>145</v>
      </c>
      <c r="P474" s="280">
        <f t="shared" si="413"/>
        <v>9.8664852522877211E-2</v>
      </c>
    </row>
    <row r="475" spans="1:16" s="16" customFormat="1" ht="15.75" customHeight="1" outlineLevel="1">
      <c r="A475" s="193" t="s">
        <v>73</v>
      </c>
      <c r="B475" s="5" t="s">
        <v>136</v>
      </c>
      <c r="C475" s="9" t="s">
        <v>137</v>
      </c>
      <c r="D475" s="161" t="s">
        <v>194</v>
      </c>
      <c r="E475" s="26">
        <v>0</v>
      </c>
      <c r="F475" s="14">
        <v>0</v>
      </c>
      <c r="G475" s="27">
        <v>0</v>
      </c>
      <c r="H475" s="26">
        <f>H477+H479</f>
        <v>0</v>
      </c>
      <c r="I475" s="14">
        <f>I477+I479</f>
        <v>0</v>
      </c>
      <c r="J475" s="27">
        <f>J477+J478+J479+J480</f>
        <v>0</v>
      </c>
      <c r="K475" s="26">
        <f t="shared" ref="K475" si="434">K477+K478+K479+K480</f>
        <v>0</v>
      </c>
      <c r="L475" s="14">
        <f t="shared" si="414"/>
        <v>0</v>
      </c>
      <c r="M475" s="27">
        <f t="shared" si="414"/>
        <v>0</v>
      </c>
      <c r="N475" s="30">
        <f t="shared" ref="N475:N491" si="435">IF(E475=0,0,K475/E475)</f>
        <v>0</v>
      </c>
      <c r="O475" s="15">
        <f t="shared" ref="O475:O491" si="436">IF(F475=0,0,L475/F475)</f>
        <v>0</v>
      </c>
      <c r="P475" s="31">
        <f t="shared" si="413"/>
        <v>0</v>
      </c>
    </row>
    <row r="476" spans="1:16" s="20" customFormat="1" ht="15.75" customHeight="1" outlineLevel="1">
      <c r="A476" s="194" t="s">
        <v>73</v>
      </c>
      <c r="B476" s="7"/>
      <c r="C476" s="8" t="s">
        <v>167</v>
      </c>
      <c r="D476" s="162" t="s">
        <v>194</v>
      </c>
      <c r="E476" s="28">
        <v>0</v>
      </c>
      <c r="F476" s="17">
        <v>0</v>
      </c>
      <c r="G476" s="29">
        <v>0</v>
      </c>
      <c r="H476" s="28">
        <v>0</v>
      </c>
      <c r="I476" s="17">
        <v>0</v>
      </c>
      <c r="J476" s="29">
        <v>0</v>
      </c>
      <c r="K476" s="28">
        <f t="shared" ref="K476:K480" si="437">H476-E476</f>
        <v>0</v>
      </c>
      <c r="L476" s="17">
        <f t="shared" ref="L476:L480" si="438">I476-F476</f>
        <v>0</v>
      </c>
      <c r="M476" s="29">
        <f t="shared" ref="M476:M480" si="439">J476-G476</f>
        <v>0</v>
      </c>
      <c r="N476" s="181">
        <f t="shared" si="435"/>
        <v>0</v>
      </c>
      <c r="O476" s="19">
        <f t="shared" si="436"/>
        <v>0</v>
      </c>
      <c r="P476" s="32">
        <f t="shared" si="413"/>
        <v>0</v>
      </c>
    </row>
    <row r="477" spans="1:16" s="20" customFormat="1" ht="15.75" customHeight="1" outlineLevel="1">
      <c r="A477" s="194" t="s">
        <v>73</v>
      </c>
      <c r="B477" s="7" t="s">
        <v>168</v>
      </c>
      <c r="C477" s="8" t="s">
        <v>138</v>
      </c>
      <c r="D477" s="162" t="s">
        <v>194</v>
      </c>
      <c r="E477" s="28">
        <v>0</v>
      </c>
      <c r="F477" s="17">
        <v>0</v>
      </c>
      <c r="G477" s="29">
        <v>0</v>
      </c>
      <c r="H477" s="28">
        <v>0</v>
      </c>
      <c r="I477" s="17">
        <v>0</v>
      </c>
      <c r="J477" s="29">
        <v>0</v>
      </c>
      <c r="K477" s="28">
        <f t="shared" si="437"/>
        <v>0</v>
      </c>
      <c r="L477" s="17">
        <f t="shared" si="438"/>
        <v>0</v>
      </c>
      <c r="M477" s="29">
        <f t="shared" si="439"/>
        <v>0</v>
      </c>
      <c r="N477" s="181">
        <f t="shared" si="435"/>
        <v>0</v>
      </c>
      <c r="O477" s="19">
        <f t="shared" si="436"/>
        <v>0</v>
      </c>
      <c r="P477" s="32">
        <f t="shared" si="413"/>
        <v>0</v>
      </c>
    </row>
    <row r="478" spans="1:16" s="20" customFormat="1" ht="15.75" customHeight="1" outlineLevel="1">
      <c r="A478" s="194" t="s">
        <v>73</v>
      </c>
      <c r="B478" s="7" t="s">
        <v>169</v>
      </c>
      <c r="C478" s="129" t="s">
        <v>181</v>
      </c>
      <c r="D478" s="162" t="s">
        <v>195</v>
      </c>
      <c r="E478" s="28"/>
      <c r="F478" s="17"/>
      <c r="G478" s="29">
        <v>0</v>
      </c>
      <c r="H478" s="28"/>
      <c r="I478" s="17"/>
      <c r="J478" s="29">
        <v>0</v>
      </c>
      <c r="K478" s="28">
        <f t="shared" si="437"/>
        <v>0</v>
      </c>
      <c r="L478" s="17">
        <f t="shared" si="438"/>
        <v>0</v>
      </c>
      <c r="M478" s="29">
        <f t="shared" si="439"/>
        <v>0</v>
      </c>
      <c r="N478" s="181">
        <f t="shared" si="435"/>
        <v>0</v>
      </c>
      <c r="O478" s="19">
        <f t="shared" si="436"/>
        <v>0</v>
      </c>
      <c r="P478" s="32">
        <f t="shared" si="413"/>
        <v>0</v>
      </c>
    </row>
    <row r="479" spans="1:16" s="20" customFormat="1" ht="31.5" customHeight="1" outlineLevel="1">
      <c r="A479" s="194" t="s">
        <v>73</v>
      </c>
      <c r="B479" s="7" t="s">
        <v>170</v>
      </c>
      <c r="C479" s="8" t="s">
        <v>180</v>
      </c>
      <c r="D479" s="162" t="s">
        <v>194</v>
      </c>
      <c r="E479" s="28">
        <v>0</v>
      </c>
      <c r="F479" s="17">
        <v>0</v>
      </c>
      <c r="G479" s="29">
        <v>0</v>
      </c>
      <c r="H479" s="28">
        <v>0</v>
      </c>
      <c r="I479" s="17">
        <v>0</v>
      </c>
      <c r="J479" s="29">
        <v>0</v>
      </c>
      <c r="K479" s="28">
        <f t="shared" si="437"/>
        <v>0</v>
      </c>
      <c r="L479" s="17">
        <f t="shared" si="438"/>
        <v>0</v>
      </c>
      <c r="M479" s="29">
        <f t="shared" si="439"/>
        <v>0</v>
      </c>
      <c r="N479" s="181">
        <f t="shared" si="435"/>
        <v>0</v>
      </c>
      <c r="O479" s="19">
        <f t="shared" si="436"/>
        <v>0</v>
      </c>
      <c r="P479" s="32">
        <f t="shared" si="413"/>
        <v>0</v>
      </c>
    </row>
    <row r="480" spans="1:16" s="20" customFormat="1" ht="15.75" customHeight="1" outlineLevel="1">
      <c r="A480" s="194" t="s">
        <v>73</v>
      </c>
      <c r="B480" s="7" t="s">
        <v>171</v>
      </c>
      <c r="C480" s="8" t="s">
        <v>156</v>
      </c>
      <c r="D480" s="162"/>
      <c r="E480" s="28"/>
      <c r="F480" s="17"/>
      <c r="G480" s="29">
        <v>0</v>
      </c>
      <c r="H480" s="28"/>
      <c r="I480" s="17"/>
      <c r="J480" s="29">
        <v>0</v>
      </c>
      <c r="K480" s="28">
        <f t="shared" si="437"/>
        <v>0</v>
      </c>
      <c r="L480" s="17">
        <f t="shared" si="438"/>
        <v>0</v>
      </c>
      <c r="M480" s="29">
        <f t="shared" si="439"/>
        <v>0</v>
      </c>
      <c r="N480" s="181">
        <f t="shared" si="435"/>
        <v>0</v>
      </c>
      <c r="O480" s="19">
        <f t="shared" si="436"/>
        <v>0</v>
      </c>
      <c r="P480" s="32">
        <f t="shared" si="413"/>
        <v>0</v>
      </c>
    </row>
    <row r="481" spans="1:16" s="20" customFormat="1" ht="15.75" customHeight="1" outlineLevel="1">
      <c r="A481" s="194" t="s">
        <v>73</v>
      </c>
      <c r="B481" s="5" t="s">
        <v>141</v>
      </c>
      <c r="C481" s="6" t="s">
        <v>140</v>
      </c>
      <c r="D481" s="161" t="s">
        <v>159</v>
      </c>
      <c r="E481" s="26">
        <v>0</v>
      </c>
      <c r="F481" s="14">
        <v>0</v>
      </c>
      <c r="G481" s="27">
        <v>0</v>
      </c>
      <c r="H481" s="26">
        <f t="shared" ref="H481:M481" si="440">H484+H485</f>
        <v>0</v>
      </c>
      <c r="I481" s="14">
        <f t="shared" si="440"/>
        <v>0</v>
      </c>
      <c r="J481" s="27">
        <f t="shared" si="440"/>
        <v>0</v>
      </c>
      <c r="K481" s="26">
        <f t="shared" si="440"/>
        <v>0</v>
      </c>
      <c r="L481" s="14">
        <f t="shared" si="440"/>
        <v>0</v>
      </c>
      <c r="M481" s="27">
        <f t="shared" si="440"/>
        <v>0</v>
      </c>
      <c r="N481" s="30">
        <f t="shared" si="435"/>
        <v>0</v>
      </c>
      <c r="O481" s="15">
        <f t="shared" si="436"/>
        <v>0</v>
      </c>
      <c r="P481" s="31">
        <f t="shared" si="413"/>
        <v>0</v>
      </c>
    </row>
    <row r="482" spans="1:16" s="20" customFormat="1" ht="15.75" customHeight="1" outlineLevel="1">
      <c r="A482" s="193" t="s">
        <v>73</v>
      </c>
      <c r="B482" s="5"/>
      <c r="C482" s="8" t="s">
        <v>167</v>
      </c>
      <c r="D482" s="162" t="s">
        <v>159</v>
      </c>
      <c r="E482" s="28">
        <v>0</v>
      </c>
      <c r="F482" s="17">
        <v>0</v>
      </c>
      <c r="G482" s="29">
        <v>0</v>
      </c>
      <c r="H482" s="28">
        <v>0</v>
      </c>
      <c r="I482" s="17">
        <v>0</v>
      </c>
      <c r="J482" s="29">
        <v>0</v>
      </c>
      <c r="K482" s="28">
        <f t="shared" ref="K482:K485" si="441">H482-E482</f>
        <v>0</v>
      </c>
      <c r="L482" s="17">
        <f t="shared" ref="L482:L485" si="442">I482-F482</f>
        <v>0</v>
      </c>
      <c r="M482" s="29">
        <f t="shared" ref="M482:M485" si="443">J482-G482</f>
        <v>0</v>
      </c>
      <c r="N482" s="181">
        <f t="shared" si="435"/>
        <v>0</v>
      </c>
      <c r="O482" s="19">
        <f t="shared" si="436"/>
        <v>0</v>
      </c>
      <c r="P482" s="32">
        <f t="shared" si="413"/>
        <v>0</v>
      </c>
    </row>
    <row r="483" spans="1:16" s="20" customFormat="1" ht="15.75" customHeight="1" outlineLevel="1">
      <c r="A483" s="193" t="s">
        <v>73</v>
      </c>
      <c r="B483" s="5"/>
      <c r="C483" s="129" t="s">
        <v>182</v>
      </c>
      <c r="D483" s="162" t="s">
        <v>159</v>
      </c>
      <c r="E483" s="28">
        <v>0</v>
      </c>
      <c r="F483" s="17">
        <v>0</v>
      </c>
      <c r="G483" s="29">
        <v>0</v>
      </c>
      <c r="H483" s="28">
        <v>0</v>
      </c>
      <c r="I483" s="17">
        <v>0</v>
      </c>
      <c r="J483" s="29">
        <v>0</v>
      </c>
      <c r="K483" s="28">
        <f t="shared" si="441"/>
        <v>0</v>
      </c>
      <c r="L483" s="17">
        <f t="shared" si="442"/>
        <v>0</v>
      </c>
      <c r="M483" s="29">
        <f t="shared" si="443"/>
        <v>0</v>
      </c>
      <c r="N483" s="30">
        <f t="shared" si="435"/>
        <v>0</v>
      </c>
      <c r="O483" s="15">
        <f t="shared" si="436"/>
        <v>0</v>
      </c>
      <c r="P483" s="31">
        <f t="shared" si="413"/>
        <v>0</v>
      </c>
    </row>
    <row r="484" spans="1:16" s="16" customFormat="1" ht="15.75" customHeight="1" outlineLevel="1">
      <c r="A484" s="193" t="s">
        <v>73</v>
      </c>
      <c r="B484" s="7" t="s">
        <v>185</v>
      </c>
      <c r="C484" s="8" t="s">
        <v>157</v>
      </c>
      <c r="D484" s="162" t="s">
        <v>159</v>
      </c>
      <c r="E484" s="28">
        <v>0</v>
      </c>
      <c r="F484" s="17">
        <v>0</v>
      </c>
      <c r="G484" s="29">
        <v>0</v>
      </c>
      <c r="H484" s="28">
        <v>0</v>
      </c>
      <c r="I484" s="17">
        <v>0</v>
      </c>
      <c r="J484" s="29">
        <v>0</v>
      </c>
      <c r="K484" s="28">
        <f t="shared" si="441"/>
        <v>0</v>
      </c>
      <c r="L484" s="17">
        <f t="shared" si="442"/>
        <v>0</v>
      </c>
      <c r="M484" s="29">
        <f t="shared" si="443"/>
        <v>0</v>
      </c>
      <c r="N484" s="181">
        <f t="shared" si="435"/>
        <v>0</v>
      </c>
      <c r="O484" s="19">
        <f t="shared" si="436"/>
        <v>0</v>
      </c>
      <c r="P484" s="32">
        <f t="shared" si="413"/>
        <v>0</v>
      </c>
    </row>
    <row r="485" spans="1:16" s="20" customFormat="1" ht="31.5" customHeight="1" outlineLevel="1">
      <c r="A485" s="193" t="s">
        <v>73</v>
      </c>
      <c r="B485" s="7" t="s">
        <v>186</v>
      </c>
      <c r="C485" s="8" t="s">
        <v>183</v>
      </c>
      <c r="D485" s="162" t="s">
        <v>159</v>
      </c>
      <c r="E485" s="28">
        <v>0</v>
      </c>
      <c r="F485" s="17">
        <v>0</v>
      </c>
      <c r="G485" s="29">
        <v>0</v>
      </c>
      <c r="H485" s="28">
        <v>0</v>
      </c>
      <c r="I485" s="17">
        <v>0</v>
      </c>
      <c r="J485" s="29">
        <v>0</v>
      </c>
      <c r="K485" s="28">
        <f t="shared" si="441"/>
        <v>0</v>
      </c>
      <c r="L485" s="17">
        <f t="shared" si="442"/>
        <v>0</v>
      </c>
      <c r="M485" s="29">
        <f t="shared" si="443"/>
        <v>0</v>
      </c>
      <c r="N485" s="181">
        <f t="shared" si="435"/>
        <v>0</v>
      </c>
      <c r="O485" s="19">
        <f t="shared" si="436"/>
        <v>0</v>
      </c>
      <c r="P485" s="32">
        <f t="shared" si="413"/>
        <v>0</v>
      </c>
    </row>
    <row r="486" spans="1:16" s="20" customFormat="1" ht="15.75" customHeight="1" outlineLevel="1">
      <c r="A486" s="194" t="s">
        <v>73</v>
      </c>
      <c r="B486" s="5" t="s">
        <v>139</v>
      </c>
      <c r="C486" s="9" t="s">
        <v>142</v>
      </c>
      <c r="D486" s="163" t="s">
        <v>1</v>
      </c>
      <c r="E486" s="26">
        <f t="shared" ref="E486:M486" si="444">E487+E490</f>
        <v>11156</v>
      </c>
      <c r="F486" s="14">
        <f t="shared" si="444"/>
        <v>42500</v>
      </c>
      <c r="G486" s="27">
        <f t="shared" si="444"/>
        <v>53887680</v>
      </c>
      <c r="H486" s="26">
        <f t="shared" si="444"/>
        <v>11057</v>
      </c>
      <c r="I486" s="14">
        <f t="shared" si="444"/>
        <v>42500</v>
      </c>
      <c r="J486" s="27">
        <f t="shared" si="444"/>
        <v>59204500</v>
      </c>
      <c r="K486" s="26">
        <f t="shared" si="444"/>
        <v>-99</v>
      </c>
      <c r="L486" s="14">
        <f t="shared" si="444"/>
        <v>0</v>
      </c>
      <c r="M486" s="27">
        <f t="shared" si="444"/>
        <v>5316820</v>
      </c>
      <c r="N486" s="30">
        <f t="shared" si="435"/>
        <v>-8.8741484403011828E-3</v>
      </c>
      <c r="O486" s="15">
        <f t="shared" si="436"/>
        <v>0</v>
      </c>
      <c r="P486" s="31">
        <f t="shared" si="413"/>
        <v>9.8664852522877211E-2</v>
      </c>
    </row>
    <row r="487" spans="1:16" s="20" customFormat="1" ht="15.75" customHeight="1" outlineLevel="1">
      <c r="A487" s="194" t="s">
        <v>73</v>
      </c>
      <c r="B487" s="7" t="s">
        <v>188</v>
      </c>
      <c r="C487" s="10" t="s">
        <v>184</v>
      </c>
      <c r="D487" s="164" t="s">
        <v>1</v>
      </c>
      <c r="E487" s="28">
        <v>0</v>
      </c>
      <c r="F487" s="17">
        <v>0</v>
      </c>
      <c r="G487" s="29">
        <v>0</v>
      </c>
      <c r="H487" s="28">
        <v>0</v>
      </c>
      <c r="I487" s="17">
        <v>0</v>
      </c>
      <c r="J487" s="29">
        <v>0</v>
      </c>
      <c r="K487" s="28">
        <f t="shared" ref="K487:K491" si="445">H487-E487</f>
        <v>0</v>
      </c>
      <c r="L487" s="17">
        <f t="shared" ref="L487:L491" si="446">I487-F487</f>
        <v>0</v>
      </c>
      <c r="M487" s="29">
        <f t="shared" ref="M487:M495" si="447">J487-G487</f>
        <v>0</v>
      </c>
      <c r="N487" s="181">
        <f t="shared" si="435"/>
        <v>0</v>
      </c>
      <c r="O487" s="19">
        <f t="shared" si="436"/>
        <v>0</v>
      </c>
      <c r="P487" s="32">
        <f t="shared" si="413"/>
        <v>0</v>
      </c>
    </row>
    <row r="488" spans="1:16" s="20" customFormat="1" ht="31.5" customHeight="1" outlineLevel="1">
      <c r="A488" s="194" t="s">
        <v>73</v>
      </c>
      <c r="B488" s="7"/>
      <c r="C488" s="10" t="s">
        <v>224</v>
      </c>
      <c r="D488" s="164" t="s">
        <v>225</v>
      </c>
      <c r="E488" s="28">
        <v>0</v>
      </c>
      <c r="F488" s="17">
        <v>0</v>
      </c>
      <c r="G488" s="29">
        <v>0</v>
      </c>
      <c r="H488" s="28">
        <v>0</v>
      </c>
      <c r="I488" s="17">
        <v>0</v>
      </c>
      <c r="J488" s="29">
        <v>0</v>
      </c>
      <c r="K488" s="28">
        <f t="shared" si="445"/>
        <v>0</v>
      </c>
      <c r="L488" s="17">
        <f t="shared" si="446"/>
        <v>0</v>
      </c>
      <c r="M488" s="29">
        <f t="shared" si="447"/>
        <v>0</v>
      </c>
      <c r="N488" s="181">
        <f t="shared" si="435"/>
        <v>0</v>
      </c>
      <c r="O488" s="19">
        <f t="shared" si="436"/>
        <v>0</v>
      </c>
      <c r="P488" s="32">
        <f t="shared" si="413"/>
        <v>0</v>
      </c>
    </row>
    <row r="489" spans="1:16" s="20" customFormat="1" ht="31.5" customHeight="1" outlineLevel="1">
      <c r="A489" s="194" t="s">
        <v>73</v>
      </c>
      <c r="B489" s="7"/>
      <c r="C489" s="10" t="s">
        <v>222</v>
      </c>
      <c r="D489" s="164" t="s">
        <v>223</v>
      </c>
      <c r="E489" s="28">
        <v>0</v>
      </c>
      <c r="F489" s="17"/>
      <c r="G489" s="29">
        <v>0</v>
      </c>
      <c r="H489" s="28">
        <v>0</v>
      </c>
      <c r="I489" s="17"/>
      <c r="J489" s="29">
        <v>0</v>
      </c>
      <c r="K489" s="28">
        <f t="shared" si="445"/>
        <v>0</v>
      </c>
      <c r="L489" s="17">
        <f t="shared" si="446"/>
        <v>0</v>
      </c>
      <c r="M489" s="29">
        <f t="shared" si="447"/>
        <v>0</v>
      </c>
      <c r="N489" s="181">
        <f t="shared" si="435"/>
        <v>0</v>
      </c>
      <c r="O489" s="19">
        <f t="shared" si="436"/>
        <v>0</v>
      </c>
      <c r="P489" s="32">
        <f t="shared" si="413"/>
        <v>0</v>
      </c>
    </row>
    <row r="490" spans="1:16" s="20" customFormat="1" ht="31.5" customHeight="1" outlineLevel="1">
      <c r="A490" s="194" t="s">
        <v>73</v>
      </c>
      <c r="B490" s="7" t="s">
        <v>189</v>
      </c>
      <c r="C490" s="11" t="s">
        <v>144</v>
      </c>
      <c r="D490" s="164" t="s">
        <v>1</v>
      </c>
      <c r="E490" s="28">
        <v>11156</v>
      </c>
      <c r="F490" s="17">
        <v>42500</v>
      </c>
      <c r="G490" s="29">
        <v>53887680</v>
      </c>
      <c r="H490" s="28">
        <v>11057</v>
      </c>
      <c r="I490" s="17">
        <v>42500</v>
      </c>
      <c r="J490" s="29">
        <v>59204500</v>
      </c>
      <c r="K490" s="28">
        <f t="shared" si="445"/>
        <v>-99</v>
      </c>
      <c r="L490" s="17">
        <f t="shared" si="446"/>
        <v>0</v>
      </c>
      <c r="M490" s="29">
        <f t="shared" si="447"/>
        <v>5316820</v>
      </c>
      <c r="N490" s="181">
        <f t="shared" si="435"/>
        <v>-8.8741484403011828E-3</v>
      </c>
      <c r="O490" s="19">
        <f t="shared" si="436"/>
        <v>0</v>
      </c>
      <c r="P490" s="32">
        <f t="shared" si="413"/>
        <v>9.8664852522877211E-2</v>
      </c>
    </row>
    <row r="491" spans="1:16" s="20" customFormat="1" ht="15.75" customHeight="1" outlineLevel="1">
      <c r="A491" s="194" t="s">
        <v>73</v>
      </c>
      <c r="B491" s="5" t="s">
        <v>143</v>
      </c>
      <c r="C491" s="6" t="s">
        <v>2</v>
      </c>
      <c r="D491" s="163" t="s">
        <v>3</v>
      </c>
      <c r="E491" s="26">
        <v>0</v>
      </c>
      <c r="F491" s="14"/>
      <c r="G491" s="27">
        <v>0</v>
      </c>
      <c r="H491" s="26">
        <v>0</v>
      </c>
      <c r="I491" s="14"/>
      <c r="J491" s="27">
        <v>0</v>
      </c>
      <c r="K491" s="26">
        <f t="shared" si="445"/>
        <v>0</v>
      </c>
      <c r="L491" s="14">
        <f t="shared" si="446"/>
        <v>0</v>
      </c>
      <c r="M491" s="27">
        <f t="shared" si="447"/>
        <v>0</v>
      </c>
      <c r="N491" s="30">
        <f t="shared" si="435"/>
        <v>0</v>
      </c>
      <c r="O491" s="15">
        <f t="shared" si="436"/>
        <v>0</v>
      </c>
      <c r="P491" s="31">
        <f t="shared" si="413"/>
        <v>0</v>
      </c>
    </row>
    <row r="492" spans="1:16" s="20" customFormat="1" ht="15.75" customHeight="1" outlineLevel="1">
      <c r="A492" s="194" t="s">
        <v>73</v>
      </c>
      <c r="B492" s="5" t="s">
        <v>243</v>
      </c>
      <c r="C492" s="6" t="s">
        <v>256</v>
      </c>
      <c r="D492" s="164"/>
      <c r="E492" s="267"/>
      <c r="F492" s="270"/>
      <c r="G492" s="232">
        <f t="shared" ref="G492" si="448">SUM(G493:G495)</f>
        <v>0</v>
      </c>
      <c r="H492" s="267"/>
      <c r="I492" s="270"/>
      <c r="J492" s="232">
        <f t="shared" ref="J492" si="449">SUM(J493:J495)</f>
        <v>0</v>
      </c>
      <c r="K492" s="267"/>
      <c r="L492" s="270"/>
      <c r="M492" s="232">
        <f t="shared" si="447"/>
        <v>0</v>
      </c>
      <c r="N492" s="30"/>
      <c r="O492" s="15"/>
      <c r="P492" s="31">
        <f t="shared" si="413"/>
        <v>0</v>
      </c>
    </row>
    <row r="493" spans="1:16" s="20" customFormat="1" ht="15.75" customHeight="1" outlineLevel="1">
      <c r="A493" s="194" t="s">
        <v>73</v>
      </c>
      <c r="B493" s="7"/>
      <c r="C493" s="11" t="s">
        <v>244</v>
      </c>
      <c r="D493" s="162" t="s">
        <v>194</v>
      </c>
      <c r="E493" s="267">
        <v>0</v>
      </c>
      <c r="F493" s="270">
        <v>0</v>
      </c>
      <c r="G493" s="67">
        <v>0</v>
      </c>
      <c r="H493" s="267">
        <v>0</v>
      </c>
      <c r="I493" s="270">
        <v>0</v>
      </c>
      <c r="J493" s="67">
        <v>0</v>
      </c>
      <c r="K493" s="267">
        <f t="shared" ref="K493:K495" si="450">H493-E493</f>
        <v>0</v>
      </c>
      <c r="L493" s="270">
        <f t="shared" ref="L493:L495" si="451">I493-F493</f>
        <v>0</v>
      </c>
      <c r="M493" s="67">
        <f t="shared" si="447"/>
        <v>0</v>
      </c>
      <c r="N493" s="275">
        <f t="shared" ref="N493:N495" si="452">IF(E493=0,0,K493/E493)</f>
        <v>0</v>
      </c>
      <c r="O493" s="276">
        <f t="shared" ref="O493:O495" si="453">IF(F493=0,0,L493/F493)</f>
        <v>0</v>
      </c>
      <c r="P493" s="277">
        <f t="shared" si="413"/>
        <v>0</v>
      </c>
    </row>
    <row r="494" spans="1:16" s="20" customFormat="1" ht="15.75" customHeight="1" outlineLevel="1">
      <c r="A494" s="194" t="s">
        <v>73</v>
      </c>
      <c r="B494" s="7"/>
      <c r="C494" s="11" t="s">
        <v>245</v>
      </c>
      <c r="D494" s="162" t="s">
        <v>159</v>
      </c>
      <c r="E494" s="267">
        <v>0</v>
      </c>
      <c r="F494" s="270">
        <v>0</v>
      </c>
      <c r="G494" s="67">
        <v>0</v>
      </c>
      <c r="H494" s="267">
        <v>0</v>
      </c>
      <c r="I494" s="270">
        <v>0</v>
      </c>
      <c r="J494" s="67">
        <v>0</v>
      </c>
      <c r="K494" s="267">
        <f t="shared" si="450"/>
        <v>0</v>
      </c>
      <c r="L494" s="270">
        <f t="shared" si="451"/>
        <v>0</v>
      </c>
      <c r="M494" s="67">
        <f t="shared" si="447"/>
        <v>0</v>
      </c>
      <c r="N494" s="275">
        <f t="shared" si="452"/>
        <v>0</v>
      </c>
      <c r="O494" s="276">
        <f t="shared" si="453"/>
        <v>0</v>
      </c>
      <c r="P494" s="277">
        <f t="shared" si="413"/>
        <v>0</v>
      </c>
    </row>
    <row r="495" spans="1:16" s="16" customFormat="1" ht="15.75" customHeight="1" outlineLevel="1">
      <c r="A495" s="193" t="s">
        <v>73</v>
      </c>
      <c r="B495" s="5"/>
      <c r="C495" s="11" t="s">
        <v>246</v>
      </c>
      <c r="D495" s="164" t="s">
        <v>225</v>
      </c>
      <c r="E495" s="28">
        <v>0</v>
      </c>
      <c r="F495" s="17">
        <v>0</v>
      </c>
      <c r="G495" s="29">
        <v>0</v>
      </c>
      <c r="H495" s="28">
        <v>0</v>
      </c>
      <c r="I495" s="17">
        <v>0</v>
      </c>
      <c r="J495" s="29">
        <v>0</v>
      </c>
      <c r="K495" s="28">
        <f t="shared" si="450"/>
        <v>0</v>
      </c>
      <c r="L495" s="17">
        <f t="shared" si="451"/>
        <v>0</v>
      </c>
      <c r="M495" s="29">
        <f t="shared" si="447"/>
        <v>0</v>
      </c>
      <c r="N495" s="181">
        <f t="shared" si="452"/>
        <v>0</v>
      </c>
      <c r="O495" s="19">
        <f t="shared" si="453"/>
        <v>0</v>
      </c>
      <c r="P495" s="32">
        <f t="shared" si="413"/>
        <v>0</v>
      </c>
    </row>
    <row r="496" spans="1:16" s="13" customFormat="1" ht="15.75" customHeight="1">
      <c r="A496" s="36" t="s">
        <v>58</v>
      </c>
      <c r="B496" s="37" t="s">
        <v>234</v>
      </c>
      <c r="C496" s="215" t="s">
        <v>235</v>
      </c>
      <c r="D496" s="208" t="s">
        <v>145</v>
      </c>
      <c r="E496" s="179" t="s">
        <v>145</v>
      </c>
      <c r="F496" s="78" t="s">
        <v>145</v>
      </c>
      <c r="G496" s="79">
        <f>G497+G503+G508+G513+G514</f>
        <v>96379914</v>
      </c>
      <c r="H496" s="179" t="s">
        <v>145</v>
      </c>
      <c r="I496" s="274" t="s">
        <v>145</v>
      </c>
      <c r="J496" s="79">
        <f>J497+J503+J508+J513+J514</f>
        <v>105416985</v>
      </c>
      <c r="K496" s="273" t="s">
        <v>145</v>
      </c>
      <c r="L496" s="274" t="s">
        <v>145</v>
      </c>
      <c r="M496" s="79">
        <f>M497+M503+M508+M514+M513</f>
        <v>9037071</v>
      </c>
      <c r="N496" s="278" t="s">
        <v>145</v>
      </c>
      <c r="O496" s="279" t="s">
        <v>145</v>
      </c>
      <c r="P496" s="280">
        <f t="shared" si="413"/>
        <v>9.3765086779388496E-2</v>
      </c>
    </row>
    <row r="497" spans="1:16" s="16" customFormat="1" ht="15.75" customHeight="1" outlineLevel="1">
      <c r="A497" s="193">
        <v>39</v>
      </c>
      <c r="B497" s="5" t="s">
        <v>136</v>
      </c>
      <c r="C497" s="9" t="s">
        <v>137</v>
      </c>
      <c r="D497" s="161" t="s">
        <v>194</v>
      </c>
      <c r="E497" s="26">
        <v>0</v>
      </c>
      <c r="F497" s="14">
        <v>0</v>
      </c>
      <c r="G497" s="27">
        <v>0</v>
      </c>
      <c r="H497" s="26">
        <f>H499+H501</f>
        <v>0</v>
      </c>
      <c r="I497" s="14">
        <f>I499+I501</f>
        <v>0</v>
      </c>
      <c r="J497" s="27">
        <f>J499+J500+J501+J502</f>
        <v>0</v>
      </c>
      <c r="K497" s="26">
        <f t="shared" ref="K497:M519" si="454">K499+K500+K501+K502</f>
        <v>0</v>
      </c>
      <c r="L497" s="14">
        <f t="shared" si="454"/>
        <v>0</v>
      </c>
      <c r="M497" s="27">
        <f t="shared" si="454"/>
        <v>0</v>
      </c>
      <c r="N497" s="30">
        <f t="shared" ref="N497:N513" si="455">IF(E497=0,0,K497/E497)</f>
        <v>0</v>
      </c>
      <c r="O497" s="15">
        <f t="shared" ref="O497:O513" si="456">IF(F497=0,0,L497/F497)</f>
        <v>0</v>
      </c>
      <c r="P497" s="31">
        <f t="shared" si="413"/>
        <v>0</v>
      </c>
    </row>
    <row r="498" spans="1:16" s="20" customFormat="1" ht="15.75" customHeight="1" outlineLevel="1">
      <c r="A498" s="194">
        <v>39</v>
      </c>
      <c r="B498" s="7"/>
      <c r="C498" s="8" t="s">
        <v>167</v>
      </c>
      <c r="D498" s="162" t="s">
        <v>194</v>
      </c>
      <c r="E498" s="28">
        <v>0</v>
      </c>
      <c r="F498" s="17">
        <v>0</v>
      </c>
      <c r="G498" s="29">
        <v>0</v>
      </c>
      <c r="H498" s="28">
        <v>0</v>
      </c>
      <c r="I498" s="17">
        <v>0</v>
      </c>
      <c r="J498" s="29">
        <v>0</v>
      </c>
      <c r="K498" s="28">
        <f t="shared" ref="K498:K502" si="457">H498-E498</f>
        <v>0</v>
      </c>
      <c r="L498" s="17">
        <f t="shared" ref="L498:L502" si="458">I498-F498</f>
        <v>0</v>
      </c>
      <c r="M498" s="29">
        <f t="shared" ref="M498:M502" si="459">J498-G498</f>
        <v>0</v>
      </c>
      <c r="N498" s="181">
        <f t="shared" si="455"/>
        <v>0</v>
      </c>
      <c r="O498" s="19">
        <f t="shared" si="456"/>
        <v>0</v>
      </c>
      <c r="P498" s="32">
        <f t="shared" si="413"/>
        <v>0</v>
      </c>
    </row>
    <row r="499" spans="1:16" s="20" customFormat="1" ht="15.75" customHeight="1" outlineLevel="1">
      <c r="A499" s="194">
        <v>39</v>
      </c>
      <c r="B499" s="7" t="s">
        <v>168</v>
      </c>
      <c r="C499" s="8" t="s">
        <v>138</v>
      </c>
      <c r="D499" s="162" t="s">
        <v>194</v>
      </c>
      <c r="E499" s="28">
        <v>0</v>
      </c>
      <c r="F499" s="17">
        <v>0</v>
      </c>
      <c r="G499" s="29">
        <v>0</v>
      </c>
      <c r="H499" s="28">
        <v>0</v>
      </c>
      <c r="I499" s="17">
        <v>0</v>
      </c>
      <c r="J499" s="29">
        <v>0</v>
      </c>
      <c r="K499" s="28">
        <f t="shared" si="457"/>
        <v>0</v>
      </c>
      <c r="L499" s="17">
        <f t="shared" si="458"/>
        <v>0</v>
      </c>
      <c r="M499" s="29">
        <f t="shared" si="459"/>
        <v>0</v>
      </c>
      <c r="N499" s="181">
        <f t="shared" si="455"/>
        <v>0</v>
      </c>
      <c r="O499" s="19">
        <f t="shared" si="456"/>
        <v>0</v>
      </c>
      <c r="P499" s="32">
        <f t="shared" si="413"/>
        <v>0</v>
      </c>
    </row>
    <row r="500" spans="1:16" s="20" customFormat="1" ht="15.75" customHeight="1" outlineLevel="1">
      <c r="A500" s="194">
        <v>39</v>
      </c>
      <c r="B500" s="7" t="s">
        <v>169</v>
      </c>
      <c r="C500" s="129" t="s">
        <v>181</v>
      </c>
      <c r="D500" s="162" t="s">
        <v>195</v>
      </c>
      <c r="E500" s="28"/>
      <c r="F500" s="17"/>
      <c r="G500" s="29">
        <v>0</v>
      </c>
      <c r="H500" s="28"/>
      <c r="I500" s="17"/>
      <c r="J500" s="29">
        <v>0</v>
      </c>
      <c r="K500" s="28">
        <f t="shared" si="457"/>
        <v>0</v>
      </c>
      <c r="L500" s="17">
        <f t="shared" si="458"/>
        <v>0</v>
      </c>
      <c r="M500" s="29">
        <f t="shared" si="459"/>
        <v>0</v>
      </c>
      <c r="N500" s="181">
        <f t="shared" si="455"/>
        <v>0</v>
      </c>
      <c r="O500" s="19">
        <f t="shared" si="456"/>
        <v>0</v>
      </c>
      <c r="P500" s="32">
        <f t="shared" si="413"/>
        <v>0</v>
      </c>
    </row>
    <row r="501" spans="1:16" s="20" customFormat="1" ht="31.5" customHeight="1" outlineLevel="1">
      <c r="A501" s="194">
        <v>39</v>
      </c>
      <c r="B501" s="7" t="s">
        <v>170</v>
      </c>
      <c r="C501" s="8" t="s">
        <v>180</v>
      </c>
      <c r="D501" s="162" t="s">
        <v>194</v>
      </c>
      <c r="E501" s="28">
        <v>0</v>
      </c>
      <c r="F501" s="17">
        <v>0</v>
      </c>
      <c r="G501" s="29">
        <v>0</v>
      </c>
      <c r="H501" s="28">
        <v>0</v>
      </c>
      <c r="I501" s="17">
        <v>0</v>
      </c>
      <c r="J501" s="29">
        <v>0</v>
      </c>
      <c r="K501" s="28">
        <f t="shared" si="457"/>
        <v>0</v>
      </c>
      <c r="L501" s="17">
        <f t="shared" si="458"/>
        <v>0</v>
      </c>
      <c r="M501" s="29">
        <f t="shared" si="459"/>
        <v>0</v>
      </c>
      <c r="N501" s="181">
        <f t="shared" si="455"/>
        <v>0</v>
      </c>
      <c r="O501" s="19">
        <f t="shared" si="456"/>
        <v>0</v>
      </c>
      <c r="P501" s="32">
        <f t="shared" si="413"/>
        <v>0</v>
      </c>
    </row>
    <row r="502" spans="1:16" s="20" customFormat="1" ht="15.75" customHeight="1" outlineLevel="1">
      <c r="A502" s="194">
        <v>39</v>
      </c>
      <c r="B502" s="7" t="s">
        <v>171</v>
      </c>
      <c r="C502" s="8" t="s">
        <v>156</v>
      </c>
      <c r="D502" s="162"/>
      <c r="E502" s="28"/>
      <c r="F502" s="17"/>
      <c r="G502" s="29">
        <v>0</v>
      </c>
      <c r="H502" s="28"/>
      <c r="I502" s="17"/>
      <c r="J502" s="29">
        <v>0</v>
      </c>
      <c r="K502" s="28">
        <f t="shared" si="457"/>
        <v>0</v>
      </c>
      <c r="L502" s="17">
        <f t="shared" si="458"/>
        <v>0</v>
      </c>
      <c r="M502" s="29">
        <f t="shared" si="459"/>
        <v>0</v>
      </c>
      <c r="N502" s="181">
        <f t="shared" si="455"/>
        <v>0</v>
      </c>
      <c r="O502" s="19">
        <f t="shared" si="456"/>
        <v>0</v>
      </c>
      <c r="P502" s="32">
        <f t="shared" si="413"/>
        <v>0</v>
      </c>
    </row>
    <row r="503" spans="1:16" s="20" customFormat="1" ht="15.75" customHeight="1" outlineLevel="1">
      <c r="A503" s="194">
        <v>39</v>
      </c>
      <c r="B503" s="5" t="s">
        <v>141</v>
      </c>
      <c r="C503" s="6" t="s">
        <v>140</v>
      </c>
      <c r="D503" s="161" t="s">
        <v>159</v>
      </c>
      <c r="E503" s="26">
        <v>0</v>
      </c>
      <c r="F503" s="14">
        <v>0</v>
      </c>
      <c r="G503" s="27">
        <v>0</v>
      </c>
      <c r="H503" s="26">
        <f t="shared" ref="H503:M503" si="460">H506+H507</f>
        <v>0</v>
      </c>
      <c r="I503" s="14">
        <f t="shared" si="460"/>
        <v>0</v>
      </c>
      <c r="J503" s="27">
        <f t="shared" si="460"/>
        <v>0</v>
      </c>
      <c r="K503" s="26">
        <f t="shared" si="460"/>
        <v>0</v>
      </c>
      <c r="L503" s="14">
        <f t="shared" si="460"/>
        <v>0</v>
      </c>
      <c r="M503" s="27">
        <f t="shared" si="460"/>
        <v>0</v>
      </c>
      <c r="N503" s="30">
        <f t="shared" si="455"/>
        <v>0</v>
      </c>
      <c r="O503" s="15">
        <f t="shared" si="456"/>
        <v>0</v>
      </c>
      <c r="P503" s="31">
        <f t="shared" si="413"/>
        <v>0</v>
      </c>
    </row>
    <row r="504" spans="1:16" s="20" customFormat="1" ht="15.75" customHeight="1" outlineLevel="1">
      <c r="A504" s="193">
        <v>39</v>
      </c>
      <c r="B504" s="5"/>
      <c r="C504" s="8" t="s">
        <v>167</v>
      </c>
      <c r="D504" s="162" t="s">
        <v>159</v>
      </c>
      <c r="E504" s="28">
        <v>0</v>
      </c>
      <c r="F504" s="17">
        <v>0</v>
      </c>
      <c r="G504" s="29">
        <v>0</v>
      </c>
      <c r="H504" s="28">
        <v>0</v>
      </c>
      <c r="I504" s="17">
        <v>0</v>
      </c>
      <c r="J504" s="29">
        <v>0</v>
      </c>
      <c r="K504" s="28">
        <f t="shared" ref="K504:K507" si="461">H504-E504</f>
        <v>0</v>
      </c>
      <c r="L504" s="17">
        <f t="shared" ref="L504:L507" si="462">I504-F504</f>
        <v>0</v>
      </c>
      <c r="M504" s="29">
        <f t="shared" ref="M504:M507" si="463">J504-G504</f>
        <v>0</v>
      </c>
      <c r="N504" s="181">
        <f t="shared" si="455"/>
        <v>0</v>
      </c>
      <c r="O504" s="19">
        <f t="shared" si="456"/>
        <v>0</v>
      </c>
      <c r="P504" s="32">
        <f t="shared" si="413"/>
        <v>0</v>
      </c>
    </row>
    <row r="505" spans="1:16" s="20" customFormat="1" ht="15.75" customHeight="1" outlineLevel="1">
      <c r="A505" s="193">
        <v>39</v>
      </c>
      <c r="B505" s="5"/>
      <c r="C505" s="129" t="s">
        <v>182</v>
      </c>
      <c r="D505" s="162" t="s">
        <v>159</v>
      </c>
      <c r="E505" s="28">
        <v>0</v>
      </c>
      <c r="F505" s="17">
        <v>0</v>
      </c>
      <c r="G505" s="29">
        <v>0</v>
      </c>
      <c r="H505" s="28">
        <v>0</v>
      </c>
      <c r="I505" s="17">
        <v>0</v>
      </c>
      <c r="J505" s="29">
        <v>0</v>
      </c>
      <c r="K505" s="28">
        <f t="shared" si="461"/>
        <v>0</v>
      </c>
      <c r="L505" s="17">
        <f t="shared" si="462"/>
        <v>0</v>
      </c>
      <c r="M505" s="29">
        <f t="shared" si="463"/>
        <v>0</v>
      </c>
      <c r="N505" s="30">
        <f t="shared" si="455"/>
        <v>0</v>
      </c>
      <c r="O505" s="15">
        <f t="shared" si="456"/>
        <v>0</v>
      </c>
      <c r="P505" s="31">
        <f t="shared" si="413"/>
        <v>0</v>
      </c>
    </row>
    <row r="506" spans="1:16" s="16" customFormat="1" ht="15.75" customHeight="1" outlineLevel="1">
      <c r="A506" s="193">
        <v>39</v>
      </c>
      <c r="B506" s="7" t="s">
        <v>185</v>
      </c>
      <c r="C506" s="8" t="s">
        <v>157</v>
      </c>
      <c r="D506" s="162" t="s">
        <v>159</v>
      </c>
      <c r="E506" s="28">
        <v>0</v>
      </c>
      <c r="F506" s="17">
        <v>0</v>
      </c>
      <c r="G506" s="29">
        <v>0</v>
      </c>
      <c r="H506" s="28">
        <v>0</v>
      </c>
      <c r="I506" s="17">
        <v>0</v>
      </c>
      <c r="J506" s="29">
        <v>0</v>
      </c>
      <c r="K506" s="28">
        <f t="shared" si="461"/>
        <v>0</v>
      </c>
      <c r="L506" s="17">
        <f t="shared" si="462"/>
        <v>0</v>
      </c>
      <c r="M506" s="29">
        <f t="shared" si="463"/>
        <v>0</v>
      </c>
      <c r="N506" s="181">
        <f t="shared" si="455"/>
        <v>0</v>
      </c>
      <c r="O506" s="19">
        <f t="shared" si="456"/>
        <v>0</v>
      </c>
      <c r="P506" s="32">
        <f t="shared" si="413"/>
        <v>0</v>
      </c>
    </row>
    <row r="507" spans="1:16" s="20" customFormat="1" ht="31.5" customHeight="1" outlineLevel="1">
      <c r="A507" s="193">
        <v>39</v>
      </c>
      <c r="B507" s="7" t="s">
        <v>186</v>
      </c>
      <c r="C507" s="8" t="s">
        <v>183</v>
      </c>
      <c r="D507" s="162" t="s">
        <v>159</v>
      </c>
      <c r="E507" s="28">
        <v>0</v>
      </c>
      <c r="F507" s="17">
        <v>0</v>
      </c>
      <c r="G507" s="29">
        <v>0</v>
      </c>
      <c r="H507" s="28">
        <v>0</v>
      </c>
      <c r="I507" s="17">
        <v>0</v>
      </c>
      <c r="J507" s="29">
        <v>0</v>
      </c>
      <c r="K507" s="28">
        <f t="shared" si="461"/>
        <v>0</v>
      </c>
      <c r="L507" s="17">
        <f t="shared" si="462"/>
        <v>0</v>
      </c>
      <c r="M507" s="29">
        <f t="shared" si="463"/>
        <v>0</v>
      </c>
      <c r="N507" s="181">
        <f t="shared" si="455"/>
        <v>0</v>
      </c>
      <c r="O507" s="19">
        <f t="shared" si="456"/>
        <v>0</v>
      </c>
      <c r="P507" s="32">
        <f t="shared" si="413"/>
        <v>0</v>
      </c>
    </row>
    <row r="508" spans="1:16" s="20" customFormat="1" ht="15.75" customHeight="1" outlineLevel="1">
      <c r="A508" s="193">
        <v>39</v>
      </c>
      <c r="B508" s="5" t="s">
        <v>139</v>
      </c>
      <c r="C508" s="9" t="s">
        <v>142</v>
      </c>
      <c r="D508" s="163" t="s">
        <v>1</v>
      </c>
      <c r="E508" s="26">
        <f t="shared" ref="E508:M508" si="464">E509+E512</f>
        <v>20679</v>
      </c>
      <c r="F508" s="14">
        <f t="shared" si="464"/>
        <v>75235</v>
      </c>
      <c r="G508" s="27">
        <f t="shared" si="464"/>
        <v>96379914</v>
      </c>
      <c r="H508" s="26">
        <f t="shared" si="464"/>
        <v>15250</v>
      </c>
      <c r="I508" s="14">
        <f t="shared" si="464"/>
        <v>59999.753747323339</v>
      </c>
      <c r="J508" s="27">
        <f t="shared" si="464"/>
        <v>105416985</v>
      </c>
      <c r="K508" s="26">
        <f t="shared" si="464"/>
        <v>-5429</v>
      </c>
      <c r="L508" s="14">
        <f t="shared" si="464"/>
        <v>-15235.246252676661</v>
      </c>
      <c r="M508" s="27">
        <f t="shared" si="464"/>
        <v>9037071</v>
      </c>
      <c r="N508" s="30">
        <f t="shared" si="455"/>
        <v>-0.26253687315634217</v>
      </c>
      <c r="O508" s="15">
        <f t="shared" si="456"/>
        <v>-0.20250211009073785</v>
      </c>
      <c r="P508" s="31">
        <f t="shared" si="413"/>
        <v>9.3765086779388496E-2</v>
      </c>
    </row>
    <row r="509" spans="1:16" s="20" customFormat="1" ht="15.75" customHeight="1" outlineLevel="1">
      <c r="A509" s="193">
        <v>39</v>
      </c>
      <c r="B509" s="7" t="s">
        <v>188</v>
      </c>
      <c r="C509" s="10" t="s">
        <v>184</v>
      </c>
      <c r="D509" s="164" t="s">
        <v>1</v>
      </c>
      <c r="E509" s="28">
        <v>0</v>
      </c>
      <c r="F509" s="17">
        <v>0</v>
      </c>
      <c r="G509" s="29">
        <v>0</v>
      </c>
      <c r="H509" s="28">
        <v>0</v>
      </c>
      <c r="I509" s="17">
        <v>0</v>
      </c>
      <c r="J509" s="29">
        <v>0</v>
      </c>
      <c r="K509" s="28">
        <f t="shared" ref="K509:K513" si="465">H509-E509</f>
        <v>0</v>
      </c>
      <c r="L509" s="17">
        <f t="shared" ref="L509:L513" si="466">I509-F509</f>
        <v>0</v>
      </c>
      <c r="M509" s="29">
        <f t="shared" ref="M509:M517" si="467">J509-G509</f>
        <v>0</v>
      </c>
      <c r="N509" s="181">
        <f t="shared" si="455"/>
        <v>0</v>
      </c>
      <c r="O509" s="19">
        <f t="shared" si="456"/>
        <v>0</v>
      </c>
      <c r="P509" s="32">
        <f t="shared" si="413"/>
        <v>0</v>
      </c>
    </row>
    <row r="510" spans="1:16" s="20" customFormat="1" ht="31.5" customHeight="1" outlineLevel="1">
      <c r="A510" s="193">
        <v>39</v>
      </c>
      <c r="B510" s="7"/>
      <c r="C510" s="10" t="s">
        <v>224</v>
      </c>
      <c r="D510" s="164" t="s">
        <v>225</v>
      </c>
      <c r="E510" s="28">
        <v>0</v>
      </c>
      <c r="F510" s="17">
        <v>0</v>
      </c>
      <c r="G510" s="29">
        <v>0</v>
      </c>
      <c r="H510" s="28">
        <v>0</v>
      </c>
      <c r="I510" s="17">
        <v>0</v>
      </c>
      <c r="J510" s="29">
        <v>0</v>
      </c>
      <c r="K510" s="28">
        <f t="shared" si="465"/>
        <v>0</v>
      </c>
      <c r="L510" s="17">
        <f t="shared" si="466"/>
        <v>0</v>
      </c>
      <c r="M510" s="29">
        <f t="shared" si="467"/>
        <v>0</v>
      </c>
      <c r="N510" s="181">
        <f t="shared" si="455"/>
        <v>0</v>
      </c>
      <c r="O510" s="19">
        <f t="shared" si="456"/>
        <v>0</v>
      </c>
      <c r="P510" s="32">
        <f t="shared" si="413"/>
        <v>0</v>
      </c>
    </row>
    <row r="511" spans="1:16" s="20" customFormat="1" ht="31.5" customHeight="1" outlineLevel="1">
      <c r="A511" s="193">
        <v>39</v>
      </c>
      <c r="B511" s="7"/>
      <c r="C511" s="10" t="s">
        <v>222</v>
      </c>
      <c r="D511" s="164" t="s">
        <v>223</v>
      </c>
      <c r="E511" s="28">
        <v>0</v>
      </c>
      <c r="F511" s="17"/>
      <c r="G511" s="29">
        <v>0</v>
      </c>
      <c r="H511" s="28">
        <v>0</v>
      </c>
      <c r="I511" s="17"/>
      <c r="J511" s="29">
        <v>0</v>
      </c>
      <c r="K511" s="28">
        <f t="shared" si="465"/>
        <v>0</v>
      </c>
      <c r="L511" s="17">
        <f t="shared" si="466"/>
        <v>0</v>
      </c>
      <c r="M511" s="29">
        <f t="shared" si="467"/>
        <v>0</v>
      </c>
      <c r="N511" s="181">
        <f t="shared" si="455"/>
        <v>0</v>
      </c>
      <c r="O511" s="19">
        <f t="shared" si="456"/>
        <v>0</v>
      </c>
      <c r="P511" s="32">
        <f t="shared" si="413"/>
        <v>0</v>
      </c>
    </row>
    <row r="512" spans="1:16" s="20" customFormat="1" ht="31.5" customHeight="1" outlineLevel="1">
      <c r="A512" s="193">
        <v>39</v>
      </c>
      <c r="B512" s="7" t="s">
        <v>189</v>
      </c>
      <c r="C512" s="11" t="s">
        <v>144</v>
      </c>
      <c r="D512" s="164" t="s">
        <v>1</v>
      </c>
      <c r="E512" s="28">
        <v>20679</v>
      </c>
      <c r="F512" s="17">
        <v>75235</v>
      </c>
      <c r="G512" s="29">
        <v>96379914</v>
      </c>
      <c r="H512" s="28">
        <v>15250</v>
      </c>
      <c r="I512" s="17">
        <v>59999.753747323339</v>
      </c>
      <c r="J512" s="29">
        <v>105416985</v>
      </c>
      <c r="K512" s="28">
        <f t="shared" si="465"/>
        <v>-5429</v>
      </c>
      <c r="L512" s="17">
        <f t="shared" si="466"/>
        <v>-15235.246252676661</v>
      </c>
      <c r="M512" s="29">
        <f t="shared" si="467"/>
        <v>9037071</v>
      </c>
      <c r="N512" s="181">
        <f t="shared" si="455"/>
        <v>-0.26253687315634217</v>
      </c>
      <c r="O512" s="19">
        <f t="shared" si="456"/>
        <v>-0.20250211009073785</v>
      </c>
      <c r="P512" s="32">
        <f t="shared" si="413"/>
        <v>9.3765086779388496E-2</v>
      </c>
    </row>
    <row r="513" spans="1:16" s="20" customFormat="1" ht="15.75" customHeight="1" outlineLevel="1">
      <c r="A513" s="193">
        <v>39</v>
      </c>
      <c r="B513" s="5" t="s">
        <v>143</v>
      </c>
      <c r="C513" s="6" t="s">
        <v>2</v>
      </c>
      <c r="D513" s="163" t="s">
        <v>3</v>
      </c>
      <c r="E513" s="26">
        <v>0</v>
      </c>
      <c r="F513" s="14"/>
      <c r="G513" s="27">
        <v>0</v>
      </c>
      <c r="H513" s="26">
        <v>0</v>
      </c>
      <c r="I513" s="14"/>
      <c r="J513" s="27">
        <v>0</v>
      </c>
      <c r="K513" s="26">
        <f t="shared" si="465"/>
        <v>0</v>
      </c>
      <c r="L513" s="14">
        <f t="shared" si="466"/>
        <v>0</v>
      </c>
      <c r="M513" s="27">
        <f t="shared" si="467"/>
        <v>0</v>
      </c>
      <c r="N513" s="30">
        <f t="shared" si="455"/>
        <v>0</v>
      </c>
      <c r="O513" s="15">
        <f t="shared" si="456"/>
        <v>0</v>
      </c>
      <c r="P513" s="31">
        <f t="shared" si="413"/>
        <v>0</v>
      </c>
    </row>
    <row r="514" spans="1:16" s="20" customFormat="1" ht="15.75" customHeight="1" outlineLevel="1">
      <c r="A514" s="193">
        <v>39</v>
      </c>
      <c r="B514" s="5" t="s">
        <v>243</v>
      </c>
      <c r="C514" s="6" t="s">
        <v>256</v>
      </c>
      <c r="D514" s="164"/>
      <c r="E514" s="267"/>
      <c r="F514" s="270"/>
      <c r="G514" s="232">
        <f t="shared" ref="G514" si="468">SUM(G515:G517)</f>
        <v>0</v>
      </c>
      <c r="H514" s="267"/>
      <c r="I514" s="270"/>
      <c r="J514" s="232">
        <f t="shared" ref="J514" si="469">SUM(J515:J517)</f>
        <v>0</v>
      </c>
      <c r="K514" s="267"/>
      <c r="L514" s="270"/>
      <c r="M514" s="232">
        <f t="shared" si="467"/>
        <v>0</v>
      </c>
      <c r="N514" s="30"/>
      <c r="O514" s="15"/>
      <c r="P514" s="31">
        <f t="shared" ref="P514:P577" si="470">IF(G514=0,0,M514/G514)</f>
        <v>0</v>
      </c>
    </row>
    <row r="515" spans="1:16" s="20" customFormat="1" ht="15.75" customHeight="1" outlineLevel="1">
      <c r="A515" s="193">
        <v>39</v>
      </c>
      <c r="B515" s="7"/>
      <c r="C515" s="11" t="s">
        <v>244</v>
      </c>
      <c r="D515" s="162" t="s">
        <v>194</v>
      </c>
      <c r="E515" s="267">
        <v>0</v>
      </c>
      <c r="F515" s="270">
        <v>0</v>
      </c>
      <c r="G515" s="67">
        <v>0</v>
      </c>
      <c r="H515" s="267">
        <v>0</v>
      </c>
      <c r="I515" s="270">
        <v>0</v>
      </c>
      <c r="J515" s="67">
        <v>0</v>
      </c>
      <c r="K515" s="267">
        <f t="shared" ref="K515:K517" si="471">H515-E515</f>
        <v>0</v>
      </c>
      <c r="L515" s="270">
        <f t="shared" ref="L515:L517" si="472">I515-F515</f>
        <v>0</v>
      </c>
      <c r="M515" s="67">
        <f t="shared" si="467"/>
        <v>0</v>
      </c>
      <c r="N515" s="275">
        <f t="shared" ref="N515:N517" si="473">IF(E515=0,0,K515/E515)</f>
        <v>0</v>
      </c>
      <c r="O515" s="276">
        <f t="shared" ref="O515:O517" si="474">IF(F515=0,0,L515/F515)</f>
        <v>0</v>
      </c>
      <c r="P515" s="277">
        <f t="shared" si="470"/>
        <v>0</v>
      </c>
    </row>
    <row r="516" spans="1:16" s="20" customFormat="1" ht="15.75" customHeight="1" outlineLevel="1">
      <c r="A516" s="193">
        <v>39</v>
      </c>
      <c r="B516" s="7"/>
      <c r="C516" s="11" t="s">
        <v>245</v>
      </c>
      <c r="D516" s="162" t="s">
        <v>159</v>
      </c>
      <c r="E516" s="267">
        <v>0</v>
      </c>
      <c r="F516" s="270">
        <v>0</v>
      </c>
      <c r="G516" s="67">
        <v>0</v>
      </c>
      <c r="H516" s="267">
        <v>0</v>
      </c>
      <c r="I516" s="270">
        <v>0</v>
      </c>
      <c r="J516" s="67">
        <v>0</v>
      </c>
      <c r="K516" s="267">
        <f t="shared" si="471"/>
        <v>0</v>
      </c>
      <c r="L516" s="270">
        <f t="shared" si="472"/>
        <v>0</v>
      </c>
      <c r="M516" s="67">
        <f t="shared" si="467"/>
        <v>0</v>
      </c>
      <c r="N516" s="275">
        <f t="shared" si="473"/>
        <v>0</v>
      </c>
      <c r="O516" s="276">
        <f t="shared" si="474"/>
        <v>0</v>
      </c>
      <c r="P516" s="277">
        <f t="shared" si="470"/>
        <v>0</v>
      </c>
    </row>
    <row r="517" spans="1:16" s="16" customFormat="1" ht="15.75" customHeight="1" outlineLevel="1">
      <c r="A517" s="193">
        <v>39</v>
      </c>
      <c r="B517" s="5"/>
      <c r="C517" s="11" t="s">
        <v>246</v>
      </c>
      <c r="D517" s="164" t="s">
        <v>225</v>
      </c>
      <c r="E517" s="28">
        <v>0</v>
      </c>
      <c r="F517" s="17">
        <v>0</v>
      </c>
      <c r="G517" s="29">
        <v>0</v>
      </c>
      <c r="H517" s="28">
        <v>0</v>
      </c>
      <c r="I517" s="17">
        <v>0</v>
      </c>
      <c r="J517" s="29">
        <v>0</v>
      </c>
      <c r="K517" s="28">
        <f t="shared" si="471"/>
        <v>0</v>
      </c>
      <c r="L517" s="17">
        <f t="shared" si="472"/>
        <v>0</v>
      </c>
      <c r="M517" s="29">
        <f t="shared" si="467"/>
        <v>0</v>
      </c>
      <c r="N517" s="181">
        <f t="shared" si="473"/>
        <v>0</v>
      </c>
      <c r="O517" s="19">
        <f t="shared" si="474"/>
        <v>0</v>
      </c>
      <c r="P517" s="32">
        <f t="shared" si="470"/>
        <v>0</v>
      </c>
    </row>
    <row r="518" spans="1:16" s="13" customFormat="1" ht="15.75" customHeight="1">
      <c r="A518" s="36" t="s">
        <v>59</v>
      </c>
      <c r="B518" s="37" t="s">
        <v>163</v>
      </c>
      <c r="C518" s="215" t="s">
        <v>190</v>
      </c>
      <c r="D518" s="208" t="s">
        <v>145</v>
      </c>
      <c r="E518" s="179" t="s">
        <v>145</v>
      </c>
      <c r="F518" s="78" t="s">
        <v>145</v>
      </c>
      <c r="G518" s="79">
        <f>G519+G525+G530+G535+G536</f>
        <v>1149587749.6199999</v>
      </c>
      <c r="H518" s="179" t="s">
        <v>145</v>
      </c>
      <c r="I518" s="274" t="s">
        <v>145</v>
      </c>
      <c r="J518" s="79">
        <f>J519+J525+J530+J535+J536</f>
        <v>1265954019.3799999</v>
      </c>
      <c r="K518" s="273" t="s">
        <v>145</v>
      </c>
      <c r="L518" s="274" t="s">
        <v>145</v>
      </c>
      <c r="M518" s="79">
        <f>M519+M525+M530+M536+M535</f>
        <v>116366269.75999999</v>
      </c>
      <c r="N518" s="278" t="s">
        <v>145</v>
      </c>
      <c r="O518" s="279" t="s">
        <v>145</v>
      </c>
      <c r="P518" s="280">
        <f t="shared" si="470"/>
        <v>0.10122434742233923</v>
      </c>
    </row>
    <row r="519" spans="1:16" s="16" customFormat="1" ht="15.75" customHeight="1" outlineLevel="1">
      <c r="A519" s="193" t="s">
        <v>163</v>
      </c>
      <c r="B519" s="5" t="s">
        <v>136</v>
      </c>
      <c r="C519" s="9" t="s">
        <v>137</v>
      </c>
      <c r="D519" s="161" t="s">
        <v>194</v>
      </c>
      <c r="E519" s="26">
        <v>0</v>
      </c>
      <c r="F519" s="14">
        <v>0</v>
      </c>
      <c r="G519" s="27">
        <v>0</v>
      </c>
      <c r="H519" s="26">
        <f>H521+H523</f>
        <v>0</v>
      </c>
      <c r="I519" s="14">
        <f>I521+I523</f>
        <v>0</v>
      </c>
      <c r="J519" s="27">
        <f>J521+J522+J523+J524</f>
        <v>0</v>
      </c>
      <c r="K519" s="26">
        <f t="shared" ref="K519" si="475">K521+K522+K523+K524</f>
        <v>0</v>
      </c>
      <c r="L519" s="14">
        <f t="shared" si="454"/>
        <v>0</v>
      </c>
      <c r="M519" s="27">
        <f t="shared" si="454"/>
        <v>0</v>
      </c>
      <c r="N519" s="30">
        <f t="shared" ref="N519:N535" si="476">IF(E519=0,0,K519/E519)</f>
        <v>0</v>
      </c>
      <c r="O519" s="15">
        <f t="shared" ref="O519:O535" si="477">IF(F519=0,0,L519/F519)</f>
        <v>0</v>
      </c>
      <c r="P519" s="31">
        <f t="shared" si="470"/>
        <v>0</v>
      </c>
    </row>
    <row r="520" spans="1:16" s="20" customFormat="1" ht="15.75" customHeight="1" outlineLevel="1">
      <c r="A520" s="194" t="s">
        <v>163</v>
      </c>
      <c r="B520" s="7"/>
      <c r="C520" s="8" t="s">
        <v>167</v>
      </c>
      <c r="D520" s="162" t="s">
        <v>194</v>
      </c>
      <c r="E520" s="28">
        <v>0</v>
      </c>
      <c r="F520" s="17">
        <v>0</v>
      </c>
      <c r="G520" s="29">
        <v>0</v>
      </c>
      <c r="H520" s="28">
        <v>0</v>
      </c>
      <c r="I520" s="17">
        <v>0</v>
      </c>
      <c r="J520" s="29">
        <v>0</v>
      </c>
      <c r="K520" s="28">
        <f t="shared" ref="K520:K524" si="478">H520-E520</f>
        <v>0</v>
      </c>
      <c r="L520" s="17">
        <f t="shared" ref="L520:L524" si="479">I520-F520</f>
        <v>0</v>
      </c>
      <c r="M520" s="29">
        <f t="shared" ref="M520:M524" si="480">J520-G520</f>
        <v>0</v>
      </c>
      <c r="N520" s="181">
        <f t="shared" si="476"/>
        <v>0</v>
      </c>
      <c r="O520" s="19">
        <f t="shared" si="477"/>
        <v>0</v>
      </c>
      <c r="P520" s="32">
        <f t="shared" si="470"/>
        <v>0</v>
      </c>
    </row>
    <row r="521" spans="1:16" s="20" customFormat="1" ht="15.75" customHeight="1" outlineLevel="1">
      <c r="A521" s="194" t="s">
        <v>163</v>
      </c>
      <c r="B521" s="7" t="s">
        <v>168</v>
      </c>
      <c r="C521" s="8" t="s">
        <v>138</v>
      </c>
      <c r="D521" s="162" t="s">
        <v>194</v>
      </c>
      <c r="E521" s="28">
        <v>0</v>
      </c>
      <c r="F521" s="17">
        <v>0</v>
      </c>
      <c r="G521" s="29">
        <v>0</v>
      </c>
      <c r="H521" s="28">
        <v>0</v>
      </c>
      <c r="I521" s="17">
        <v>0</v>
      </c>
      <c r="J521" s="29">
        <v>0</v>
      </c>
      <c r="K521" s="28">
        <f t="shared" si="478"/>
        <v>0</v>
      </c>
      <c r="L521" s="17">
        <f t="shared" si="479"/>
        <v>0</v>
      </c>
      <c r="M521" s="29">
        <f t="shared" si="480"/>
        <v>0</v>
      </c>
      <c r="N521" s="181">
        <f t="shared" si="476"/>
        <v>0</v>
      </c>
      <c r="O521" s="19">
        <f t="shared" si="477"/>
        <v>0</v>
      </c>
      <c r="P521" s="32">
        <f t="shared" si="470"/>
        <v>0</v>
      </c>
    </row>
    <row r="522" spans="1:16" s="20" customFormat="1" ht="15.75" customHeight="1" outlineLevel="1">
      <c r="A522" s="194" t="s">
        <v>163</v>
      </c>
      <c r="B522" s="7" t="s">
        <v>169</v>
      </c>
      <c r="C522" s="129" t="s">
        <v>181</v>
      </c>
      <c r="D522" s="162" t="s">
        <v>195</v>
      </c>
      <c r="E522" s="28"/>
      <c r="F522" s="17"/>
      <c r="G522" s="29">
        <v>0</v>
      </c>
      <c r="H522" s="28"/>
      <c r="I522" s="17"/>
      <c r="J522" s="29">
        <v>0</v>
      </c>
      <c r="K522" s="28">
        <f t="shared" si="478"/>
        <v>0</v>
      </c>
      <c r="L522" s="17">
        <f t="shared" si="479"/>
        <v>0</v>
      </c>
      <c r="M522" s="29">
        <f t="shared" si="480"/>
        <v>0</v>
      </c>
      <c r="N522" s="181">
        <f t="shared" si="476"/>
        <v>0</v>
      </c>
      <c r="O522" s="19">
        <f t="shared" si="477"/>
        <v>0</v>
      </c>
      <c r="P522" s="32">
        <f t="shared" si="470"/>
        <v>0</v>
      </c>
    </row>
    <row r="523" spans="1:16" s="20" customFormat="1" ht="31.5" customHeight="1" outlineLevel="1">
      <c r="A523" s="194" t="s">
        <v>163</v>
      </c>
      <c r="B523" s="7" t="s">
        <v>170</v>
      </c>
      <c r="C523" s="8" t="s">
        <v>180</v>
      </c>
      <c r="D523" s="162" t="s">
        <v>194</v>
      </c>
      <c r="E523" s="28">
        <v>0</v>
      </c>
      <c r="F523" s="17">
        <v>0</v>
      </c>
      <c r="G523" s="29">
        <v>0</v>
      </c>
      <c r="H523" s="28">
        <v>0</v>
      </c>
      <c r="I523" s="17">
        <v>0</v>
      </c>
      <c r="J523" s="29">
        <v>0</v>
      </c>
      <c r="K523" s="28">
        <f t="shared" si="478"/>
        <v>0</v>
      </c>
      <c r="L523" s="17">
        <f t="shared" si="479"/>
        <v>0</v>
      </c>
      <c r="M523" s="29">
        <f t="shared" si="480"/>
        <v>0</v>
      </c>
      <c r="N523" s="181">
        <f t="shared" si="476"/>
        <v>0</v>
      </c>
      <c r="O523" s="19">
        <f t="shared" si="477"/>
        <v>0</v>
      </c>
      <c r="P523" s="32">
        <f t="shared" si="470"/>
        <v>0</v>
      </c>
    </row>
    <row r="524" spans="1:16" s="20" customFormat="1" ht="15.75" customHeight="1" outlineLevel="1">
      <c r="A524" s="194" t="s">
        <v>163</v>
      </c>
      <c r="B524" s="7" t="s">
        <v>171</v>
      </c>
      <c r="C524" s="8" t="s">
        <v>156</v>
      </c>
      <c r="D524" s="162"/>
      <c r="E524" s="28"/>
      <c r="F524" s="17"/>
      <c r="G524" s="29">
        <v>0</v>
      </c>
      <c r="H524" s="28"/>
      <c r="I524" s="17"/>
      <c r="J524" s="29">
        <v>0</v>
      </c>
      <c r="K524" s="28">
        <f t="shared" si="478"/>
        <v>0</v>
      </c>
      <c r="L524" s="17">
        <f t="shared" si="479"/>
        <v>0</v>
      </c>
      <c r="M524" s="29">
        <f t="shared" si="480"/>
        <v>0</v>
      </c>
      <c r="N524" s="181">
        <f t="shared" si="476"/>
        <v>0</v>
      </c>
      <c r="O524" s="19">
        <f t="shared" si="477"/>
        <v>0</v>
      </c>
      <c r="P524" s="32">
        <f t="shared" si="470"/>
        <v>0</v>
      </c>
    </row>
    <row r="525" spans="1:16" s="20" customFormat="1" ht="15.75" customHeight="1" outlineLevel="1">
      <c r="A525" s="194" t="s">
        <v>163</v>
      </c>
      <c r="B525" s="5" t="s">
        <v>141</v>
      </c>
      <c r="C525" s="6" t="s">
        <v>140</v>
      </c>
      <c r="D525" s="161" t="s">
        <v>159</v>
      </c>
      <c r="E525" s="26">
        <v>0</v>
      </c>
      <c r="F525" s="14">
        <v>0</v>
      </c>
      <c r="G525" s="27">
        <v>0</v>
      </c>
      <c r="H525" s="26">
        <f t="shared" ref="H525:M525" si="481">H528+H529</f>
        <v>0</v>
      </c>
      <c r="I525" s="14">
        <f t="shared" si="481"/>
        <v>0</v>
      </c>
      <c r="J525" s="27">
        <f t="shared" si="481"/>
        <v>0</v>
      </c>
      <c r="K525" s="26">
        <f t="shared" si="481"/>
        <v>0</v>
      </c>
      <c r="L525" s="14">
        <f t="shared" si="481"/>
        <v>0</v>
      </c>
      <c r="M525" s="27">
        <f t="shared" si="481"/>
        <v>0</v>
      </c>
      <c r="N525" s="30">
        <f t="shared" si="476"/>
        <v>0</v>
      </c>
      <c r="O525" s="15">
        <f t="shared" si="477"/>
        <v>0</v>
      </c>
      <c r="P525" s="31">
        <f t="shared" si="470"/>
        <v>0</v>
      </c>
    </row>
    <row r="526" spans="1:16" s="16" customFormat="1" ht="15.75" customHeight="1" outlineLevel="1">
      <c r="A526" s="193" t="s">
        <v>163</v>
      </c>
      <c r="B526" s="5"/>
      <c r="C526" s="8" t="s">
        <v>167</v>
      </c>
      <c r="D526" s="162" t="s">
        <v>159</v>
      </c>
      <c r="E526" s="28">
        <v>0</v>
      </c>
      <c r="F526" s="17">
        <v>0</v>
      </c>
      <c r="G526" s="29">
        <v>0</v>
      </c>
      <c r="H526" s="28">
        <v>0</v>
      </c>
      <c r="I526" s="17">
        <v>0</v>
      </c>
      <c r="J526" s="29">
        <v>0</v>
      </c>
      <c r="K526" s="28">
        <f t="shared" ref="K526:K529" si="482">H526-E526</f>
        <v>0</v>
      </c>
      <c r="L526" s="17">
        <f t="shared" ref="L526:L529" si="483">I526-F526</f>
        <v>0</v>
      </c>
      <c r="M526" s="29">
        <f t="shared" ref="M526:M529" si="484">J526-G526</f>
        <v>0</v>
      </c>
      <c r="N526" s="181">
        <f t="shared" si="476"/>
        <v>0</v>
      </c>
      <c r="O526" s="19">
        <f t="shared" si="477"/>
        <v>0</v>
      </c>
      <c r="P526" s="32">
        <f t="shared" si="470"/>
        <v>0</v>
      </c>
    </row>
    <row r="527" spans="1:16" s="20" customFormat="1" ht="15.75" customHeight="1" outlineLevel="1">
      <c r="A527" s="193" t="s">
        <v>163</v>
      </c>
      <c r="B527" s="5"/>
      <c r="C527" s="129" t="s">
        <v>182</v>
      </c>
      <c r="D527" s="162" t="s">
        <v>159</v>
      </c>
      <c r="E527" s="28">
        <v>0</v>
      </c>
      <c r="F527" s="17">
        <v>0</v>
      </c>
      <c r="G527" s="29">
        <v>0</v>
      </c>
      <c r="H527" s="28">
        <v>0</v>
      </c>
      <c r="I527" s="17">
        <v>0</v>
      </c>
      <c r="J527" s="29">
        <v>0</v>
      </c>
      <c r="K527" s="28">
        <f t="shared" si="482"/>
        <v>0</v>
      </c>
      <c r="L527" s="17">
        <f t="shared" si="483"/>
        <v>0</v>
      </c>
      <c r="M527" s="29">
        <f t="shared" si="484"/>
        <v>0</v>
      </c>
      <c r="N527" s="30">
        <f t="shared" si="476"/>
        <v>0</v>
      </c>
      <c r="O527" s="15">
        <f t="shared" si="477"/>
        <v>0</v>
      </c>
      <c r="P527" s="31">
        <f t="shared" si="470"/>
        <v>0</v>
      </c>
    </row>
    <row r="528" spans="1:16" s="20" customFormat="1" ht="15.75" customHeight="1" outlineLevel="1">
      <c r="A528" s="193" t="s">
        <v>163</v>
      </c>
      <c r="B528" s="7" t="s">
        <v>185</v>
      </c>
      <c r="C528" s="8" t="s">
        <v>157</v>
      </c>
      <c r="D528" s="162" t="s">
        <v>159</v>
      </c>
      <c r="E528" s="28">
        <v>0</v>
      </c>
      <c r="F528" s="17">
        <v>0</v>
      </c>
      <c r="G528" s="29">
        <v>0</v>
      </c>
      <c r="H528" s="28">
        <v>0</v>
      </c>
      <c r="I528" s="17">
        <v>0</v>
      </c>
      <c r="J528" s="29">
        <v>0</v>
      </c>
      <c r="K528" s="28">
        <f t="shared" si="482"/>
        <v>0</v>
      </c>
      <c r="L528" s="17">
        <f t="shared" si="483"/>
        <v>0</v>
      </c>
      <c r="M528" s="29">
        <f t="shared" si="484"/>
        <v>0</v>
      </c>
      <c r="N528" s="181">
        <f t="shared" si="476"/>
        <v>0</v>
      </c>
      <c r="O528" s="19">
        <f t="shared" si="477"/>
        <v>0</v>
      </c>
      <c r="P528" s="32">
        <f t="shared" si="470"/>
        <v>0</v>
      </c>
    </row>
    <row r="529" spans="1:16" s="20" customFormat="1" ht="31.5" customHeight="1" outlineLevel="1">
      <c r="A529" s="193" t="s">
        <v>163</v>
      </c>
      <c r="B529" s="7" t="s">
        <v>186</v>
      </c>
      <c r="C529" s="8" t="s">
        <v>183</v>
      </c>
      <c r="D529" s="162" t="s">
        <v>159</v>
      </c>
      <c r="E529" s="28">
        <v>0</v>
      </c>
      <c r="F529" s="17">
        <v>0</v>
      </c>
      <c r="G529" s="29">
        <v>0</v>
      </c>
      <c r="H529" s="28">
        <v>0</v>
      </c>
      <c r="I529" s="17">
        <v>0</v>
      </c>
      <c r="J529" s="29">
        <v>0</v>
      </c>
      <c r="K529" s="28">
        <f t="shared" si="482"/>
        <v>0</v>
      </c>
      <c r="L529" s="17">
        <f t="shared" si="483"/>
        <v>0</v>
      </c>
      <c r="M529" s="29">
        <f t="shared" si="484"/>
        <v>0</v>
      </c>
      <c r="N529" s="181">
        <f t="shared" si="476"/>
        <v>0</v>
      </c>
      <c r="O529" s="19">
        <f t="shared" si="477"/>
        <v>0</v>
      </c>
      <c r="P529" s="32">
        <f t="shared" si="470"/>
        <v>0</v>
      </c>
    </row>
    <row r="530" spans="1:16" s="20" customFormat="1" ht="15.75" customHeight="1" outlineLevel="1">
      <c r="A530" s="193" t="s">
        <v>163</v>
      </c>
      <c r="B530" s="5" t="s">
        <v>139</v>
      </c>
      <c r="C530" s="9" t="s">
        <v>142</v>
      </c>
      <c r="D530" s="163" t="s">
        <v>1</v>
      </c>
      <c r="E530" s="26">
        <f t="shared" ref="E530:M530" si="485">E531+E534</f>
        <v>0</v>
      </c>
      <c r="F530" s="14">
        <f t="shared" si="485"/>
        <v>0</v>
      </c>
      <c r="G530" s="27">
        <f t="shared" si="485"/>
        <v>0</v>
      </c>
      <c r="H530" s="26">
        <f t="shared" si="485"/>
        <v>0</v>
      </c>
      <c r="I530" s="14">
        <f t="shared" si="485"/>
        <v>0</v>
      </c>
      <c r="J530" s="27">
        <f t="shared" si="485"/>
        <v>0</v>
      </c>
      <c r="K530" s="26">
        <f t="shared" si="485"/>
        <v>0</v>
      </c>
      <c r="L530" s="14">
        <f t="shared" si="485"/>
        <v>0</v>
      </c>
      <c r="M530" s="27">
        <f t="shared" si="485"/>
        <v>0</v>
      </c>
      <c r="N530" s="30">
        <f t="shared" si="476"/>
        <v>0</v>
      </c>
      <c r="O530" s="15">
        <f t="shared" si="477"/>
        <v>0</v>
      </c>
      <c r="P530" s="31">
        <f t="shared" si="470"/>
        <v>0</v>
      </c>
    </row>
    <row r="531" spans="1:16" s="20" customFormat="1" ht="15.75" customHeight="1" outlineLevel="1">
      <c r="A531" s="193" t="s">
        <v>163</v>
      </c>
      <c r="B531" s="7" t="s">
        <v>188</v>
      </c>
      <c r="C531" s="10" t="s">
        <v>184</v>
      </c>
      <c r="D531" s="164" t="s">
        <v>1</v>
      </c>
      <c r="E531" s="28">
        <v>0</v>
      </c>
      <c r="F531" s="17">
        <v>0</v>
      </c>
      <c r="G531" s="29">
        <v>0</v>
      </c>
      <c r="H531" s="28">
        <v>0</v>
      </c>
      <c r="I531" s="17">
        <v>0</v>
      </c>
      <c r="J531" s="29">
        <v>0</v>
      </c>
      <c r="K531" s="28">
        <f t="shared" ref="K531:K535" si="486">H531-E531</f>
        <v>0</v>
      </c>
      <c r="L531" s="17">
        <f t="shared" ref="L531:L535" si="487">I531-F531</f>
        <v>0</v>
      </c>
      <c r="M531" s="29">
        <f t="shared" ref="M531:M539" si="488">J531-G531</f>
        <v>0</v>
      </c>
      <c r="N531" s="181">
        <f t="shared" si="476"/>
        <v>0</v>
      </c>
      <c r="O531" s="19">
        <f t="shared" si="477"/>
        <v>0</v>
      </c>
      <c r="P531" s="32">
        <f t="shared" si="470"/>
        <v>0</v>
      </c>
    </row>
    <row r="532" spans="1:16" s="20" customFormat="1" ht="31.5" customHeight="1" outlineLevel="1">
      <c r="A532" s="193" t="s">
        <v>163</v>
      </c>
      <c r="B532" s="7"/>
      <c r="C532" s="10" t="s">
        <v>224</v>
      </c>
      <c r="D532" s="164" t="s">
        <v>225</v>
      </c>
      <c r="E532" s="28">
        <v>0</v>
      </c>
      <c r="F532" s="17">
        <v>0</v>
      </c>
      <c r="G532" s="29">
        <v>0</v>
      </c>
      <c r="H532" s="28">
        <v>0</v>
      </c>
      <c r="I532" s="17">
        <v>0</v>
      </c>
      <c r="J532" s="29">
        <v>0</v>
      </c>
      <c r="K532" s="28">
        <f t="shared" si="486"/>
        <v>0</v>
      </c>
      <c r="L532" s="17">
        <f t="shared" si="487"/>
        <v>0</v>
      </c>
      <c r="M532" s="29">
        <f t="shared" si="488"/>
        <v>0</v>
      </c>
      <c r="N532" s="181">
        <f t="shared" si="476"/>
        <v>0</v>
      </c>
      <c r="O532" s="19">
        <f t="shared" si="477"/>
        <v>0</v>
      </c>
      <c r="P532" s="32">
        <f t="shared" si="470"/>
        <v>0</v>
      </c>
    </row>
    <row r="533" spans="1:16" s="20" customFormat="1" ht="31.5" customHeight="1" outlineLevel="1">
      <c r="A533" s="193" t="s">
        <v>163</v>
      </c>
      <c r="B533" s="7"/>
      <c r="C533" s="10" t="s">
        <v>222</v>
      </c>
      <c r="D533" s="164" t="s">
        <v>223</v>
      </c>
      <c r="E533" s="28">
        <v>0</v>
      </c>
      <c r="F533" s="17"/>
      <c r="G533" s="29">
        <v>0</v>
      </c>
      <c r="H533" s="28">
        <v>0</v>
      </c>
      <c r="I533" s="17"/>
      <c r="J533" s="29">
        <v>0</v>
      </c>
      <c r="K533" s="28">
        <f t="shared" si="486"/>
        <v>0</v>
      </c>
      <c r="L533" s="17">
        <f t="shared" si="487"/>
        <v>0</v>
      </c>
      <c r="M533" s="29">
        <f t="shared" si="488"/>
        <v>0</v>
      </c>
      <c r="N533" s="181">
        <f t="shared" si="476"/>
        <v>0</v>
      </c>
      <c r="O533" s="19">
        <f t="shared" si="477"/>
        <v>0</v>
      </c>
      <c r="P533" s="32">
        <f t="shared" si="470"/>
        <v>0</v>
      </c>
    </row>
    <row r="534" spans="1:16" s="20" customFormat="1" ht="31.5" customHeight="1" outlineLevel="1">
      <c r="A534" s="193" t="s">
        <v>163</v>
      </c>
      <c r="B534" s="7" t="s">
        <v>189</v>
      </c>
      <c r="C534" s="11" t="s">
        <v>144</v>
      </c>
      <c r="D534" s="164" t="s">
        <v>1</v>
      </c>
      <c r="E534" s="28">
        <v>0</v>
      </c>
      <c r="F534" s="17">
        <v>0</v>
      </c>
      <c r="G534" s="29">
        <v>0</v>
      </c>
      <c r="H534" s="28">
        <v>0</v>
      </c>
      <c r="I534" s="17">
        <v>0</v>
      </c>
      <c r="J534" s="29">
        <v>0</v>
      </c>
      <c r="K534" s="28">
        <f t="shared" si="486"/>
        <v>0</v>
      </c>
      <c r="L534" s="17">
        <f t="shared" si="487"/>
        <v>0</v>
      </c>
      <c r="M534" s="29">
        <f t="shared" si="488"/>
        <v>0</v>
      </c>
      <c r="N534" s="181">
        <f t="shared" si="476"/>
        <v>0</v>
      </c>
      <c r="O534" s="19">
        <f t="shared" si="477"/>
        <v>0</v>
      </c>
      <c r="P534" s="32">
        <f t="shared" si="470"/>
        <v>0</v>
      </c>
    </row>
    <row r="535" spans="1:16" s="20" customFormat="1" ht="15.75" customHeight="1" outlineLevel="1">
      <c r="A535" s="193" t="s">
        <v>163</v>
      </c>
      <c r="B535" s="5" t="s">
        <v>143</v>
      </c>
      <c r="C535" s="6" t="s">
        <v>2</v>
      </c>
      <c r="D535" s="163" t="s">
        <v>3</v>
      </c>
      <c r="E535" s="26">
        <v>184136</v>
      </c>
      <c r="F535" s="14"/>
      <c r="G535" s="27">
        <v>1149587749.6199999</v>
      </c>
      <c r="H535" s="26">
        <v>176705</v>
      </c>
      <c r="I535" s="14"/>
      <c r="J535" s="27">
        <v>1265954019.3799999</v>
      </c>
      <c r="K535" s="26">
        <f t="shared" si="486"/>
        <v>-7431</v>
      </c>
      <c r="L535" s="14">
        <f t="shared" si="487"/>
        <v>0</v>
      </c>
      <c r="M535" s="27">
        <f t="shared" si="488"/>
        <v>116366269.75999999</v>
      </c>
      <c r="N535" s="30">
        <f t="shared" si="476"/>
        <v>-4.0356041186948778E-2</v>
      </c>
      <c r="O535" s="15">
        <f t="shared" si="477"/>
        <v>0</v>
      </c>
      <c r="P535" s="31">
        <f t="shared" si="470"/>
        <v>0.10122434742233923</v>
      </c>
    </row>
    <row r="536" spans="1:16" s="20" customFormat="1" ht="15.75" customHeight="1" outlineLevel="1">
      <c r="A536" s="193" t="s">
        <v>163</v>
      </c>
      <c r="B536" s="5" t="s">
        <v>243</v>
      </c>
      <c r="C536" s="6" t="s">
        <v>256</v>
      </c>
      <c r="D536" s="164"/>
      <c r="E536" s="267"/>
      <c r="F536" s="270"/>
      <c r="G536" s="232">
        <f t="shared" ref="G536" si="489">SUM(G537:G539)</f>
        <v>0</v>
      </c>
      <c r="H536" s="267"/>
      <c r="I536" s="270"/>
      <c r="J536" s="232">
        <f t="shared" ref="J536" si="490">SUM(J537:J539)</f>
        <v>0</v>
      </c>
      <c r="K536" s="267"/>
      <c r="L536" s="270"/>
      <c r="M536" s="232">
        <f t="shared" si="488"/>
        <v>0</v>
      </c>
      <c r="N536" s="30"/>
      <c r="O536" s="15"/>
      <c r="P536" s="31">
        <f t="shared" si="470"/>
        <v>0</v>
      </c>
    </row>
    <row r="537" spans="1:16" s="20" customFormat="1" ht="15.75" customHeight="1" outlineLevel="1">
      <c r="A537" s="193" t="s">
        <v>163</v>
      </c>
      <c r="B537" s="7"/>
      <c r="C537" s="11" t="s">
        <v>244</v>
      </c>
      <c r="D537" s="162" t="s">
        <v>194</v>
      </c>
      <c r="E537" s="267">
        <v>0</v>
      </c>
      <c r="F537" s="270">
        <v>0</v>
      </c>
      <c r="G537" s="67">
        <v>0</v>
      </c>
      <c r="H537" s="267">
        <v>0</v>
      </c>
      <c r="I537" s="270">
        <v>0</v>
      </c>
      <c r="J537" s="67">
        <v>0</v>
      </c>
      <c r="K537" s="267">
        <f t="shared" ref="K537:K539" si="491">H537-E537</f>
        <v>0</v>
      </c>
      <c r="L537" s="270">
        <f t="shared" ref="L537:L539" si="492">I537-F537</f>
        <v>0</v>
      </c>
      <c r="M537" s="67">
        <f t="shared" si="488"/>
        <v>0</v>
      </c>
      <c r="N537" s="275">
        <f t="shared" ref="N537:N539" si="493">IF(E537=0,0,K537/E537)</f>
        <v>0</v>
      </c>
      <c r="O537" s="276">
        <f t="shared" ref="O537:O539" si="494">IF(F537=0,0,L537/F537)</f>
        <v>0</v>
      </c>
      <c r="P537" s="277">
        <f t="shared" si="470"/>
        <v>0</v>
      </c>
    </row>
    <row r="538" spans="1:16" s="20" customFormat="1" ht="15.75" customHeight="1" outlineLevel="1">
      <c r="A538" s="193" t="s">
        <v>163</v>
      </c>
      <c r="B538" s="7"/>
      <c r="C538" s="11" t="s">
        <v>245</v>
      </c>
      <c r="D538" s="162" t="s">
        <v>159</v>
      </c>
      <c r="E538" s="267">
        <v>0</v>
      </c>
      <c r="F538" s="270">
        <v>0</v>
      </c>
      <c r="G538" s="67">
        <v>0</v>
      </c>
      <c r="H538" s="267">
        <v>0</v>
      </c>
      <c r="I538" s="270">
        <v>0</v>
      </c>
      <c r="J538" s="67">
        <v>0</v>
      </c>
      <c r="K538" s="267">
        <f t="shared" si="491"/>
        <v>0</v>
      </c>
      <c r="L538" s="270">
        <f t="shared" si="492"/>
        <v>0</v>
      </c>
      <c r="M538" s="67">
        <f t="shared" si="488"/>
        <v>0</v>
      </c>
      <c r="N538" s="275">
        <f t="shared" si="493"/>
        <v>0</v>
      </c>
      <c r="O538" s="276">
        <f t="shared" si="494"/>
        <v>0</v>
      </c>
      <c r="P538" s="277">
        <f t="shared" si="470"/>
        <v>0</v>
      </c>
    </row>
    <row r="539" spans="1:16" s="16" customFormat="1" ht="15.75" customHeight="1" outlineLevel="1">
      <c r="A539" s="193" t="s">
        <v>163</v>
      </c>
      <c r="B539" s="5"/>
      <c r="C539" s="11" t="s">
        <v>246</v>
      </c>
      <c r="D539" s="164" t="s">
        <v>225</v>
      </c>
      <c r="E539" s="28">
        <v>0</v>
      </c>
      <c r="F539" s="17">
        <v>0</v>
      </c>
      <c r="G539" s="29">
        <v>0</v>
      </c>
      <c r="H539" s="28">
        <v>0</v>
      </c>
      <c r="I539" s="17">
        <v>0</v>
      </c>
      <c r="J539" s="29">
        <v>0</v>
      </c>
      <c r="K539" s="28">
        <f t="shared" si="491"/>
        <v>0</v>
      </c>
      <c r="L539" s="17">
        <f t="shared" si="492"/>
        <v>0</v>
      </c>
      <c r="M539" s="29">
        <f t="shared" si="488"/>
        <v>0</v>
      </c>
      <c r="N539" s="181">
        <f t="shared" si="493"/>
        <v>0</v>
      </c>
      <c r="O539" s="19">
        <f t="shared" si="494"/>
        <v>0</v>
      </c>
      <c r="P539" s="32">
        <f t="shared" si="470"/>
        <v>0</v>
      </c>
    </row>
    <row r="540" spans="1:16" s="13" customFormat="1" ht="15.75" customHeight="1">
      <c r="A540" s="36" t="s">
        <v>60</v>
      </c>
      <c r="B540" s="37" t="s">
        <v>82</v>
      </c>
      <c r="C540" s="215" t="s">
        <v>191</v>
      </c>
      <c r="D540" s="208" t="s">
        <v>145</v>
      </c>
      <c r="E540" s="179" t="s">
        <v>145</v>
      </c>
      <c r="F540" s="78" t="s">
        <v>145</v>
      </c>
      <c r="G540" s="79">
        <f>G541+G547+G552+G557+G558</f>
        <v>165647147</v>
      </c>
      <c r="H540" s="179" t="s">
        <v>145</v>
      </c>
      <c r="I540" s="274" t="s">
        <v>145</v>
      </c>
      <c r="J540" s="79">
        <f>J541+J547+J552+J557+J558</f>
        <v>276346811.30000001</v>
      </c>
      <c r="K540" s="273" t="s">
        <v>145</v>
      </c>
      <c r="L540" s="274" t="s">
        <v>145</v>
      </c>
      <c r="M540" s="79">
        <f>M541+M547+M552+M558+M557</f>
        <v>110699664.30000001</v>
      </c>
      <c r="N540" s="278" t="s">
        <v>145</v>
      </c>
      <c r="O540" s="279" t="s">
        <v>145</v>
      </c>
      <c r="P540" s="280">
        <f t="shared" si="470"/>
        <v>0.66828596993584211</v>
      </c>
    </row>
    <row r="541" spans="1:16" s="16" customFormat="1" ht="15.75" customHeight="1" outlineLevel="1">
      <c r="A541" s="193" t="s">
        <v>82</v>
      </c>
      <c r="B541" s="5" t="s">
        <v>136</v>
      </c>
      <c r="C541" s="9" t="s">
        <v>137</v>
      </c>
      <c r="D541" s="161" t="s">
        <v>194</v>
      </c>
      <c r="E541" s="26">
        <v>30</v>
      </c>
      <c r="F541" s="14">
        <v>205</v>
      </c>
      <c r="G541" s="27">
        <v>1365513.3</v>
      </c>
      <c r="H541" s="26">
        <f>H543+H545</f>
        <v>25</v>
      </c>
      <c r="I541" s="14">
        <f>I543+I545</f>
        <v>172</v>
      </c>
      <c r="J541" s="27">
        <f>J543+J544+J545+J546</f>
        <v>1160949.57</v>
      </c>
      <c r="K541" s="26">
        <f t="shared" ref="K541:M563" si="495">K543+K544+K545+K546</f>
        <v>-5</v>
      </c>
      <c r="L541" s="14">
        <f t="shared" si="495"/>
        <v>-33</v>
      </c>
      <c r="M541" s="27">
        <f t="shared" si="495"/>
        <v>-204563.72999999998</v>
      </c>
      <c r="N541" s="30">
        <f t="shared" ref="N541:N557" si="496">IF(E541=0,0,K541/E541)</f>
        <v>-0.16666666666666666</v>
      </c>
      <c r="O541" s="15">
        <f t="shared" ref="O541:O557" si="497">IF(F541=0,0,L541/F541)</f>
        <v>-0.16097560975609757</v>
      </c>
      <c r="P541" s="31">
        <f t="shared" si="470"/>
        <v>-0.1498072043677641</v>
      </c>
    </row>
    <row r="542" spans="1:16" s="20" customFormat="1" ht="15.75" customHeight="1" outlineLevel="1">
      <c r="A542" s="194" t="s">
        <v>82</v>
      </c>
      <c r="B542" s="7"/>
      <c r="C542" s="8" t="s">
        <v>167</v>
      </c>
      <c r="D542" s="162" t="s">
        <v>194</v>
      </c>
      <c r="E542" s="28">
        <v>0</v>
      </c>
      <c r="F542" s="17">
        <v>0</v>
      </c>
      <c r="G542" s="29">
        <v>0</v>
      </c>
      <c r="H542" s="28">
        <v>0</v>
      </c>
      <c r="I542" s="17">
        <v>0</v>
      </c>
      <c r="J542" s="29">
        <v>0</v>
      </c>
      <c r="K542" s="28">
        <f t="shared" ref="K542:K546" si="498">H542-E542</f>
        <v>0</v>
      </c>
      <c r="L542" s="17">
        <f t="shared" ref="L542:L546" si="499">I542-F542</f>
        <v>0</v>
      </c>
      <c r="M542" s="29">
        <f t="shared" ref="M542:M546" si="500">J542-G542</f>
        <v>0</v>
      </c>
      <c r="N542" s="181">
        <f t="shared" si="496"/>
        <v>0</v>
      </c>
      <c r="O542" s="19">
        <f t="shared" si="497"/>
        <v>0</v>
      </c>
      <c r="P542" s="32">
        <f t="shared" si="470"/>
        <v>0</v>
      </c>
    </row>
    <row r="543" spans="1:16" s="20" customFormat="1" ht="15.75" customHeight="1" outlineLevel="1">
      <c r="A543" s="194" t="s">
        <v>82</v>
      </c>
      <c r="B543" s="7" t="s">
        <v>168</v>
      </c>
      <c r="C543" s="8" t="s">
        <v>138</v>
      </c>
      <c r="D543" s="162" t="s">
        <v>194</v>
      </c>
      <c r="E543" s="28">
        <v>0</v>
      </c>
      <c r="F543" s="17">
        <v>0</v>
      </c>
      <c r="G543" s="29">
        <v>0</v>
      </c>
      <c r="H543" s="28">
        <v>0</v>
      </c>
      <c r="I543" s="17">
        <v>0</v>
      </c>
      <c r="J543" s="29">
        <v>0</v>
      </c>
      <c r="K543" s="28">
        <f t="shared" si="498"/>
        <v>0</v>
      </c>
      <c r="L543" s="17">
        <f t="shared" si="499"/>
        <v>0</v>
      </c>
      <c r="M543" s="29">
        <f t="shared" si="500"/>
        <v>0</v>
      </c>
      <c r="N543" s="181">
        <f t="shared" si="496"/>
        <v>0</v>
      </c>
      <c r="O543" s="19">
        <f t="shared" si="497"/>
        <v>0</v>
      </c>
      <c r="P543" s="32">
        <f t="shared" si="470"/>
        <v>0</v>
      </c>
    </row>
    <row r="544" spans="1:16" s="20" customFormat="1" ht="15.75" customHeight="1" outlineLevel="1">
      <c r="A544" s="194" t="s">
        <v>82</v>
      </c>
      <c r="B544" s="7" t="s">
        <v>169</v>
      </c>
      <c r="C544" s="129" t="s">
        <v>181</v>
      </c>
      <c r="D544" s="162" t="s">
        <v>195</v>
      </c>
      <c r="E544" s="28"/>
      <c r="F544" s="17"/>
      <c r="G544" s="29">
        <v>0</v>
      </c>
      <c r="H544" s="28"/>
      <c r="I544" s="17"/>
      <c r="J544" s="29">
        <v>0</v>
      </c>
      <c r="K544" s="28">
        <f t="shared" si="498"/>
        <v>0</v>
      </c>
      <c r="L544" s="17">
        <f t="shared" si="499"/>
        <v>0</v>
      </c>
      <c r="M544" s="29">
        <f t="shared" si="500"/>
        <v>0</v>
      </c>
      <c r="N544" s="181">
        <f t="shared" si="496"/>
        <v>0</v>
      </c>
      <c r="O544" s="19">
        <f t="shared" si="497"/>
        <v>0</v>
      </c>
      <c r="P544" s="32">
        <f t="shared" si="470"/>
        <v>0</v>
      </c>
    </row>
    <row r="545" spans="1:16" s="20" customFormat="1" ht="31.5" customHeight="1" outlineLevel="1">
      <c r="A545" s="194" t="s">
        <v>82</v>
      </c>
      <c r="B545" s="7" t="s">
        <v>170</v>
      </c>
      <c r="C545" s="8" t="s">
        <v>180</v>
      </c>
      <c r="D545" s="162" t="s">
        <v>194</v>
      </c>
      <c r="E545" s="28">
        <v>30</v>
      </c>
      <c r="F545" s="17">
        <v>205</v>
      </c>
      <c r="G545" s="29">
        <v>1365513.3</v>
      </c>
      <c r="H545" s="28">
        <v>25</v>
      </c>
      <c r="I545" s="17">
        <v>172</v>
      </c>
      <c r="J545" s="29">
        <v>1160949.57</v>
      </c>
      <c r="K545" s="28">
        <f t="shared" si="498"/>
        <v>-5</v>
      </c>
      <c r="L545" s="17">
        <f t="shared" si="499"/>
        <v>-33</v>
      </c>
      <c r="M545" s="29">
        <f t="shared" si="500"/>
        <v>-204563.72999999998</v>
      </c>
      <c r="N545" s="181">
        <f t="shared" si="496"/>
        <v>-0.16666666666666666</v>
      </c>
      <c r="O545" s="19">
        <f t="shared" si="497"/>
        <v>-0.16097560975609757</v>
      </c>
      <c r="P545" s="32">
        <f t="shared" si="470"/>
        <v>-0.1498072043677641</v>
      </c>
    </row>
    <row r="546" spans="1:16" s="20" customFormat="1" ht="15.75" customHeight="1" outlineLevel="1">
      <c r="A546" s="194" t="s">
        <v>82</v>
      </c>
      <c r="B546" s="7" t="s">
        <v>171</v>
      </c>
      <c r="C546" s="8" t="s">
        <v>156</v>
      </c>
      <c r="D546" s="162"/>
      <c r="E546" s="28"/>
      <c r="F546" s="17"/>
      <c r="G546" s="29">
        <v>0</v>
      </c>
      <c r="H546" s="28"/>
      <c r="I546" s="17"/>
      <c r="J546" s="29">
        <v>0</v>
      </c>
      <c r="K546" s="28">
        <f t="shared" si="498"/>
        <v>0</v>
      </c>
      <c r="L546" s="17">
        <f t="shared" si="499"/>
        <v>0</v>
      </c>
      <c r="M546" s="29">
        <f t="shared" si="500"/>
        <v>0</v>
      </c>
      <c r="N546" s="181">
        <f t="shared" si="496"/>
        <v>0</v>
      </c>
      <c r="O546" s="19">
        <f t="shared" si="497"/>
        <v>0</v>
      </c>
      <c r="P546" s="32">
        <f t="shared" si="470"/>
        <v>0</v>
      </c>
    </row>
    <row r="547" spans="1:16" s="20" customFormat="1" ht="15.75" customHeight="1" outlineLevel="1">
      <c r="A547" s="194" t="s">
        <v>82</v>
      </c>
      <c r="B547" s="5" t="s">
        <v>141</v>
      </c>
      <c r="C547" s="6" t="s">
        <v>140</v>
      </c>
      <c r="D547" s="161" t="s">
        <v>159</v>
      </c>
      <c r="E547" s="26">
        <v>171</v>
      </c>
      <c r="F547" s="14">
        <v>1908</v>
      </c>
      <c r="G547" s="27">
        <v>4114262.47</v>
      </c>
      <c r="H547" s="26">
        <f t="shared" ref="H547:M547" si="501">H550+H551</f>
        <v>210</v>
      </c>
      <c r="I547" s="14">
        <f t="shared" si="501"/>
        <v>2211</v>
      </c>
      <c r="J547" s="27">
        <f t="shared" si="501"/>
        <v>5197667.46</v>
      </c>
      <c r="K547" s="26">
        <f t="shared" si="501"/>
        <v>39</v>
      </c>
      <c r="L547" s="14">
        <f t="shared" si="501"/>
        <v>303</v>
      </c>
      <c r="M547" s="27">
        <f t="shared" si="501"/>
        <v>1083404.9899999998</v>
      </c>
      <c r="N547" s="30">
        <f t="shared" si="496"/>
        <v>0.22807017543859648</v>
      </c>
      <c r="O547" s="15">
        <f t="shared" si="497"/>
        <v>0.15880503144654087</v>
      </c>
      <c r="P547" s="31">
        <f t="shared" si="470"/>
        <v>0.26332908945403272</v>
      </c>
    </row>
    <row r="548" spans="1:16" s="16" customFormat="1" ht="15.75" customHeight="1" outlineLevel="1">
      <c r="A548" s="193" t="s">
        <v>82</v>
      </c>
      <c r="B548" s="5"/>
      <c r="C548" s="8" t="s">
        <v>167</v>
      </c>
      <c r="D548" s="162" t="s">
        <v>159</v>
      </c>
      <c r="E548" s="28">
        <v>0</v>
      </c>
      <c r="F548" s="17">
        <v>0</v>
      </c>
      <c r="G548" s="29">
        <v>0</v>
      </c>
      <c r="H548" s="28">
        <v>0</v>
      </c>
      <c r="I548" s="17">
        <v>0</v>
      </c>
      <c r="J548" s="29">
        <v>0</v>
      </c>
      <c r="K548" s="28">
        <f t="shared" ref="K548:K551" si="502">H548-E548</f>
        <v>0</v>
      </c>
      <c r="L548" s="17">
        <f t="shared" ref="L548:L551" si="503">I548-F548</f>
        <v>0</v>
      </c>
      <c r="M548" s="29">
        <f t="shared" ref="M548:M551" si="504">J548-G548</f>
        <v>0</v>
      </c>
      <c r="N548" s="181">
        <f t="shared" si="496"/>
        <v>0</v>
      </c>
      <c r="O548" s="19">
        <f t="shared" si="497"/>
        <v>0</v>
      </c>
      <c r="P548" s="32">
        <f t="shared" si="470"/>
        <v>0</v>
      </c>
    </row>
    <row r="549" spans="1:16" s="20" customFormat="1" ht="15.75" customHeight="1" outlineLevel="1">
      <c r="A549" s="193" t="s">
        <v>82</v>
      </c>
      <c r="B549" s="5"/>
      <c r="C549" s="129" t="s">
        <v>182</v>
      </c>
      <c r="D549" s="162" t="s">
        <v>159</v>
      </c>
      <c r="E549" s="28">
        <v>0</v>
      </c>
      <c r="F549" s="17">
        <v>0</v>
      </c>
      <c r="G549" s="29">
        <v>0</v>
      </c>
      <c r="H549" s="28">
        <v>0</v>
      </c>
      <c r="I549" s="17">
        <v>0</v>
      </c>
      <c r="J549" s="29">
        <v>0</v>
      </c>
      <c r="K549" s="28">
        <f t="shared" si="502"/>
        <v>0</v>
      </c>
      <c r="L549" s="17">
        <f t="shared" si="503"/>
        <v>0</v>
      </c>
      <c r="M549" s="29">
        <f t="shared" si="504"/>
        <v>0</v>
      </c>
      <c r="N549" s="30">
        <f t="shared" si="496"/>
        <v>0</v>
      </c>
      <c r="O549" s="15">
        <f t="shared" si="497"/>
        <v>0</v>
      </c>
      <c r="P549" s="31">
        <f t="shared" si="470"/>
        <v>0</v>
      </c>
    </row>
    <row r="550" spans="1:16" s="20" customFormat="1" ht="15.75" customHeight="1" outlineLevel="1">
      <c r="A550" s="193" t="s">
        <v>82</v>
      </c>
      <c r="B550" s="7" t="s">
        <v>185</v>
      </c>
      <c r="C550" s="8" t="s">
        <v>157</v>
      </c>
      <c r="D550" s="162" t="s">
        <v>159</v>
      </c>
      <c r="E550" s="28">
        <v>171</v>
      </c>
      <c r="F550" s="17">
        <v>1908</v>
      </c>
      <c r="G550" s="29">
        <v>4114262.47</v>
      </c>
      <c r="H550" s="28">
        <v>210</v>
      </c>
      <c r="I550" s="17">
        <v>2211</v>
      </c>
      <c r="J550" s="29">
        <v>5197667.46</v>
      </c>
      <c r="K550" s="28">
        <f t="shared" si="502"/>
        <v>39</v>
      </c>
      <c r="L550" s="17">
        <f t="shared" si="503"/>
        <v>303</v>
      </c>
      <c r="M550" s="29">
        <f t="shared" si="504"/>
        <v>1083404.9899999998</v>
      </c>
      <c r="N550" s="181">
        <f t="shared" si="496"/>
        <v>0.22807017543859648</v>
      </c>
      <c r="O550" s="19">
        <f t="shared" si="497"/>
        <v>0.15880503144654087</v>
      </c>
      <c r="P550" s="32">
        <f t="shared" si="470"/>
        <v>0.26332908945403272</v>
      </c>
    </row>
    <row r="551" spans="1:16" s="20" customFormat="1" ht="31.5" customHeight="1" outlineLevel="1">
      <c r="A551" s="193" t="s">
        <v>82</v>
      </c>
      <c r="B551" s="7" t="s">
        <v>186</v>
      </c>
      <c r="C551" s="8" t="s">
        <v>183</v>
      </c>
      <c r="D551" s="162" t="s">
        <v>159</v>
      </c>
      <c r="E551" s="28">
        <v>0</v>
      </c>
      <c r="F551" s="17">
        <v>0</v>
      </c>
      <c r="G551" s="29">
        <v>0</v>
      </c>
      <c r="H551" s="28">
        <v>0</v>
      </c>
      <c r="I551" s="17">
        <v>0</v>
      </c>
      <c r="J551" s="29">
        <v>0</v>
      </c>
      <c r="K551" s="28">
        <f t="shared" si="502"/>
        <v>0</v>
      </c>
      <c r="L551" s="17">
        <f t="shared" si="503"/>
        <v>0</v>
      </c>
      <c r="M551" s="29">
        <f t="shared" si="504"/>
        <v>0</v>
      </c>
      <c r="N551" s="181">
        <f t="shared" si="496"/>
        <v>0</v>
      </c>
      <c r="O551" s="19">
        <f t="shared" si="497"/>
        <v>0</v>
      </c>
      <c r="P551" s="32">
        <f t="shared" si="470"/>
        <v>0</v>
      </c>
    </row>
    <row r="552" spans="1:16" s="20" customFormat="1" ht="15.75" customHeight="1" outlineLevel="1">
      <c r="A552" s="193" t="s">
        <v>82</v>
      </c>
      <c r="B552" s="5" t="s">
        <v>139</v>
      </c>
      <c r="C552" s="9" t="s">
        <v>142</v>
      </c>
      <c r="D552" s="163" t="s">
        <v>1</v>
      </c>
      <c r="E552" s="26">
        <f t="shared" ref="E552:M552" si="505">E553+E556</f>
        <v>22761</v>
      </c>
      <c r="F552" s="14">
        <f t="shared" si="505"/>
        <v>92877</v>
      </c>
      <c r="G552" s="27">
        <f t="shared" si="505"/>
        <v>135967550.41</v>
      </c>
      <c r="H552" s="26">
        <f t="shared" si="505"/>
        <v>30762</v>
      </c>
      <c r="I552" s="14">
        <f t="shared" si="505"/>
        <v>153142</v>
      </c>
      <c r="J552" s="27">
        <f t="shared" si="505"/>
        <v>203954591.81</v>
      </c>
      <c r="K552" s="26">
        <f t="shared" si="505"/>
        <v>8001</v>
      </c>
      <c r="L552" s="14">
        <f t="shared" si="505"/>
        <v>60265</v>
      </c>
      <c r="M552" s="27">
        <f t="shared" si="505"/>
        <v>67987041.400000006</v>
      </c>
      <c r="N552" s="30">
        <f t="shared" si="496"/>
        <v>0.35152234084618428</v>
      </c>
      <c r="O552" s="15">
        <f t="shared" si="497"/>
        <v>0.64886893418176728</v>
      </c>
      <c r="P552" s="31">
        <f t="shared" si="470"/>
        <v>0.50002402187132267</v>
      </c>
    </row>
    <row r="553" spans="1:16" s="20" customFormat="1" ht="15.75" customHeight="1" outlineLevel="1">
      <c r="A553" s="193" t="s">
        <v>82</v>
      </c>
      <c r="B553" s="7" t="s">
        <v>188</v>
      </c>
      <c r="C553" s="10" t="s">
        <v>184</v>
      </c>
      <c r="D553" s="164" t="s">
        <v>1</v>
      </c>
      <c r="E553" s="28">
        <v>21925</v>
      </c>
      <c r="F553" s="17">
        <v>89541</v>
      </c>
      <c r="G553" s="29">
        <v>130972542.41</v>
      </c>
      <c r="H553" s="28">
        <v>29739</v>
      </c>
      <c r="I553" s="17">
        <v>149179</v>
      </c>
      <c r="J553" s="29">
        <v>197796196.81</v>
      </c>
      <c r="K553" s="28">
        <f t="shared" ref="K553:K557" si="506">H553-E553</f>
        <v>7814</v>
      </c>
      <c r="L553" s="17">
        <f t="shared" ref="L553:L557" si="507">I553-F553</f>
        <v>59638</v>
      </c>
      <c r="M553" s="29">
        <f t="shared" ref="M553:M561" si="508">J553-G553</f>
        <v>66823654.400000006</v>
      </c>
      <c r="N553" s="181">
        <f t="shared" si="496"/>
        <v>0.35639680729760548</v>
      </c>
      <c r="O553" s="19">
        <f t="shared" si="497"/>
        <v>0.66604125484414956</v>
      </c>
      <c r="P553" s="32">
        <f t="shared" si="470"/>
        <v>0.51021117228383206</v>
      </c>
    </row>
    <row r="554" spans="1:16" s="20" customFormat="1" ht="31.5" customHeight="1" outlineLevel="1">
      <c r="A554" s="193" t="s">
        <v>82</v>
      </c>
      <c r="B554" s="7"/>
      <c r="C554" s="10" t="s">
        <v>224</v>
      </c>
      <c r="D554" s="164" t="s">
        <v>225</v>
      </c>
      <c r="E554" s="28">
        <v>6940</v>
      </c>
      <c r="F554" s="17">
        <v>9633</v>
      </c>
      <c r="G554" s="29">
        <v>19505386.579999998</v>
      </c>
      <c r="H554" s="28">
        <v>12538</v>
      </c>
      <c r="I554" s="17">
        <v>21755</v>
      </c>
      <c r="J554" s="29">
        <v>40072080.579999998</v>
      </c>
      <c r="K554" s="28">
        <f t="shared" si="506"/>
        <v>5598</v>
      </c>
      <c r="L554" s="17">
        <f t="shared" si="507"/>
        <v>12122</v>
      </c>
      <c r="M554" s="29">
        <f t="shared" si="508"/>
        <v>20566694</v>
      </c>
      <c r="N554" s="181">
        <f t="shared" si="496"/>
        <v>0.806628242074928</v>
      </c>
      <c r="O554" s="19">
        <f t="shared" si="497"/>
        <v>1.2583826429980276</v>
      </c>
      <c r="P554" s="32">
        <f t="shared" si="470"/>
        <v>1.0544109913252486</v>
      </c>
    </row>
    <row r="555" spans="1:16" s="20" customFormat="1" ht="31.5" customHeight="1" outlineLevel="1">
      <c r="A555" s="193" t="s">
        <v>82</v>
      </c>
      <c r="B555" s="7"/>
      <c r="C555" s="10" t="s">
        <v>222</v>
      </c>
      <c r="D555" s="164" t="s">
        <v>223</v>
      </c>
      <c r="E555" s="28">
        <v>5837</v>
      </c>
      <c r="F555" s="17"/>
      <c r="G555" s="29">
        <v>4760460</v>
      </c>
      <c r="H555" s="28">
        <v>4030</v>
      </c>
      <c r="I555" s="17"/>
      <c r="J555" s="29">
        <v>4112966</v>
      </c>
      <c r="K555" s="28">
        <f t="shared" si="506"/>
        <v>-1807</v>
      </c>
      <c r="L555" s="17">
        <f t="shared" si="507"/>
        <v>0</v>
      </c>
      <c r="M555" s="29">
        <f t="shared" si="508"/>
        <v>-647494</v>
      </c>
      <c r="N555" s="181">
        <f t="shared" si="496"/>
        <v>-0.30957683741648107</v>
      </c>
      <c r="O555" s="19">
        <f t="shared" si="497"/>
        <v>0</v>
      </c>
      <c r="P555" s="32">
        <f t="shared" si="470"/>
        <v>-0.13601500695310959</v>
      </c>
    </row>
    <row r="556" spans="1:16" s="20" customFormat="1" ht="31.5" customHeight="1" outlineLevel="1">
      <c r="A556" s="193" t="s">
        <v>82</v>
      </c>
      <c r="B556" s="7" t="s">
        <v>189</v>
      </c>
      <c r="C556" s="11" t="s">
        <v>144</v>
      </c>
      <c r="D556" s="164" t="s">
        <v>1</v>
      </c>
      <c r="E556" s="28">
        <v>836</v>
      </c>
      <c r="F556" s="17">
        <v>3336</v>
      </c>
      <c r="G556" s="29">
        <v>4995008</v>
      </c>
      <c r="H556" s="28">
        <v>1023</v>
      </c>
      <c r="I556" s="17">
        <v>3963</v>
      </c>
      <c r="J556" s="29">
        <v>6158395</v>
      </c>
      <c r="K556" s="28">
        <f t="shared" si="506"/>
        <v>187</v>
      </c>
      <c r="L556" s="17">
        <f t="shared" si="507"/>
        <v>627</v>
      </c>
      <c r="M556" s="29">
        <f t="shared" si="508"/>
        <v>1163387</v>
      </c>
      <c r="N556" s="181">
        <f t="shared" si="496"/>
        <v>0.22368421052631579</v>
      </c>
      <c r="O556" s="19">
        <f t="shared" si="497"/>
        <v>0.18794964028776978</v>
      </c>
      <c r="P556" s="32">
        <f t="shared" si="470"/>
        <v>0.23290993728138173</v>
      </c>
    </row>
    <row r="557" spans="1:16" s="20" customFormat="1" ht="15.75" customHeight="1" outlineLevel="1">
      <c r="A557" s="193" t="s">
        <v>82</v>
      </c>
      <c r="B557" s="5" t="s">
        <v>143</v>
      </c>
      <c r="C557" s="6" t="s">
        <v>2</v>
      </c>
      <c r="D557" s="163" t="s">
        <v>3</v>
      </c>
      <c r="E557" s="26">
        <v>1012</v>
      </c>
      <c r="F557" s="14"/>
      <c r="G557" s="27">
        <v>1511379.5</v>
      </c>
      <c r="H557" s="26">
        <v>1866</v>
      </c>
      <c r="I557" s="14"/>
      <c r="J557" s="27">
        <v>13208051.34</v>
      </c>
      <c r="K557" s="26">
        <f t="shared" si="506"/>
        <v>854</v>
      </c>
      <c r="L557" s="14">
        <f t="shared" si="507"/>
        <v>0</v>
      </c>
      <c r="M557" s="27">
        <f t="shared" si="508"/>
        <v>11696671.84</v>
      </c>
      <c r="N557" s="30">
        <f t="shared" si="496"/>
        <v>0.84387351778656128</v>
      </c>
      <c r="O557" s="15">
        <f t="shared" si="497"/>
        <v>0</v>
      </c>
      <c r="P557" s="31">
        <f t="shared" si="470"/>
        <v>7.7390700614901817</v>
      </c>
    </row>
    <row r="558" spans="1:16" s="20" customFormat="1" ht="15.75" customHeight="1" outlineLevel="1">
      <c r="A558" s="193" t="s">
        <v>82</v>
      </c>
      <c r="B558" s="5" t="s">
        <v>243</v>
      </c>
      <c r="C558" s="6" t="s">
        <v>256</v>
      </c>
      <c r="D558" s="164"/>
      <c r="E558" s="267"/>
      <c r="F558" s="270"/>
      <c r="G558" s="232">
        <f t="shared" ref="G558" si="509">SUM(G559:G561)</f>
        <v>22688441.32</v>
      </c>
      <c r="H558" s="267"/>
      <c r="I558" s="270"/>
      <c r="J558" s="232">
        <f t="shared" ref="J558" si="510">SUM(J559:J561)</f>
        <v>52825551.120000005</v>
      </c>
      <c r="K558" s="267"/>
      <c r="L558" s="270"/>
      <c r="M558" s="232">
        <f t="shared" si="508"/>
        <v>30137109.800000004</v>
      </c>
      <c r="N558" s="30"/>
      <c r="O558" s="15"/>
      <c r="P558" s="31">
        <f t="shared" si="470"/>
        <v>1.3283023445702264</v>
      </c>
    </row>
    <row r="559" spans="1:16" s="20" customFormat="1" ht="15.75" customHeight="1" outlineLevel="1">
      <c r="A559" s="193" t="s">
        <v>82</v>
      </c>
      <c r="B559" s="7"/>
      <c r="C559" s="11" t="s">
        <v>244</v>
      </c>
      <c r="D559" s="162" t="s">
        <v>194</v>
      </c>
      <c r="E559" s="267">
        <v>0</v>
      </c>
      <c r="F559" s="270">
        <v>0</v>
      </c>
      <c r="G559" s="67">
        <v>0</v>
      </c>
      <c r="H559" s="267">
        <v>0</v>
      </c>
      <c r="I559" s="270">
        <v>0</v>
      </c>
      <c r="J559" s="67">
        <v>0</v>
      </c>
      <c r="K559" s="267">
        <f t="shared" ref="K559:K561" si="511">H559-E559</f>
        <v>0</v>
      </c>
      <c r="L559" s="270">
        <f t="shared" ref="L559:L561" si="512">I559-F559</f>
        <v>0</v>
      </c>
      <c r="M559" s="67">
        <f t="shared" si="508"/>
        <v>0</v>
      </c>
      <c r="N559" s="275">
        <f t="shared" ref="N559:N561" si="513">IF(E559=0,0,K559/E559)</f>
        <v>0</v>
      </c>
      <c r="O559" s="276">
        <f t="shared" ref="O559:O561" si="514">IF(F559=0,0,L559/F559)</f>
        <v>0</v>
      </c>
      <c r="P559" s="277">
        <f t="shared" si="470"/>
        <v>0</v>
      </c>
    </row>
    <row r="560" spans="1:16" s="20" customFormat="1" ht="15.75" customHeight="1" outlineLevel="1">
      <c r="A560" s="193" t="s">
        <v>82</v>
      </c>
      <c r="B560" s="7"/>
      <c r="C560" s="11" t="s">
        <v>245</v>
      </c>
      <c r="D560" s="162" t="s">
        <v>159</v>
      </c>
      <c r="E560" s="267">
        <v>186</v>
      </c>
      <c r="F560" s="270">
        <v>4437</v>
      </c>
      <c r="G560" s="67">
        <v>7775034.3200000003</v>
      </c>
      <c r="H560" s="267">
        <v>581</v>
      </c>
      <c r="I560" s="270">
        <v>12944</v>
      </c>
      <c r="J560" s="67">
        <v>32122911.120000005</v>
      </c>
      <c r="K560" s="267">
        <f t="shared" si="511"/>
        <v>395</v>
      </c>
      <c r="L560" s="270">
        <f t="shared" si="512"/>
        <v>8507</v>
      </c>
      <c r="M560" s="67">
        <f t="shared" si="508"/>
        <v>24347876.800000004</v>
      </c>
      <c r="N560" s="275">
        <f t="shared" si="513"/>
        <v>2.1236559139784945</v>
      </c>
      <c r="O560" s="276">
        <f t="shared" si="514"/>
        <v>1.9172864548118098</v>
      </c>
      <c r="P560" s="277">
        <f t="shared" si="470"/>
        <v>3.1315458939350385</v>
      </c>
    </row>
    <row r="561" spans="1:16" s="16" customFormat="1" ht="15.75" customHeight="1" outlineLevel="1">
      <c r="A561" s="193" t="s">
        <v>82</v>
      </c>
      <c r="B561" s="5"/>
      <c r="C561" s="11" t="s">
        <v>246</v>
      </c>
      <c r="D561" s="164" t="s">
        <v>225</v>
      </c>
      <c r="E561" s="28">
        <v>367</v>
      </c>
      <c r="F561" s="17">
        <v>3802</v>
      </c>
      <c r="G561" s="29">
        <v>14913407</v>
      </c>
      <c r="H561" s="28">
        <v>660</v>
      </c>
      <c r="I561" s="17">
        <v>3609</v>
      </c>
      <c r="J561" s="29">
        <v>20702640</v>
      </c>
      <c r="K561" s="28">
        <f t="shared" si="511"/>
        <v>293</v>
      </c>
      <c r="L561" s="17">
        <f t="shared" si="512"/>
        <v>-193</v>
      </c>
      <c r="M561" s="29">
        <f t="shared" si="508"/>
        <v>5789233</v>
      </c>
      <c r="N561" s="181">
        <f t="shared" si="513"/>
        <v>0.79836512261580383</v>
      </c>
      <c r="O561" s="19">
        <f t="shared" si="514"/>
        <v>-5.0762756443976854E-2</v>
      </c>
      <c r="P561" s="32">
        <f t="shared" si="470"/>
        <v>0.38818983482446368</v>
      </c>
    </row>
    <row r="562" spans="1:16" s="13" customFormat="1" ht="15.75" customHeight="1">
      <c r="A562" s="36" t="s">
        <v>62</v>
      </c>
      <c r="B562" s="37" t="s">
        <v>85</v>
      </c>
      <c r="C562" s="215" t="s">
        <v>84</v>
      </c>
      <c r="D562" s="208" t="s">
        <v>145</v>
      </c>
      <c r="E562" s="179" t="s">
        <v>145</v>
      </c>
      <c r="F562" s="78" t="s">
        <v>145</v>
      </c>
      <c r="G562" s="79">
        <f>G563+G569+G574+G579+G580</f>
        <v>198610679.78999999</v>
      </c>
      <c r="H562" s="179" t="s">
        <v>145</v>
      </c>
      <c r="I562" s="274" t="s">
        <v>145</v>
      </c>
      <c r="J562" s="79">
        <f>J563+J569+J574+J579+J580</f>
        <v>229047178.41</v>
      </c>
      <c r="K562" s="273" t="s">
        <v>145</v>
      </c>
      <c r="L562" s="274" t="s">
        <v>145</v>
      </c>
      <c r="M562" s="79">
        <f>M563+M569+M574+M580+M579</f>
        <v>30436498.620000001</v>
      </c>
      <c r="N562" s="278" t="s">
        <v>145</v>
      </c>
      <c r="O562" s="279" t="s">
        <v>145</v>
      </c>
      <c r="P562" s="280">
        <f t="shared" si="470"/>
        <v>0.15324703914302032</v>
      </c>
    </row>
    <row r="563" spans="1:16" s="16" customFormat="1" ht="15.75" customHeight="1" outlineLevel="1">
      <c r="A563" s="193" t="s">
        <v>85</v>
      </c>
      <c r="B563" s="5" t="s">
        <v>136</v>
      </c>
      <c r="C563" s="9" t="s">
        <v>137</v>
      </c>
      <c r="D563" s="161" t="s">
        <v>194</v>
      </c>
      <c r="E563" s="26">
        <v>0</v>
      </c>
      <c r="F563" s="14">
        <v>0</v>
      </c>
      <c r="G563" s="27">
        <v>0</v>
      </c>
      <c r="H563" s="26">
        <f>H565+H567</f>
        <v>0</v>
      </c>
      <c r="I563" s="14">
        <f>I565+I567</f>
        <v>0</v>
      </c>
      <c r="J563" s="27">
        <f>J565+J566+J567+J568</f>
        <v>0</v>
      </c>
      <c r="K563" s="26">
        <f t="shared" ref="K563" si="515">K565+K566+K567+K568</f>
        <v>0</v>
      </c>
      <c r="L563" s="14">
        <f t="shared" si="495"/>
        <v>0</v>
      </c>
      <c r="M563" s="27">
        <f t="shared" si="495"/>
        <v>0</v>
      </c>
      <c r="N563" s="30">
        <f t="shared" ref="N563:N579" si="516">IF(E563=0,0,K563/E563)</f>
        <v>0</v>
      </c>
      <c r="O563" s="15">
        <f t="shared" ref="O563:O579" si="517">IF(F563=0,0,L563/F563)</f>
        <v>0</v>
      </c>
      <c r="P563" s="31">
        <f t="shared" si="470"/>
        <v>0</v>
      </c>
    </row>
    <row r="564" spans="1:16" s="20" customFormat="1" ht="15.75" customHeight="1" outlineLevel="1">
      <c r="A564" s="194" t="s">
        <v>85</v>
      </c>
      <c r="B564" s="7"/>
      <c r="C564" s="8" t="s">
        <v>167</v>
      </c>
      <c r="D564" s="162" t="s">
        <v>194</v>
      </c>
      <c r="E564" s="28">
        <v>0</v>
      </c>
      <c r="F564" s="17">
        <v>0</v>
      </c>
      <c r="G564" s="29">
        <v>0</v>
      </c>
      <c r="H564" s="28">
        <v>0</v>
      </c>
      <c r="I564" s="17">
        <v>0</v>
      </c>
      <c r="J564" s="29">
        <v>0</v>
      </c>
      <c r="K564" s="28">
        <f t="shared" ref="K564:K568" si="518">H564-E564</f>
        <v>0</v>
      </c>
      <c r="L564" s="17">
        <f t="shared" ref="L564:L568" si="519">I564-F564</f>
        <v>0</v>
      </c>
      <c r="M564" s="29">
        <f t="shared" ref="M564:M568" si="520">J564-G564</f>
        <v>0</v>
      </c>
      <c r="N564" s="181">
        <f t="shared" si="516"/>
        <v>0</v>
      </c>
      <c r="O564" s="19">
        <f t="shared" si="517"/>
        <v>0</v>
      </c>
      <c r="P564" s="32">
        <f t="shared" si="470"/>
        <v>0</v>
      </c>
    </row>
    <row r="565" spans="1:16" s="20" customFormat="1" ht="15.75" customHeight="1" outlineLevel="1">
      <c r="A565" s="194" t="s">
        <v>85</v>
      </c>
      <c r="B565" s="7" t="s">
        <v>168</v>
      </c>
      <c r="C565" s="8" t="s">
        <v>138</v>
      </c>
      <c r="D565" s="162" t="s">
        <v>194</v>
      </c>
      <c r="E565" s="28">
        <v>0</v>
      </c>
      <c r="F565" s="17">
        <v>0</v>
      </c>
      <c r="G565" s="29">
        <v>0</v>
      </c>
      <c r="H565" s="28">
        <v>0</v>
      </c>
      <c r="I565" s="17">
        <v>0</v>
      </c>
      <c r="J565" s="29">
        <v>0</v>
      </c>
      <c r="K565" s="28">
        <f t="shared" si="518"/>
        <v>0</v>
      </c>
      <c r="L565" s="17">
        <f t="shared" si="519"/>
        <v>0</v>
      </c>
      <c r="M565" s="29">
        <f t="shared" si="520"/>
        <v>0</v>
      </c>
      <c r="N565" s="181">
        <f t="shared" si="516"/>
        <v>0</v>
      </c>
      <c r="O565" s="19">
        <f t="shared" si="517"/>
        <v>0</v>
      </c>
      <c r="P565" s="32">
        <f t="shared" si="470"/>
        <v>0</v>
      </c>
    </row>
    <row r="566" spans="1:16" s="20" customFormat="1" ht="15.75" customHeight="1" outlineLevel="1">
      <c r="A566" s="194" t="s">
        <v>85</v>
      </c>
      <c r="B566" s="7" t="s">
        <v>169</v>
      </c>
      <c r="C566" s="129" t="s">
        <v>181</v>
      </c>
      <c r="D566" s="162" t="s">
        <v>195</v>
      </c>
      <c r="E566" s="28"/>
      <c r="F566" s="17"/>
      <c r="G566" s="29">
        <v>0</v>
      </c>
      <c r="H566" s="28"/>
      <c r="I566" s="17"/>
      <c r="J566" s="29">
        <v>0</v>
      </c>
      <c r="K566" s="28">
        <f t="shared" si="518"/>
        <v>0</v>
      </c>
      <c r="L566" s="17">
        <f t="shared" si="519"/>
        <v>0</v>
      </c>
      <c r="M566" s="29">
        <f t="shared" si="520"/>
        <v>0</v>
      </c>
      <c r="N566" s="181">
        <f t="shared" si="516"/>
        <v>0</v>
      </c>
      <c r="O566" s="19">
        <f t="shared" si="517"/>
        <v>0</v>
      </c>
      <c r="P566" s="32">
        <f t="shared" si="470"/>
        <v>0</v>
      </c>
    </row>
    <row r="567" spans="1:16" s="20" customFormat="1" ht="31.5" customHeight="1" outlineLevel="1">
      <c r="A567" s="194" t="s">
        <v>85</v>
      </c>
      <c r="B567" s="7" t="s">
        <v>170</v>
      </c>
      <c r="C567" s="8" t="s">
        <v>180</v>
      </c>
      <c r="D567" s="162" t="s">
        <v>194</v>
      </c>
      <c r="E567" s="28">
        <v>0</v>
      </c>
      <c r="F567" s="17">
        <v>0</v>
      </c>
      <c r="G567" s="29">
        <v>0</v>
      </c>
      <c r="H567" s="28">
        <v>0</v>
      </c>
      <c r="I567" s="17">
        <v>0</v>
      </c>
      <c r="J567" s="29">
        <v>0</v>
      </c>
      <c r="K567" s="28">
        <f t="shared" si="518"/>
        <v>0</v>
      </c>
      <c r="L567" s="17">
        <f t="shared" si="519"/>
        <v>0</v>
      </c>
      <c r="M567" s="29">
        <f t="shared" si="520"/>
        <v>0</v>
      </c>
      <c r="N567" s="181">
        <f t="shared" si="516"/>
        <v>0</v>
      </c>
      <c r="O567" s="19">
        <f t="shared" si="517"/>
        <v>0</v>
      </c>
      <c r="P567" s="32">
        <f t="shared" si="470"/>
        <v>0</v>
      </c>
    </row>
    <row r="568" spans="1:16" s="20" customFormat="1" ht="15.75" customHeight="1" outlineLevel="1">
      <c r="A568" s="194" t="s">
        <v>85</v>
      </c>
      <c r="B568" s="7" t="s">
        <v>171</v>
      </c>
      <c r="C568" s="8" t="s">
        <v>156</v>
      </c>
      <c r="D568" s="162"/>
      <c r="E568" s="28"/>
      <c r="F568" s="17"/>
      <c r="G568" s="29">
        <v>0</v>
      </c>
      <c r="H568" s="28"/>
      <c r="I568" s="17"/>
      <c r="J568" s="29">
        <v>0</v>
      </c>
      <c r="K568" s="28">
        <f t="shared" si="518"/>
        <v>0</v>
      </c>
      <c r="L568" s="17">
        <f t="shared" si="519"/>
        <v>0</v>
      </c>
      <c r="M568" s="29">
        <f t="shared" si="520"/>
        <v>0</v>
      </c>
      <c r="N568" s="181">
        <f t="shared" si="516"/>
        <v>0</v>
      </c>
      <c r="O568" s="19">
        <f t="shared" si="517"/>
        <v>0</v>
      </c>
      <c r="P568" s="32">
        <f t="shared" si="470"/>
        <v>0</v>
      </c>
    </row>
    <row r="569" spans="1:16" s="20" customFormat="1" ht="15.75" customHeight="1" outlineLevel="1">
      <c r="A569" s="194" t="s">
        <v>85</v>
      </c>
      <c r="B569" s="5" t="s">
        <v>141</v>
      </c>
      <c r="C569" s="6" t="s">
        <v>140</v>
      </c>
      <c r="D569" s="161" t="s">
        <v>159</v>
      </c>
      <c r="E569" s="26">
        <v>0</v>
      </c>
      <c r="F569" s="14">
        <v>0</v>
      </c>
      <c r="G569" s="27">
        <v>0</v>
      </c>
      <c r="H569" s="26">
        <f t="shared" ref="H569:M569" si="521">H572+H573</f>
        <v>0</v>
      </c>
      <c r="I569" s="14">
        <f t="shared" si="521"/>
        <v>0</v>
      </c>
      <c r="J569" s="27">
        <f t="shared" si="521"/>
        <v>0</v>
      </c>
      <c r="K569" s="26">
        <f t="shared" si="521"/>
        <v>0</v>
      </c>
      <c r="L569" s="14">
        <f t="shared" si="521"/>
        <v>0</v>
      </c>
      <c r="M569" s="27">
        <f t="shared" si="521"/>
        <v>0</v>
      </c>
      <c r="N569" s="30">
        <f t="shared" si="516"/>
        <v>0</v>
      </c>
      <c r="O569" s="15">
        <f t="shared" si="517"/>
        <v>0</v>
      </c>
      <c r="P569" s="31">
        <f t="shared" si="470"/>
        <v>0</v>
      </c>
    </row>
    <row r="570" spans="1:16" s="16" customFormat="1" ht="15.75" customHeight="1" outlineLevel="1">
      <c r="A570" s="193" t="s">
        <v>85</v>
      </c>
      <c r="B570" s="5"/>
      <c r="C570" s="8" t="s">
        <v>167</v>
      </c>
      <c r="D570" s="162" t="s">
        <v>159</v>
      </c>
      <c r="E570" s="28">
        <v>0</v>
      </c>
      <c r="F570" s="17">
        <v>0</v>
      </c>
      <c r="G570" s="29">
        <v>0</v>
      </c>
      <c r="H570" s="28">
        <v>0</v>
      </c>
      <c r="I570" s="17">
        <v>0</v>
      </c>
      <c r="J570" s="29">
        <v>0</v>
      </c>
      <c r="K570" s="28">
        <f t="shared" ref="K570:K573" si="522">H570-E570</f>
        <v>0</v>
      </c>
      <c r="L570" s="17">
        <f t="shared" ref="L570:L573" si="523">I570-F570</f>
        <v>0</v>
      </c>
      <c r="M570" s="29">
        <f t="shared" ref="M570:M573" si="524">J570-G570</f>
        <v>0</v>
      </c>
      <c r="N570" s="181">
        <f t="shared" si="516"/>
        <v>0</v>
      </c>
      <c r="O570" s="19">
        <f t="shared" si="517"/>
        <v>0</v>
      </c>
      <c r="P570" s="32">
        <f t="shared" si="470"/>
        <v>0</v>
      </c>
    </row>
    <row r="571" spans="1:16" s="16" customFormat="1" ht="15.75" customHeight="1" outlineLevel="1">
      <c r="A571" s="193" t="s">
        <v>85</v>
      </c>
      <c r="B571" s="5"/>
      <c r="C571" s="129" t="s">
        <v>182</v>
      </c>
      <c r="D571" s="162" t="s">
        <v>159</v>
      </c>
      <c r="E571" s="28">
        <v>0</v>
      </c>
      <c r="F571" s="17">
        <v>0</v>
      </c>
      <c r="G571" s="29">
        <v>0</v>
      </c>
      <c r="H571" s="28">
        <v>0</v>
      </c>
      <c r="I571" s="17">
        <v>0</v>
      </c>
      <c r="J571" s="29">
        <v>0</v>
      </c>
      <c r="K571" s="28">
        <f t="shared" si="522"/>
        <v>0</v>
      </c>
      <c r="L571" s="17">
        <f t="shared" si="523"/>
        <v>0</v>
      </c>
      <c r="M571" s="29">
        <f t="shared" si="524"/>
        <v>0</v>
      </c>
      <c r="N571" s="30">
        <f t="shared" si="516"/>
        <v>0</v>
      </c>
      <c r="O571" s="15">
        <f t="shared" si="517"/>
        <v>0</v>
      </c>
      <c r="P571" s="31">
        <f t="shared" si="470"/>
        <v>0</v>
      </c>
    </row>
    <row r="572" spans="1:16" s="16" customFormat="1" ht="15.75" customHeight="1" outlineLevel="1">
      <c r="A572" s="193" t="s">
        <v>85</v>
      </c>
      <c r="B572" s="7" t="s">
        <v>185</v>
      </c>
      <c r="C572" s="8" t="s">
        <v>157</v>
      </c>
      <c r="D572" s="162" t="s">
        <v>159</v>
      </c>
      <c r="E572" s="28">
        <v>0</v>
      </c>
      <c r="F572" s="17">
        <v>0</v>
      </c>
      <c r="G572" s="29">
        <v>0</v>
      </c>
      <c r="H572" s="28">
        <v>0</v>
      </c>
      <c r="I572" s="17">
        <v>0</v>
      </c>
      <c r="J572" s="29">
        <v>0</v>
      </c>
      <c r="K572" s="28">
        <f t="shared" si="522"/>
        <v>0</v>
      </c>
      <c r="L572" s="17">
        <f t="shared" si="523"/>
        <v>0</v>
      </c>
      <c r="M572" s="29">
        <f t="shared" si="524"/>
        <v>0</v>
      </c>
      <c r="N572" s="181">
        <f t="shared" si="516"/>
        <v>0</v>
      </c>
      <c r="O572" s="19">
        <f t="shared" si="517"/>
        <v>0</v>
      </c>
      <c r="P572" s="32">
        <f t="shared" si="470"/>
        <v>0</v>
      </c>
    </row>
    <row r="573" spans="1:16" s="20" customFormat="1" ht="31.5" customHeight="1" outlineLevel="1">
      <c r="A573" s="193" t="s">
        <v>85</v>
      </c>
      <c r="B573" s="7" t="s">
        <v>186</v>
      </c>
      <c r="C573" s="8" t="s">
        <v>183</v>
      </c>
      <c r="D573" s="162" t="s">
        <v>159</v>
      </c>
      <c r="E573" s="28">
        <v>0</v>
      </c>
      <c r="F573" s="17">
        <v>0</v>
      </c>
      <c r="G573" s="29">
        <v>0</v>
      </c>
      <c r="H573" s="28">
        <v>0</v>
      </c>
      <c r="I573" s="17">
        <v>0</v>
      </c>
      <c r="J573" s="29">
        <v>0</v>
      </c>
      <c r="K573" s="28">
        <f t="shared" si="522"/>
        <v>0</v>
      </c>
      <c r="L573" s="17">
        <f t="shared" si="523"/>
        <v>0</v>
      </c>
      <c r="M573" s="29">
        <f t="shared" si="524"/>
        <v>0</v>
      </c>
      <c r="N573" s="181">
        <f t="shared" si="516"/>
        <v>0</v>
      </c>
      <c r="O573" s="19">
        <f t="shared" si="517"/>
        <v>0</v>
      </c>
      <c r="P573" s="32">
        <f t="shared" si="470"/>
        <v>0</v>
      </c>
    </row>
    <row r="574" spans="1:16" s="20" customFormat="1" ht="15.75" customHeight="1" outlineLevel="1">
      <c r="A574" s="193" t="s">
        <v>85</v>
      </c>
      <c r="B574" s="5" t="s">
        <v>139</v>
      </c>
      <c r="C574" s="9" t="s">
        <v>142</v>
      </c>
      <c r="D574" s="163" t="s">
        <v>1</v>
      </c>
      <c r="E574" s="26">
        <f t="shared" ref="E574:M574" si="525">E575+E578</f>
        <v>35807</v>
      </c>
      <c r="F574" s="14">
        <f t="shared" si="525"/>
        <v>151192</v>
      </c>
      <c r="G574" s="27">
        <f t="shared" si="525"/>
        <v>169256295.32999998</v>
      </c>
      <c r="H574" s="26">
        <f t="shared" si="525"/>
        <v>28739</v>
      </c>
      <c r="I574" s="14">
        <f t="shared" si="525"/>
        <v>153228.79999999999</v>
      </c>
      <c r="J574" s="27">
        <f t="shared" si="525"/>
        <v>196606559.88999999</v>
      </c>
      <c r="K574" s="26">
        <f t="shared" si="525"/>
        <v>-7068</v>
      </c>
      <c r="L574" s="14">
        <f t="shared" si="525"/>
        <v>2036.7999999999884</v>
      </c>
      <c r="M574" s="27">
        <f t="shared" si="525"/>
        <v>27350264.560000002</v>
      </c>
      <c r="N574" s="30">
        <f t="shared" si="516"/>
        <v>-0.19739157148043679</v>
      </c>
      <c r="O574" s="15">
        <f t="shared" si="517"/>
        <v>1.347161225461657E-2</v>
      </c>
      <c r="P574" s="31">
        <f t="shared" si="470"/>
        <v>0.16159082595229343</v>
      </c>
    </row>
    <row r="575" spans="1:16" s="20" customFormat="1" ht="15.75" customHeight="1" outlineLevel="1">
      <c r="A575" s="193" t="s">
        <v>85</v>
      </c>
      <c r="B575" s="7" t="s">
        <v>188</v>
      </c>
      <c r="C575" s="10" t="s">
        <v>184</v>
      </c>
      <c r="D575" s="164" t="s">
        <v>1</v>
      </c>
      <c r="E575" s="28">
        <v>32659</v>
      </c>
      <c r="F575" s="17">
        <v>139192</v>
      </c>
      <c r="G575" s="29">
        <v>154539695.32999998</v>
      </c>
      <c r="H575" s="28">
        <v>26021</v>
      </c>
      <c r="I575" s="17">
        <v>142228.79999999999</v>
      </c>
      <c r="J575" s="29">
        <v>181631509.88999999</v>
      </c>
      <c r="K575" s="28">
        <f t="shared" ref="K575:K579" si="526">H575-E575</f>
        <v>-6638</v>
      </c>
      <c r="L575" s="17">
        <f t="shared" ref="L575:L579" si="527">I575-F575</f>
        <v>3036.7999999999884</v>
      </c>
      <c r="M575" s="29">
        <f t="shared" ref="M575:M583" si="528">J575-G575</f>
        <v>27091814.560000002</v>
      </c>
      <c r="N575" s="181">
        <f t="shared" si="516"/>
        <v>-0.20325178358186105</v>
      </c>
      <c r="O575" s="19">
        <f t="shared" si="517"/>
        <v>2.1817345824472586E-2</v>
      </c>
      <c r="P575" s="32">
        <f t="shared" si="470"/>
        <v>0.17530650945149631</v>
      </c>
    </row>
    <row r="576" spans="1:16" s="20" customFormat="1" ht="31.5" customHeight="1" outlineLevel="1">
      <c r="A576" s="193" t="s">
        <v>85</v>
      </c>
      <c r="B576" s="7"/>
      <c r="C576" s="10" t="s">
        <v>224</v>
      </c>
      <c r="D576" s="164" t="s">
        <v>225</v>
      </c>
      <c r="E576" s="28">
        <v>9808</v>
      </c>
      <c r="F576" s="17">
        <v>21782</v>
      </c>
      <c r="G576" s="29">
        <v>30976025.09</v>
      </c>
      <c r="H576" s="28">
        <v>11331</v>
      </c>
      <c r="I576" s="17">
        <v>23428</v>
      </c>
      <c r="J576" s="29">
        <v>36627825.370000005</v>
      </c>
      <c r="K576" s="28">
        <f t="shared" si="526"/>
        <v>1523</v>
      </c>
      <c r="L576" s="17">
        <f t="shared" si="527"/>
        <v>1646</v>
      </c>
      <c r="M576" s="29">
        <f t="shared" si="528"/>
        <v>5651800.2800000049</v>
      </c>
      <c r="N576" s="181">
        <f t="shared" si="516"/>
        <v>0.15528140293637846</v>
      </c>
      <c r="O576" s="19">
        <f t="shared" si="517"/>
        <v>7.5566981911670189E-2</v>
      </c>
      <c r="P576" s="32">
        <f t="shared" si="470"/>
        <v>0.18245724761582072</v>
      </c>
    </row>
    <row r="577" spans="1:16" s="20" customFormat="1" ht="31.5" customHeight="1" outlineLevel="1">
      <c r="A577" s="193" t="s">
        <v>85</v>
      </c>
      <c r="B577" s="7"/>
      <c r="C577" s="10" t="s">
        <v>222</v>
      </c>
      <c r="D577" s="164" t="s">
        <v>223</v>
      </c>
      <c r="E577" s="28">
        <v>5289</v>
      </c>
      <c r="F577" s="17"/>
      <c r="G577" s="29">
        <v>5399297</v>
      </c>
      <c r="H577" s="28">
        <v>4127</v>
      </c>
      <c r="I577" s="17"/>
      <c r="J577" s="29">
        <v>4756368</v>
      </c>
      <c r="K577" s="28">
        <f t="shared" si="526"/>
        <v>-1162</v>
      </c>
      <c r="L577" s="17">
        <f t="shared" si="527"/>
        <v>0</v>
      </c>
      <c r="M577" s="29">
        <f t="shared" si="528"/>
        <v>-642929</v>
      </c>
      <c r="N577" s="181">
        <f t="shared" si="516"/>
        <v>-0.21970126678010965</v>
      </c>
      <c r="O577" s="19">
        <f t="shared" si="517"/>
        <v>0</v>
      </c>
      <c r="P577" s="32">
        <f t="shared" si="470"/>
        <v>-0.11907642791274493</v>
      </c>
    </row>
    <row r="578" spans="1:16" s="20" customFormat="1" ht="31.5" customHeight="1" outlineLevel="1">
      <c r="A578" s="193" t="s">
        <v>85</v>
      </c>
      <c r="B578" s="7" t="s">
        <v>189</v>
      </c>
      <c r="C578" s="11" t="s">
        <v>144</v>
      </c>
      <c r="D578" s="164" t="s">
        <v>1</v>
      </c>
      <c r="E578" s="28">
        <v>3148</v>
      </c>
      <c r="F578" s="17">
        <v>12000</v>
      </c>
      <c r="G578" s="29">
        <v>14716600</v>
      </c>
      <c r="H578" s="28">
        <v>2718</v>
      </c>
      <c r="I578" s="17">
        <v>11000</v>
      </c>
      <c r="J578" s="29">
        <v>14975050</v>
      </c>
      <c r="K578" s="28">
        <f t="shared" si="526"/>
        <v>-430</v>
      </c>
      <c r="L578" s="17">
        <f t="shared" si="527"/>
        <v>-1000</v>
      </c>
      <c r="M578" s="29">
        <f t="shared" si="528"/>
        <v>258450</v>
      </c>
      <c r="N578" s="181">
        <f t="shared" si="516"/>
        <v>-0.13659466327827191</v>
      </c>
      <c r="O578" s="19">
        <f t="shared" si="517"/>
        <v>-8.3333333333333329E-2</v>
      </c>
      <c r="P578" s="32">
        <f t="shared" ref="P578:P641" si="529">IF(G578=0,0,M578/G578)</f>
        <v>1.7561800959460746E-2</v>
      </c>
    </row>
    <row r="579" spans="1:16" s="20" customFormat="1" ht="15.75" customHeight="1" outlineLevel="1">
      <c r="A579" s="193" t="s">
        <v>85</v>
      </c>
      <c r="B579" s="5" t="s">
        <v>143</v>
      </c>
      <c r="C579" s="6" t="s">
        <v>2</v>
      </c>
      <c r="D579" s="163" t="s">
        <v>3</v>
      </c>
      <c r="E579" s="26">
        <v>4721</v>
      </c>
      <c r="F579" s="14"/>
      <c r="G579" s="27">
        <v>29354384.460000001</v>
      </c>
      <c r="H579" s="26">
        <v>4545</v>
      </c>
      <c r="I579" s="14"/>
      <c r="J579" s="27">
        <v>32440618.52</v>
      </c>
      <c r="K579" s="26">
        <f t="shared" si="526"/>
        <v>-176</v>
      </c>
      <c r="L579" s="14">
        <f t="shared" si="527"/>
        <v>0</v>
      </c>
      <c r="M579" s="27">
        <f t="shared" si="528"/>
        <v>3086234.0599999987</v>
      </c>
      <c r="N579" s="30">
        <f t="shared" si="516"/>
        <v>-3.7280237237873333E-2</v>
      </c>
      <c r="O579" s="15">
        <f t="shared" si="517"/>
        <v>0</v>
      </c>
      <c r="P579" s="31">
        <f t="shared" si="529"/>
        <v>0.10513707293728068</v>
      </c>
    </row>
    <row r="580" spans="1:16" s="20" customFormat="1" ht="15.75" customHeight="1" outlineLevel="1">
      <c r="A580" s="193" t="s">
        <v>85</v>
      </c>
      <c r="B580" s="5" t="s">
        <v>243</v>
      </c>
      <c r="C580" s="6" t="s">
        <v>256</v>
      </c>
      <c r="D580" s="164"/>
      <c r="E580" s="267"/>
      <c r="F580" s="270"/>
      <c r="G580" s="232">
        <f t="shared" ref="G580" si="530">SUM(G581:G583)</f>
        <v>0</v>
      </c>
      <c r="H580" s="267"/>
      <c r="I580" s="270"/>
      <c r="J580" s="232">
        <f t="shared" ref="J580" si="531">SUM(J581:J583)</f>
        <v>0</v>
      </c>
      <c r="K580" s="267"/>
      <c r="L580" s="270"/>
      <c r="M580" s="232">
        <f t="shared" si="528"/>
        <v>0</v>
      </c>
      <c r="N580" s="30"/>
      <c r="O580" s="15"/>
      <c r="P580" s="31">
        <f t="shared" si="529"/>
        <v>0</v>
      </c>
    </row>
    <row r="581" spans="1:16" s="20" customFormat="1" ht="15.75" customHeight="1" outlineLevel="1">
      <c r="A581" s="193" t="s">
        <v>85</v>
      </c>
      <c r="B581" s="7"/>
      <c r="C581" s="11" t="s">
        <v>244</v>
      </c>
      <c r="D581" s="162" t="s">
        <v>194</v>
      </c>
      <c r="E581" s="267">
        <v>0</v>
      </c>
      <c r="F581" s="270">
        <v>0</v>
      </c>
      <c r="G581" s="67">
        <v>0</v>
      </c>
      <c r="H581" s="267">
        <v>0</v>
      </c>
      <c r="I581" s="270">
        <v>0</v>
      </c>
      <c r="J581" s="67">
        <v>0</v>
      </c>
      <c r="K581" s="267">
        <f t="shared" ref="K581:K583" si="532">H581-E581</f>
        <v>0</v>
      </c>
      <c r="L581" s="270">
        <f t="shared" ref="L581:L583" si="533">I581-F581</f>
        <v>0</v>
      </c>
      <c r="M581" s="67">
        <f t="shared" si="528"/>
        <v>0</v>
      </c>
      <c r="N581" s="275">
        <f t="shared" ref="N581:N583" si="534">IF(E581=0,0,K581/E581)</f>
        <v>0</v>
      </c>
      <c r="O581" s="276">
        <f t="shared" ref="O581:O583" si="535">IF(F581=0,0,L581/F581)</f>
        <v>0</v>
      </c>
      <c r="P581" s="277">
        <f t="shared" si="529"/>
        <v>0</v>
      </c>
    </row>
    <row r="582" spans="1:16" s="20" customFormat="1" ht="15.75" customHeight="1" outlineLevel="1">
      <c r="A582" s="193" t="s">
        <v>85</v>
      </c>
      <c r="B582" s="7"/>
      <c r="C582" s="11" t="s">
        <v>245</v>
      </c>
      <c r="D582" s="162" t="s">
        <v>159</v>
      </c>
      <c r="E582" s="267">
        <v>0</v>
      </c>
      <c r="F582" s="270">
        <v>0</v>
      </c>
      <c r="G582" s="67">
        <v>0</v>
      </c>
      <c r="H582" s="267">
        <v>0</v>
      </c>
      <c r="I582" s="270">
        <v>0</v>
      </c>
      <c r="J582" s="67">
        <v>0</v>
      </c>
      <c r="K582" s="267">
        <f t="shared" si="532"/>
        <v>0</v>
      </c>
      <c r="L582" s="270">
        <f t="shared" si="533"/>
        <v>0</v>
      </c>
      <c r="M582" s="67">
        <f t="shared" si="528"/>
        <v>0</v>
      </c>
      <c r="N582" s="275">
        <f t="shared" si="534"/>
        <v>0</v>
      </c>
      <c r="O582" s="276">
        <f t="shared" si="535"/>
        <v>0</v>
      </c>
      <c r="P582" s="277">
        <f t="shared" si="529"/>
        <v>0</v>
      </c>
    </row>
    <row r="583" spans="1:16" s="16" customFormat="1" ht="15.75" customHeight="1" outlineLevel="1">
      <c r="A583" s="193" t="s">
        <v>85</v>
      </c>
      <c r="B583" s="5"/>
      <c r="C583" s="11" t="s">
        <v>246</v>
      </c>
      <c r="D583" s="164" t="s">
        <v>225</v>
      </c>
      <c r="E583" s="28">
        <v>0</v>
      </c>
      <c r="F583" s="17">
        <v>0</v>
      </c>
      <c r="G583" s="29">
        <v>0</v>
      </c>
      <c r="H583" s="28">
        <v>0</v>
      </c>
      <c r="I583" s="17">
        <v>0</v>
      </c>
      <c r="J583" s="29">
        <v>0</v>
      </c>
      <c r="K583" s="28">
        <f t="shared" si="532"/>
        <v>0</v>
      </c>
      <c r="L583" s="17">
        <f t="shared" si="533"/>
        <v>0</v>
      </c>
      <c r="M583" s="29">
        <f t="shared" si="528"/>
        <v>0</v>
      </c>
      <c r="N583" s="181">
        <f t="shared" si="534"/>
        <v>0</v>
      </c>
      <c r="O583" s="19">
        <f t="shared" si="535"/>
        <v>0</v>
      </c>
      <c r="P583" s="32">
        <f t="shared" si="529"/>
        <v>0</v>
      </c>
    </row>
    <row r="584" spans="1:16" s="13" customFormat="1" ht="15.75" customHeight="1">
      <c r="A584" s="36" t="s">
        <v>65</v>
      </c>
      <c r="B584" s="37" t="s">
        <v>88</v>
      </c>
      <c r="C584" s="215" t="s">
        <v>87</v>
      </c>
      <c r="D584" s="208" t="s">
        <v>145</v>
      </c>
      <c r="E584" s="179" t="s">
        <v>145</v>
      </c>
      <c r="F584" s="78" t="s">
        <v>145</v>
      </c>
      <c r="G584" s="79">
        <f>G585+G591+G596+G601+G602</f>
        <v>428790789.16999996</v>
      </c>
      <c r="H584" s="179" t="s">
        <v>145</v>
      </c>
      <c r="I584" s="274" t="s">
        <v>145</v>
      </c>
      <c r="J584" s="79">
        <f>J585+J591+J596+J601+J602</f>
        <v>441387400.55000001</v>
      </c>
      <c r="K584" s="273" t="s">
        <v>145</v>
      </c>
      <c r="L584" s="274" t="s">
        <v>145</v>
      </c>
      <c r="M584" s="79">
        <f>M585+M591+M596+M602+M601</f>
        <v>12596611.38000001</v>
      </c>
      <c r="N584" s="278" t="s">
        <v>145</v>
      </c>
      <c r="O584" s="279" t="s">
        <v>145</v>
      </c>
      <c r="P584" s="280">
        <f t="shared" si="529"/>
        <v>2.9377056826204145E-2</v>
      </c>
    </row>
    <row r="585" spans="1:16" s="16" customFormat="1" ht="15.75" customHeight="1" outlineLevel="1">
      <c r="A585" s="193" t="s">
        <v>88</v>
      </c>
      <c r="B585" s="5" t="s">
        <v>136</v>
      </c>
      <c r="C585" s="9" t="s">
        <v>137</v>
      </c>
      <c r="D585" s="161" t="s">
        <v>194</v>
      </c>
      <c r="E585" s="26">
        <v>0</v>
      </c>
      <c r="F585" s="14">
        <v>0</v>
      </c>
      <c r="G585" s="27">
        <v>0</v>
      </c>
      <c r="H585" s="26">
        <f>H587+H589</f>
        <v>0</v>
      </c>
      <c r="I585" s="14">
        <f>I587+I589</f>
        <v>0</v>
      </c>
      <c r="J585" s="27">
        <f>J587+J588+J589+J590</f>
        <v>0</v>
      </c>
      <c r="K585" s="26">
        <f t="shared" ref="K585:M607" si="536">K587+K588+K589+K590</f>
        <v>0</v>
      </c>
      <c r="L585" s="14">
        <f t="shared" si="536"/>
        <v>0</v>
      </c>
      <c r="M585" s="27">
        <f t="shared" si="536"/>
        <v>0</v>
      </c>
      <c r="N585" s="30">
        <f t="shared" ref="N585:N601" si="537">IF(E585=0,0,K585/E585)</f>
        <v>0</v>
      </c>
      <c r="O585" s="15">
        <f t="shared" ref="O585:O601" si="538">IF(F585=0,0,L585/F585)</f>
        <v>0</v>
      </c>
      <c r="P585" s="31">
        <f t="shared" si="529"/>
        <v>0</v>
      </c>
    </row>
    <row r="586" spans="1:16" s="20" customFormat="1" ht="15.75" customHeight="1" outlineLevel="1">
      <c r="A586" s="194" t="s">
        <v>88</v>
      </c>
      <c r="B586" s="7"/>
      <c r="C586" s="8" t="s">
        <v>167</v>
      </c>
      <c r="D586" s="162" t="s">
        <v>194</v>
      </c>
      <c r="E586" s="28">
        <v>0</v>
      </c>
      <c r="F586" s="17">
        <v>0</v>
      </c>
      <c r="G586" s="29">
        <v>0</v>
      </c>
      <c r="H586" s="28">
        <v>0</v>
      </c>
      <c r="I586" s="17">
        <v>0</v>
      </c>
      <c r="J586" s="29">
        <v>0</v>
      </c>
      <c r="K586" s="28">
        <f t="shared" ref="K586:K590" si="539">H586-E586</f>
        <v>0</v>
      </c>
      <c r="L586" s="17">
        <f t="shared" ref="L586:L590" si="540">I586-F586</f>
        <v>0</v>
      </c>
      <c r="M586" s="29">
        <f t="shared" ref="M586:M590" si="541">J586-G586</f>
        <v>0</v>
      </c>
      <c r="N586" s="181">
        <f t="shared" si="537"/>
        <v>0</v>
      </c>
      <c r="O586" s="19">
        <f t="shared" si="538"/>
        <v>0</v>
      </c>
      <c r="P586" s="32">
        <f t="shared" si="529"/>
        <v>0</v>
      </c>
    </row>
    <row r="587" spans="1:16" s="20" customFormat="1" ht="15.75" customHeight="1" outlineLevel="1">
      <c r="A587" s="194" t="s">
        <v>88</v>
      </c>
      <c r="B587" s="7" t="s">
        <v>168</v>
      </c>
      <c r="C587" s="8" t="s">
        <v>138</v>
      </c>
      <c r="D587" s="162" t="s">
        <v>194</v>
      </c>
      <c r="E587" s="28">
        <v>0</v>
      </c>
      <c r="F587" s="17">
        <v>0</v>
      </c>
      <c r="G587" s="29">
        <v>0</v>
      </c>
      <c r="H587" s="28">
        <v>0</v>
      </c>
      <c r="I587" s="17">
        <v>0</v>
      </c>
      <c r="J587" s="29">
        <v>0</v>
      </c>
      <c r="K587" s="28">
        <f t="shared" si="539"/>
        <v>0</v>
      </c>
      <c r="L587" s="17">
        <f t="shared" si="540"/>
        <v>0</v>
      </c>
      <c r="M587" s="29">
        <f t="shared" si="541"/>
        <v>0</v>
      </c>
      <c r="N587" s="181">
        <f t="shared" si="537"/>
        <v>0</v>
      </c>
      <c r="O587" s="19">
        <f t="shared" si="538"/>
        <v>0</v>
      </c>
      <c r="P587" s="32">
        <f t="shared" si="529"/>
        <v>0</v>
      </c>
    </row>
    <row r="588" spans="1:16" s="20" customFormat="1" ht="15.75" customHeight="1" outlineLevel="1">
      <c r="A588" s="194" t="s">
        <v>88</v>
      </c>
      <c r="B588" s="7" t="s">
        <v>169</v>
      </c>
      <c r="C588" s="129" t="s">
        <v>181</v>
      </c>
      <c r="D588" s="162" t="s">
        <v>195</v>
      </c>
      <c r="E588" s="28"/>
      <c r="F588" s="17"/>
      <c r="G588" s="29">
        <v>0</v>
      </c>
      <c r="H588" s="28"/>
      <c r="I588" s="17"/>
      <c r="J588" s="29">
        <v>0</v>
      </c>
      <c r="K588" s="28">
        <f t="shared" si="539"/>
        <v>0</v>
      </c>
      <c r="L588" s="17">
        <f t="shared" si="540"/>
        <v>0</v>
      </c>
      <c r="M588" s="29">
        <f t="shared" si="541"/>
        <v>0</v>
      </c>
      <c r="N588" s="181">
        <f t="shared" si="537"/>
        <v>0</v>
      </c>
      <c r="O588" s="19">
        <f t="shared" si="538"/>
        <v>0</v>
      </c>
      <c r="P588" s="32">
        <f t="shared" si="529"/>
        <v>0</v>
      </c>
    </row>
    <row r="589" spans="1:16" s="20" customFormat="1" ht="31.5" customHeight="1" outlineLevel="1">
      <c r="A589" s="194" t="s">
        <v>88</v>
      </c>
      <c r="B589" s="7" t="s">
        <v>170</v>
      </c>
      <c r="C589" s="8" t="s">
        <v>180</v>
      </c>
      <c r="D589" s="162" t="s">
        <v>194</v>
      </c>
      <c r="E589" s="28">
        <v>0</v>
      </c>
      <c r="F589" s="17">
        <v>0</v>
      </c>
      <c r="G589" s="29">
        <v>0</v>
      </c>
      <c r="H589" s="28">
        <v>0</v>
      </c>
      <c r="I589" s="17">
        <v>0</v>
      </c>
      <c r="J589" s="29">
        <v>0</v>
      </c>
      <c r="K589" s="28">
        <f t="shared" si="539"/>
        <v>0</v>
      </c>
      <c r="L589" s="17">
        <f t="shared" si="540"/>
        <v>0</v>
      </c>
      <c r="M589" s="29">
        <f t="shared" si="541"/>
        <v>0</v>
      </c>
      <c r="N589" s="181">
        <f t="shared" si="537"/>
        <v>0</v>
      </c>
      <c r="O589" s="19">
        <f t="shared" si="538"/>
        <v>0</v>
      </c>
      <c r="P589" s="32">
        <f t="shared" si="529"/>
        <v>0</v>
      </c>
    </row>
    <row r="590" spans="1:16" s="20" customFormat="1" ht="15.75" customHeight="1" outlineLevel="1">
      <c r="A590" s="194" t="s">
        <v>88</v>
      </c>
      <c r="B590" s="7" t="s">
        <v>171</v>
      </c>
      <c r="C590" s="8" t="s">
        <v>156</v>
      </c>
      <c r="D590" s="162"/>
      <c r="E590" s="28"/>
      <c r="F590" s="17"/>
      <c r="G590" s="29">
        <v>0</v>
      </c>
      <c r="H590" s="28"/>
      <c r="I590" s="17"/>
      <c r="J590" s="29">
        <v>0</v>
      </c>
      <c r="K590" s="28">
        <f t="shared" si="539"/>
        <v>0</v>
      </c>
      <c r="L590" s="17">
        <f t="shared" si="540"/>
        <v>0</v>
      </c>
      <c r="M590" s="29">
        <f t="shared" si="541"/>
        <v>0</v>
      </c>
      <c r="N590" s="181">
        <f t="shared" si="537"/>
        <v>0</v>
      </c>
      <c r="O590" s="19">
        <f t="shared" si="538"/>
        <v>0</v>
      </c>
      <c r="P590" s="32">
        <f t="shared" si="529"/>
        <v>0</v>
      </c>
    </row>
    <row r="591" spans="1:16" s="20" customFormat="1" ht="15.75" customHeight="1" outlineLevel="1">
      <c r="A591" s="194" t="s">
        <v>88</v>
      </c>
      <c r="B591" s="5" t="s">
        <v>141</v>
      </c>
      <c r="C591" s="6" t="s">
        <v>140</v>
      </c>
      <c r="D591" s="161" t="s">
        <v>159</v>
      </c>
      <c r="E591" s="26">
        <v>230</v>
      </c>
      <c r="F591" s="14">
        <v>2605</v>
      </c>
      <c r="G591" s="27">
        <v>5506567.1399999997</v>
      </c>
      <c r="H591" s="26">
        <f t="shared" ref="H591:M591" si="542">H594+H595</f>
        <v>100</v>
      </c>
      <c r="I591" s="14">
        <f t="shared" si="542"/>
        <v>1114</v>
      </c>
      <c r="J591" s="27">
        <f t="shared" si="542"/>
        <v>2351817.4399999995</v>
      </c>
      <c r="K591" s="26">
        <f t="shared" si="542"/>
        <v>-130</v>
      </c>
      <c r="L591" s="14">
        <f t="shared" si="542"/>
        <v>-1491</v>
      </c>
      <c r="M591" s="27">
        <f t="shared" si="542"/>
        <v>-3154749.7</v>
      </c>
      <c r="N591" s="30">
        <f t="shared" si="537"/>
        <v>-0.56521739130434778</v>
      </c>
      <c r="O591" s="15">
        <f t="shared" si="538"/>
        <v>-0.57236084452975045</v>
      </c>
      <c r="P591" s="31">
        <f t="shared" si="529"/>
        <v>-0.57290678925600103</v>
      </c>
    </row>
    <row r="592" spans="1:16" s="16" customFormat="1" ht="15.75" customHeight="1" outlineLevel="1">
      <c r="A592" s="193" t="s">
        <v>88</v>
      </c>
      <c r="B592" s="5"/>
      <c r="C592" s="8" t="s">
        <v>167</v>
      </c>
      <c r="D592" s="162" t="s">
        <v>159</v>
      </c>
      <c r="E592" s="28">
        <v>0</v>
      </c>
      <c r="F592" s="17">
        <v>0</v>
      </c>
      <c r="G592" s="29">
        <v>0</v>
      </c>
      <c r="H592" s="28">
        <v>0</v>
      </c>
      <c r="I592" s="17">
        <v>0</v>
      </c>
      <c r="J592" s="29">
        <v>0</v>
      </c>
      <c r="K592" s="28">
        <f t="shared" ref="K592:K595" si="543">H592-E592</f>
        <v>0</v>
      </c>
      <c r="L592" s="17">
        <f t="shared" ref="L592:L595" si="544">I592-F592</f>
        <v>0</v>
      </c>
      <c r="M592" s="29">
        <f t="shared" ref="M592:M595" si="545">J592-G592</f>
        <v>0</v>
      </c>
      <c r="N592" s="181">
        <f t="shared" si="537"/>
        <v>0</v>
      </c>
      <c r="O592" s="19">
        <f t="shared" si="538"/>
        <v>0</v>
      </c>
      <c r="P592" s="32">
        <f t="shared" si="529"/>
        <v>0</v>
      </c>
    </row>
    <row r="593" spans="1:16" s="20" customFormat="1" ht="15.75" customHeight="1" outlineLevel="1">
      <c r="A593" s="193" t="s">
        <v>88</v>
      </c>
      <c r="B593" s="5"/>
      <c r="C593" s="129" t="s">
        <v>182</v>
      </c>
      <c r="D593" s="162" t="s">
        <v>159</v>
      </c>
      <c r="E593" s="28">
        <v>0</v>
      </c>
      <c r="F593" s="17">
        <v>0</v>
      </c>
      <c r="G593" s="29">
        <v>0</v>
      </c>
      <c r="H593" s="28">
        <v>0</v>
      </c>
      <c r="I593" s="17">
        <v>0</v>
      </c>
      <c r="J593" s="29">
        <v>0</v>
      </c>
      <c r="K593" s="28">
        <f t="shared" si="543"/>
        <v>0</v>
      </c>
      <c r="L593" s="17">
        <f t="shared" si="544"/>
        <v>0</v>
      </c>
      <c r="M593" s="29">
        <f t="shared" si="545"/>
        <v>0</v>
      </c>
      <c r="N593" s="30">
        <f t="shared" si="537"/>
        <v>0</v>
      </c>
      <c r="O593" s="15">
        <f t="shared" si="538"/>
        <v>0</v>
      </c>
      <c r="P593" s="31">
        <f t="shared" si="529"/>
        <v>0</v>
      </c>
    </row>
    <row r="594" spans="1:16" s="20" customFormat="1" ht="15.75" customHeight="1" outlineLevel="1">
      <c r="A594" s="193" t="s">
        <v>88</v>
      </c>
      <c r="B594" s="7" t="s">
        <v>185</v>
      </c>
      <c r="C594" s="8" t="s">
        <v>157</v>
      </c>
      <c r="D594" s="162" t="s">
        <v>159</v>
      </c>
      <c r="E594" s="28">
        <v>230</v>
      </c>
      <c r="F594" s="17">
        <v>2605</v>
      </c>
      <c r="G594" s="29">
        <v>5506567.1399999997</v>
      </c>
      <c r="H594" s="28">
        <v>100</v>
      </c>
      <c r="I594" s="17">
        <v>1114</v>
      </c>
      <c r="J594" s="29">
        <v>2351817.4399999995</v>
      </c>
      <c r="K594" s="28">
        <f t="shared" si="543"/>
        <v>-130</v>
      </c>
      <c r="L594" s="17">
        <f t="shared" si="544"/>
        <v>-1491</v>
      </c>
      <c r="M594" s="29">
        <f t="shared" si="545"/>
        <v>-3154749.7</v>
      </c>
      <c r="N594" s="181">
        <f t="shared" si="537"/>
        <v>-0.56521739130434778</v>
      </c>
      <c r="O594" s="19">
        <f t="shared" si="538"/>
        <v>-0.57236084452975045</v>
      </c>
      <c r="P594" s="32">
        <f t="shared" si="529"/>
        <v>-0.57290678925600103</v>
      </c>
    </row>
    <row r="595" spans="1:16" s="20" customFormat="1" ht="31.5" customHeight="1" outlineLevel="1">
      <c r="A595" s="193" t="s">
        <v>88</v>
      </c>
      <c r="B595" s="7" t="s">
        <v>186</v>
      </c>
      <c r="C595" s="8" t="s">
        <v>183</v>
      </c>
      <c r="D595" s="162" t="s">
        <v>159</v>
      </c>
      <c r="E595" s="28">
        <v>0</v>
      </c>
      <c r="F595" s="17">
        <v>0</v>
      </c>
      <c r="G595" s="29">
        <v>0</v>
      </c>
      <c r="H595" s="28">
        <v>0</v>
      </c>
      <c r="I595" s="17">
        <v>0</v>
      </c>
      <c r="J595" s="29">
        <v>0</v>
      </c>
      <c r="K595" s="28">
        <f t="shared" si="543"/>
        <v>0</v>
      </c>
      <c r="L595" s="17">
        <f t="shared" si="544"/>
        <v>0</v>
      </c>
      <c r="M595" s="29">
        <f t="shared" si="545"/>
        <v>0</v>
      </c>
      <c r="N595" s="181">
        <f t="shared" si="537"/>
        <v>0</v>
      </c>
      <c r="O595" s="19">
        <f t="shared" si="538"/>
        <v>0</v>
      </c>
      <c r="P595" s="32">
        <f t="shared" si="529"/>
        <v>0</v>
      </c>
    </row>
    <row r="596" spans="1:16" s="20" customFormat="1" ht="15.75" customHeight="1" outlineLevel="1">
      <c r="A596" s="193" t="s">
        <v>88</v>
      </c>
      <c r="B596" s="5" t="s">
        <v>139</v>
      </c>
      <c r="C596" s="9" t="s">
        <v>142</v>
      </c>
      <c r="D596" s="163" t="s">
        <v>1</v>
      </c>
      <c r="E596" s="26">
        <f t="shared" ref="E596:M596" si="546">E597+E600</f>
        <v>79308</v>
      </c>
      <c r="F596" s="14">
        <f t="shared" si="546"/>
        <v>373579</v>
      </c>
      <c r="G596" s="27">
        <f t="shared" si="546"/>
        <v>357625528.69999999</v>
      </c>
      <c r="H596" s="26">
        <f t="shared" si="546"/>
        <v>66988</v>
      </c>
      <c r="I596" s="14">
        <f t="shared" si="546"/>
        <v>335697</v>
      </c>
      <c r="J596" s="27">
        <f t="shared" si="546"/>
        <v>375458092.38999999</v>
      </c>
      <c r="K596" s="26">
        <f t="shared" si="546"/>
        <v>-12320</v>
      </c>
      <c r="L596" s="14">
        <f t="shared" si="546"/>
        <v>-37882</v>
      </c>
      <c r="M596" s="27">
        <f t="shared" si="546"/>
        <v>17832563.689999998</v>
      </c>
      <c r="N596" s="30">
        <f t="shared" si="537"/>
        <v>-0.15534372320572956</v>
      </c>
      <c r="O596" s="15">
        <f t="shared" si="538"/>
        <v>-0.10140291611680528</v>
      </c>
      <c r="P596" s="31">
        <f t="shared" si="529"/>
        <v>4.9863788401300443E-2</v>
      </c>
    </row>
    <row r="597" spans="1:16" s="20" customFormat="1" ht="15.75" customHeight="1" outlineLevel="1">
      <c r="A597" s="193" t="s">
        <v>88</v>
      </c>
      <c r="B597" s="7" t="s">
        <v>188</v>
      </c>
      <c r="C597" s="10" t="s">
        <v>184</v>
      </c>
      <c r="D597" s="164" t="s">
        <v>1</v>
      </c>
      <c r="E597" s="28">
        <v>74143</v>
      </c>
      <c r="F597" s="17">
        <v>351706</v>
      </c>
      <c r="G597" s="29">
        <v>326877409.69999999</v>
      </c>
      <c r="H597" s="28">
        <v>60640</v>
      </c>
      <c r="I597" s="17">
        <v>310660</v>
      </c>
      <c r="J597" s="29">
        <v>341181471.38999999</v>
      </c>
      <c r="K597" s="28">
        <f t="shared" ref="K597:K601" si="547">H597-E597</f>
        <v>-13503</v>
      </c>
      <c r="L597" s="17">
        <f t="shared" ref="L597:L601" si="548">I597-F597</f>
        <v>-41046</v>
      </c>
      <c r="M597" s="29">
        <f t="shared" ref="M597:M605" si="549">J597-G597</f>
        <v>14304061.689999998</v>
      </c>
      <c r="N597" s="181">
        <f t="shared" si="537"/>
        <v>-0.18212103637565247</v>
      </c>
      <c r="O597" s="19">
        <f t="shared" si="538"/>
        <v>-0.1167054301035524</v>
      </c>
      <c r="P597" s="32">
        <f t="shared" si="529"/>
        <v>4.3759713169312958E-2</v>
      </c>
    </row>
    <row r="598" spans="1:16" s="20" customFormat="1" ht="31.5" customHeight="1" outlineLevel="1">
      <c r="A598" s="193" t="s">
        <v>88</v>
      </c>
      <c r="B598" s="7"/>
      <c r="C598" s="10" t="s">
        <v>224</v>
      </c>
      <c r="D598" s="164" t="s">
        <v>225</v>
      </c>
      <c r="E598" s="28">
        <v>24403</v>
      </c>
      <c r="F598" s="17">
        <v>65611</v>
      </c>
      <c r="G598" s="29">
        <v>82123546.370000005</v>
      </c>
      <c r="H598" s="28">
        <v>23360</v>
      </c>
      <c r="I598" s="17">
        <v>60568</v>
      </c>
      <c r="J598" s="29">
        <v>81648923.530000001</v>
      </c>
      <c r="K598" s="28">
        <f t="shared" si="547"/>
        <v>-1043</v>
      </c>
      <c r="L598" s="17">
        <f t="shared" si="548"/>
        <v>-5043</v>
      </c>
      <c r="M598" s="29">
        <f t="shared" si="549"/>
        <v>-474622.84000000358</v>
      </c>
      <c r="N598" s="181">
        <f t="shared" si="537"/>
        <v>-4.2740646641806337E-2</v>
      </c>
      <c r="O598" s="19">
        <f t="shared" si="538"/>
        <v>-7.6862111536175337E-2</v>
      </c>
      <c r="P598" s="32">
        <f t="shared" si="529"/>
        <v>-5.7793758426071193E-3</v>
      </c>
    </row>
    <row r="599" spans="1:16" s="20" customFormat="1" ht="31.5" customHeight="1" outlineLevel="1">
      <c r="A599" s="193" t="s">
        <v>88</v>
      </c>
      <c r="B599" s="7"/>
      <c r="C599" s="10" t="s">
        <v>222</v>
      </c>
      <c r="D599" s="164" t="s">
        <v>223</v>
      </c>
      <c r="E599" s="28">
        <v>8329</v>
      </c>
      <c r="F599" s="17"/>
      <c r="G599" s="29">
        <v>7888031</v>
      </c>
      <c r="H599" s="28">
        <v>7608</v>
      </c>
      <c r="I599" s="17"/>
      <c r="J599" s="29">
        <v>10090581</v>
      </c>
      <c r="K599" s="28">
        <f t="shared" si="547"/>
        <v>-721</v>
      </c>
      <c r="L599" s="17">
        <f t="shared" si="548"/>
        <v>0</v>
      </c>
      <c r="M599" s="29">
        <f t="shared" si="549"/>
        <v>2202550</v>
      </c>
      <c r="N599" s="181">
        <f t="shared" si="537"/>
        <v>-8.6565013807179736E-2</v>
      </c>
      <c r="O599" s="19">
        <f t="shared" si="538"/>
        <v>0</v>
      </c>
      <c r="P599" s="32">
        <f t="shared" si="529"/>
        <v>0.27922684380931057</v>
      </c>
    </row>
    <row r="600" spans="1:16" s="20" customFormat="1" ht="31.5" customHeight="1" outlineLevel="1">
      <c r="A600" s="193" t="s">
        <v>88</v>
      </c>
      <c r="B600" s="7" t="s">
        <v>189</v>
      </c>
      <c r="C600" s="11" t="s">
        <v>144</v>
      </c>
      <c r="D600" s="164" t="s">
        <v>1</v>
      </c>
      <c r="E600" s="28">
        <v>5165</v>
      </c>
      <c r="F600" s="17">
        <v>21873</v>
      </c>
      <c r="G600" s="29">
        <v>30748119</v>
      </c>
      <c r="H600" s="28">
        <v>6348</v>
      </c>
      <c r="I600" s="17">
        <v>25037</v>
      </c>
      <c r="J600" s="29">
        <v>34276621</v>
      </c>
      <c r="K600" s="28">
        <f t="shared" si="547"/>
        <v>1183</v>
      </c>
      <c r="L600" s="17">
        <f t="shared" si="548"/>
        <v>3164</v>
      </c>
      <c r="M600" s="29">
        <f t="shared" si="549"/>
        <v>3528502</v>
      </c>
      <c r="N600" s="181">
        <f t="shared" si="537"/>
        <v>0.22904162633107453</v>
      </c>
      <c r="O600" s="19">
        <f t="shared" si="538"/>
        <v>0.1446532254377543</v>
      </c>
      <c r="P600" s="32">
        <f t="shared" si="529"/>
        <v>0.11475505217083361</v>
      </c>
    </row>
    <row r="601" spans="1:16" s="20" customFormat="1" ht="15.75" customHeight="1" outlineLevel="1">
      <c r="A601" s="193" t="s">
        <v>88</v>
      </c>
      <c r="B601" s="5" t="s">
        <v>143</v>
      </c>
      <c r="C601" s="6" t="s">
        <v>2</v>
      </c>
      <c r="D601" s="163" t="s">
        <v>3</v>
      </c>
      <c r="E601" s="26">
        <v>9787</v>
      </c>
      <c r="F601" s="14"/>
      <c r="G601" s="27">
        <v>64985251.989999995</v>
      </c>
      <c r="H601" s="26">
        <v>8470</v>
      </c>
      <c r="I601" s="14"/>
      <c r="J601" s="27">
        <v>59956517.720000006</v>
      </c>
      <c r="K601" s="26">
        <f t="shared" si="547"/>
        <v>-1317</v>
      </c>
      <c r="L601" s="14">
        <f t="shared" si="548"/>
        <v>0</v>
      </c>
      <c r="M601" s="27">
        <f t="shared" si="549"/>
        <v>-5028734.2699999884</v>
      </c>
      <c r="N601" s="30">
        <f t="shared" si="537"/>
        <v>-0.13456626136711966</v>
      </c>
      <c r="O601" s="15">
        <f t="shared" si="538"/>
        <v>0</v>
      </c>
      <c r="P601" s="31">
        <f t="shared" si="529"/>
        <v>-7.7382700166705759E-2</v>
      </c>
    </row>
    <row r="602" spans="1:16" s="20" customFormat="1" ht="15.75" customHeight="1" outlineLevel="1">
      <c r="A602" s="193" t="s">
        <v>88</v>
      </c>
      <c r="B602" s="5" t="s">
        <v>243</v>
      </c>
      <c r="C602" s="6" t="s">
        <v>256</v>
      </c>
      <c r="D602" s="164"/>
      <c r="E602" s="267"/>
      <c r="F602" s="270"/>
      <c r="G602" s="232">
        <f t="shared" ref="G602" si="550">SUM(G603:G605)</f>
        <v>673441.34</v>
      </c>
      <c r="H602" s="267"/>
      <c r="I602" s="270"/>
      <c r="J602" s="232">
        <f t="shared" ref="J602" si="551">SUM(J603:J605)</f>
        <v>3620973</v>
      </c>
      <c r="K602" s="267"/>
      <c r="L602" s="270"/>
      <c r="M602" s="232">
        <f t="shared" si="549"/>
        <v>2947531.66</v>
      </c>
      <c r="N602" s="30"/>
      <c r="O602" s="15"/>
      <c r="P602" s="31">
        <f t="shared" si="529"/>
        <v>4.3768201993658424</v>
      </c>
    </row>
    <row r="603" spans="1:16" s="20" customFormat="1" ht="15.75" customHeight="1" outlineLevel="1">
      <c r="A603" s="193" t="s">
        <v>88</v>
      </c>
      <c r="B603" s="7"/>
      <c r="C603" s="11" t="s">
        <v>244</v>
      </c>
      <c r="D603" s="162" t="s">
        <v>194</v>
      </c>
      <c r="E603" s="267">
        <v>0</v>
      </c>
      <c r="F603" s="270">
        <v>0</v>
      </c>
      <c r="G603" s="67">
        <v>0</v>
      </c>
      <c r="H603" s="267">
        <v>0</v>
      </c>
      <c r="I603" s="270">
        <v>0</v>
      </c>
      <c r="J603" s="67">
        <v>0</v>
      </c>
      <c r="K603" s="267">
        <f t="shared" ref="K603:K605" si="552">H603-E603</f>
        <v>0</v>
      </c>
      <c r="L603" s="270">
        <f t="shared" ref="L603:L605" si="553">I603-F603</f>
        <v>0</v>
      </c>
      <c r="M603" s="67">
        <f t="shared" si="549"/>
        <v>0</v>
      </c>
      <c r="N603" s="275">
        <f t="shared" ref="N603:N605" si="554">IF(E603=0,0,K603/E603)</f>
        <v>0</v>
      </c>
      <c r="O603" s="276">
        <f t="shared" ref="O603:O605" si="555">IF(F603=0,0,L603/F603)</f>
        <v>0</v>
      </c>
      <c r="P603" s="277">
        <f t="shared" si="529"/>
        <v>0</v>
      </c>
    </row>
    <row r="604" spans="1:16" s="20" customFormat="1" ht="15.75" customHeight="1" outlineLevel="1">
      <c r="A604" s="193" t="s">
        <v>88</v>
      </c>
      <c r="B604" s="7"/>
      <c r="C604" s="11" t="s">
        <v>245</v>
      </c>
      <c r="D604" s="162" t="s">
        <v>159</v>
      </c>
      <c r="E604" s="267">
        <v>14</v>
      </c>
      <c r="F604" s="270">
        <v>544</v>
      </c>
      <c r="G604" s="67">
        <v>673441.34</v>
      </c>
      <c r="H604" s="267">
        <v>60</v>
      </c>
      <c r="I604" s="270">
        <v>1940</v>
      </c>
      <c r="J604" s="67">
        <v>3620973</v>
      </c>
      <c r="K604" s="267">
        <f t="shared" si="552"/>
        <v>46</v>
      </c>
      <c r="L604" s="270">
        <f t="shared" si="553"/>
        <v>1396</v>
      </c>
      <c r="M604" s="67">
        <f t="shared" si="549"/>
        <v>2947531.66</v>
      </c>
      <c r="N604" s="275">
        <f t="shared" si="554"/>
        <v>3.2857142857142856</v>
      </c>
      <c r="O604" s="276">
        <f t="shared" si="555"/>
        <v>2.5661764705882355</v>
      </c>
      <c r="P604" s="277">
        <f t="shared" si="529"/>
        <v>4.3768201993658424</v>
      </c>
    </row>
    <row r="605" spans="1:16" s="16" customFormat="1" ht="15.75" customHeight="1" outlineLevel="1">
      <c r="A605" s="193" t="s">
        <v>88</v>
      </c>
      <c r="B605" s="5"/>
      <c r="C605" s="11" t="s">
        <v>246</v>
      </c>
      <c r="D605" s="164" t="s">
        <v>225</v>
      </c>
      <c r="E605" s="28">
        <v>0</v>
      </c>
      <c r="F605" s="17">
        <v>0</v>
      </c>
      <c r="G605" s="29">
        <v>0</v>
      </c>
      <c r="H605" s="28">
        <v>0</v>
      </c>
      <c r="I605" s="17">
        <v>0</v>
      </c>
      <c r="J605" s="29">
        <v>0</v>
      </c>
      <c r="K605" s="28">
        <f t="shared" si="552"/>
        <v>0</v>
      </c>
      <c r="L605" s="17">
        <f t="shared" si="553"/>
        <v>0</v>
      </c>
      <c r="M605" s="29">
        <f t="shared" si="549"/>
        <v>0</v>
      </c>
      <c r="N605" s="181">
        <f t="shared" si="554"/>
        <v>0</v>
      </c>
      <c r="O605" s="19">
        <f t="shared" si="555"/>
        <v>0</v>
      </c>
      <c r="P605" s="32">
        <f t="shared" si="529"/>
        <v>0</v>
      </c>
    </row>
    <row r="606" spans="1:16" s="13" customFormat="1" ht="15.75" customHeight="1">
      <c r="A606" s="36" t="s">
        <v>68</v>
      </c>
      <c r="B606" s="37" t="s">
        <v>90</v>
      </c>
      <c r="C606" s="215" t="s">
        <v>155</v>
      </c>
      <c r="D606" s="208" t="s">
        <v>145</v>
      </c>
      <c r="E606" s="179" t="s">
        <v>145</v>
      </c>
      <c r="F606" s="78" t="s">
        <v>145</v>
      </c>
      <c r="G606" s="79">
        <f>G607+G613+G618+G623+G624</f>
        <v>54716926.950000003</v>
      </c>
      <c r="H606" s="179" t="s">
        <v>145</v>
      </c>
      <c r="I606" s="274" t="s">
        <v>145</v>
      </c>
      <c r="J606" s="79">
        <f>J607+J613+J618+J623+J624</f>
        <v>59350696.979999997</v>
      </c>
      <c r="K606" s="273" t="s">
        <v>145</v>
      </c>
      <c r="L606" s="274" t="s">
        <v>145</v>
      </c>
      <c r="M606" s="79">
        <f>M607+M613+M618+M624+M623</f>
        <v>4633770.0299999937</v>
      </c>
      <c r="N606" s="278" t="s">
        <v>145</v>
      </c>
      <c r="O606" s="279" t="s">
        <v>145</v>
      </c>
      <c r="P606" s="280">
        <f t="shared" si="529"/>
        <v>8.4686225785931005E-2</v>
      </c>
    </row>
    <row r="607" spans="1:16" s="16" customFormat="1" ht="15.75" customHeight="1" outlineLevel="1">
      <c r="A607" s="193" t="s">
        <v>90</v>
      </c>
      <c r="B607" s="5" t="s">
        <v>136</v>
      </c>
      <c r="C607" s="9" t="s">
        <v>137</v>
      </c>
      <c r="D607" s="161" t="s">
        <v>194</v>
      </c>
      <c r="E607" s="26">
        <v>0</v>
      </c>
      <c r="F607" s="14">
        <v>0</v>
      </c>
      <c r="G607" s="27">
        <v>0</v>
      </c>
      <c r="H607" s="26">
        <f>H609+H611</f>
        <v>0</v>
      </c>
      <c r="I607" s="14">
        <f>I609+I611</f>
        <v>0</v>
      </c>
      <c r="J607" s="27">
        <f>J609+J610+J611+J612</f>
        <v>0</v>
      </c>
      <c r="K607" s="26">
        <f t="shared" ref="K607" si="556">K609+K610+K611+K612</f>
        <v>0</v>
      </c>
      <c r="L607" s="14">
        <f t="shared" si="536"/>
        <v>0</v>
      </c>
      <c r="M607" s="27">
        <f t="shared" si="536"/>
        <v>0</v>
      </c>
      <c r="N607" s="30">
        <f t="shared" ref="N607:N623" si="557">IF(E607=0,0,K607/E607)</f>
        <v>0</v>
      </c>
      <c r="O607" s="15">
        <f t="shared" ref="O607:O623" si="558">IF(F607=0,0,L607/F607)</f>
        <v>0</v>
      </c>
      <c r="P607" s="31">
        <f t="shared" si="529"/>
        <v>0</v>
      </c>
    </row>
    <row r="608" spans="1:16" s="20" customFormat="1" ht="15.75" customHeight="1" outlineLevel="1">
      <c r="A608" s="194" t="s">
        <v>90</v>
      </c>
      <c r="B608" s="7"/>
      <c r="C608" s="8" t="s">
        <v>167</v>
      </c>
      <c r="D608" s="162" t="s">
        <v>194</v>
      </c>
      <c r="E608" s="28">
        <v>0</v>
      </c>
      <c r="F608" s="17">
        <v>0</v>
      </c>
      <c r="G608" s="29">
        <v>0</v>
      </c>
      <c r="H608" s="28">
        <v>0</v>
      </c>
      <c r="I608" s="17">
        <v>0</v>
      </c>
      <c r="J608" s="29">
        <v>0</v>
      </c>
      <c r="K608" s="28">
        <f t="shared" ref="K608:K612" si="559">H608-E608</f>
        <v>0</v>
      </c>
      <c r="L608" s="17">
        <f t="shared" ref="L608:L612" si="560">I608-F608</f>
        <v>0</v>
      </c>
      <c r="M608" s="29">
        <f t="shared" ref="M608:M612" si="561">J608-G608</f>
        <v>0</v>
      </c>
      <c r="N608" s="181">
        <f t="shared" si="557"/>
        <v>0</v>
      </c>
      <c r="O608" s="19">
        <f t="shared" si="558"/>
        <v>0</v>
      </c>
      <c r="P608" s="32">
        <f t="shared" si="529"/>
        <v>0</v>
      </c>
    </row>
    <row r="609" spans="1:16" s="20" customFormat="1" ht="15.75" customHeight="1" outlineLevel="1">
      <c r="A609" s="194" t="s">
        <v>90</v>
      </c>
      <c r="B609" s="7" t="s">
        <v>168</v>
      </c>
      <c r="C609" s="8" t="s">
        <v>138</v>
      </c>
      <c r="D609" s="162" t="s">
        <v>194</v>
      </c>
      <c r="E609" s="28">
        <v>0</v>
      </c>
      <c r="F609" s="17">
        <v>0</v>
      </c>
      <c r="G609" s="29">
        <v>0</v>
      </c>
      <c r="H609" s="28">
        <v>0</v>
      </c>
      <c r="I609" s="17">
        <v>0</v>
      </c>
      <c r="J609" s="29">
        <v>0</v>
      </c>
      <c r="K609" s="28">
        <f t="shared" si="559"/>
        <v>0</v>
      </c>
      <c r="L609" s="17">
        <f t="shared" si="560"/>
        <v>0</v>
      </c>
      <c r="M609" s="29">
        <f t="shared" si="561"/>
        <v>0</v>
      </c>
      <c r="N609" s="181">
        <f t="shared" si="557"/>
        <v>0</v>
      </c>
      <c r="O609" s="19">
        <f t="shared" si="558"/>
        <v>0</v>
      </c>
      <c r="P609" s="32">
        <f t="shared" si="529"/>
        <v>0</v>
      </c>
    </row>
    <row r="610" spans="1:16" s="20" customFormat="1" ht="15.75" customHeight="1" outlineLevel="1">
      <c r="A610" s="194" t="s">
        <v>90</v>
      </c>
      <c r="B610" s="7" t="s">
        <v>169</v>
      </c>
      <c r="C610" s="129" t="s">
        <v>181</v>
      </c>
      <c r="D610" s="162" t="s">
        <v>195</v>
      </c>
      <c r="E610" s="28"/>
      <c r="F610" s="17"/>
      <c r="G610" s="29">
        <v>0</v>
      </c>
      <c r="H610" s="28"/>
      <c r="I610" s="17"/>
      <c r="J610" s="29">
        <v>0</v>
      </c>
      <c r="K610" s="28">
        <f t="shared" si="559"/>
        <v>0</v>
      </c>
      <c r="L610" s="17">
        <f t="shared" si="560"/>
        <v>0</v>
      </c>
      <c r="M610" s="29">
        <f t="shared" si="561"/>
        <v>0</v>
      </c>
      <c r="N610" s="181">
        <f t="shared" si="557"/>
        <v>0</v>
      </c>
      <c r="O610" s="19">
        <f t="shared" si="558"/>
        <v>0</v>
      </c>
      <c r="P610" s="32">
        <f t="shared" si="529"/>
        <v>0</v>
      </c>
    </row>
    <row r="611" spans="1:16" s="20" customFormat="1" ht="31.5" customHeight="1" outlineLevel="1">
      <c r="A611" s="194" t="s">
        <v>90</v>
      </c>
      <c r="B611" s="7" t="s">
        <v>170</v>
      </c>
      <c r="C611" s="8" t="s">
        <v>180</v>
      </c>
      <c r="D611" s="162" t="s">
        <v>194</v>
      </c>
      <c r="E611" s="28">
        <v>0</v>
      </c>
      <c r="F611" s="17">
        <v>0</v>
      </c>
      <c r="G611" s="29">
        <v>0</v>
      </c>
      <c r="H611" s="28">
        <v>0</v>
      </c>
      <c r="I611" s="17">
        <v>0</v>
      </c>
      <c r="J611" s="29">
        <v>0</v>
      </c>
      <c r="K611" s="28">
        <f t="shared" si="559"/>
        <v>0</v>
      </c>
      <c r="L611" s="17">
        <f t="shared" si="560"/>
        <v>0</v>
      </c>
      <c r="M611" s="29">
        <f t="shared" si="561"/>
        <v>0</v>
      </c>
      <c r="N611" s="181">
        <f t="shared" si="557"/>
        <v>0</v>
      </c>
      <c r="O611" s="19">
        <f t="shared" si="558"/>
        <v>0</v>
      </c>
      <c r="P611" s="32">
        <f t="shared" si="529"/>
        <v>0</v>
      </c>
    </row>
    <row r="612" spans="1:16" s="20" customFormat="1" ht="15.75" customHeight="1" outlineLevel="1">
      <c r="A612" s="194" t="s">
        <v>90</v>
      </c>
      <c r="B612" s="7" t="s">
        <v>171</v>
      </c>
      <c r="C612" s="8" t="s">
        <v>156</v>
      </c>
      <c r="D612" s="162"/>
      <c r="E612" s="28"/>
      <c r="F612" s="17"/>
      <c r="G612" s="29">
        <v>0</v>
      </c>
      <c r="H612" s="28"/>
      <c r="I612" s="17"/>
      <c r="J612" s="29">
        <v>0</v>
      </c>
      <c r="K612" s="28">
        <f t="shared" si="559"/>
        <v>0</v>
      </c>
      <c r="L612" s="17">
        <f t="shared" si="560"/>
        <v>0</v>
      </c>
      <c r="M612" s="29">
        <f t="shared" si="561"/>
        <v>0</v>
      </c>
      <c r="N612" s="181">
        <f t="shared" si="557"/>
        <v>0</v>
      </c>
      <c r="O612" s="19">
        <f t="shared" si="558"/>
        <v>0</v>
      </c>
      <c r="P612" s="32">
        <f t="shared" si="529"/>
        <v>0</v>
      </c>
    </row>
    <row r="613" spans="1:16" s="20" customFormat="1" ht="15.75" customHeight="1" outlineLevel="1">
      <c r="A613" s="194" t="s">
        <v>90</v>
      </c>
      <c r="B613" s="5" t="s">
        <v>141</v>
      </c>
      <c r="C613" s="6" t="s">
        <v>140</v>
      </c>
      <c r="D613" s="161" t="s">
        <v>159</v>
      </c>
      <c r="E613" s="26">
        <v>90</v>
      </c>
      <c r="F613" s="14">
        <v>906</v>
      </c>
      <c r="G613" s="27">
        <v>2366693.94</v>
      </c>
      <c r="H613" s="26">
        <f t="shared" ref="H613:M613" si="562">H616+H617</f>
        <v>60</v>
      </c>
      <c r="I613" s="14">
        <f t="shared" si="562"/>
        <v>563</v>
      </c>
      <c r="J613" s="27">
        <f t="shared" si="562"/>
        <v>1450524.76</v>
      </c>
      <c r="K613" s="26">
        <f t="shared" si="562"/>
        <v>-30</v>
      </c>
      <c r="L613" s="14">
        <f t="shared" si="562"/>
        <v>-343</v>
      </c>
      <c r="M613" s="27">
        <f t="shared" si="562"/>
        <v>-916169.17999999993</v>
      </c>
      <c r="N613" s="30">
        <f t="shared" si="557"/>
        <v>-0.33333333333333331</v>
      </c>
      <c r="O613" s="15">
        <f t="shared" si="558"/>
        <v>-0.37858719646799116</v>
      </c>
      <c r="P613" s="31">
        <f t="shared" si="529"/>
        <v>-0.38710927700266978</v>
      </c>
    </row>
    <row r="614" spans="1:16" s="20" customFormat="1" ht="15.75" customHeight="1" outlineLevel="1">
      <c r="A614" s="193" t="s">
        <v>90</v>
      </c>
      <c r="B614" s="5"/>
      <c r="C614" s="8" t="s">
        <v>167</v>
      </c>
      <c r="D614" s="162" t="s">
        <v>159</v>
      </c>
      <c r="E614" s="28">
        <v>0</v>
      </c>
      <c r="F614" s="17">
        <v>0</v>
      </c>
      <c r="G614" s="29">
        <v>0</v>
      </c>
      <c r="H614" s="28">
        <v>0</v>
      </c>
      <c r="I614" s="17">
        <v>0</v>
      </c>
      <c r="J614" s="29">
        <v>0</v>
      </c>
      <c r="K614" s="28">
        <f t="shared" ref="K614:K617" si="563">H614-E614</f>
        <v>0</v>
      </c>
      <c r="L614" s="17">
        <f t="shared" ref="L614:L617" si="564">I614-F614</f>
        <v>0</v>
      </c>
      <c r="M614" s="29">
        <f t="shared" ref="M614:M617" si="565">J614-G614</f>
        <v>0</v>
      </c>
      <c r="N614" s="181">
        <f t="shared" si="557"/>
        <v>0</v>
      </c>
      <c r="O614" s="19">
        <f t="shared" si="558"/>
        <v>0</v>
      </c>
      <c r="P614" s="32">
        <f t="shared" si="529"/>
        <v>0</v>
      </c>
    </row>
    <row r="615" spans="1:16" s="20" customFormat="1" ht="15.75" customHeight="1" outlineLevel="1">
      <c r="A615" s="193" t="s">
        <v>90</v>
      </c>
      <c r="B615" s="5"/>
      <c r="C615" s="129" t="s">
        <v>182</v>
      </c>
      <c r="D615" s="162" t="s">
        <v>159</v>
      </c>
      <c r="E615" s="28">
        <v>0</v>
      </c>
      <c r="F615" s="17">
        <v>0</v>
      </c>
      <c r="G615" s="29">
        <v>0</v>
      </c>
      <c r="H615" s="28">
        <v>0</v>
      </c>
      <c r="I615" s="17">
        <v>0</v>
      </c>
      <c r="J615" s="29">
        <v>0</v>
      </c>
      <c r="K615" s="28">
        <f t="shared" si="563"/>
        <v>0</v>
      </c>
      <c r="L615" s="17">
        <f t="shared" si="564"/>
        <v>0</v>
      </c>
      <c r="M615" s="29">
        <f t="shared" si="565"/>
        <v>0</v>
      </c>
      <c r="N615" s="30">
        <f t="shared" si="557"/>
        <v>0</v>
      </c>
      <c r="O615" s="15">
        <f t="shared" si="558"/>
        <v>0</v>
      </c>
      <c r="P615" s="31">
        <f t="shared" si="529"/>
        <v>0</v>
      </c>
    </row>
    <row r="616" spans="1:16" s="16" customFormat="1" ht="15.75" customHeight="1" outlineLevel="1">
      <c r="A616" s="193" t="s">
        <v>90</v>
      </c>
      <c r="B616" s="7" t="s">
        <v>185</v>
      </c>
      <c r="C616" s="8" t="s">
        <v>157</v>
      </c>
      <c r="D616" s="162" t="s">
        <v>159</v>
      </c>
      <c r="E616" s="28">
        <v>90</v>
      </c>
      <c r="F616" s="17">
        <v>906</v>
      </c>
      <c r="G616" s="29">
        <v>2366693.94</v>
      </c>
      <c r="H616" s="28">
        <v>60</v>
      </c>
      <c r="I616" s="17">
        <v>563</v>
      </c>
      <c r="J616" s="29">
        <v>1450524.76</v>
      </c>
      <c r="K616" s="28">
        <f t="shared" si="563"/>
        <v>-30</v>
      </c>
      <c r="L616" s="17">
        <f t="shared" si="564"/>
        <v>-343</v>
      </c>
      <c r="M616" s="29">
        <f t="shared" si="565"/>
        <v>-916169.17999999993</v>
      </c>
      <c r="N616" s="181">
        <f t="shared" si="557"/>
        <v>-0.33333333333333331</v>
      </c>
      <c r="O616" s="19">
        <f t="shared" si="558"/>
        <v>-0.37858719646799116</v>
      </c>
      <c r="P616" s="32">
        <f t="shared" si="529"/>
        <v>-0.38710927700266978</v>
      </c>
    </row>
    <row r="617" spans="1:16" s="20" customFormat="1" ht="31.5" customHeight="1" outlineLevel="1">
      <c r="A617" s="193" t="s">
        <v>90</v>
      </c>
      <c r="B617" s="7" t="s">
        <v>186</v>
      </c>
      <c r="C617" s="8" t="s">
        <v>183</v>
      </c>
      <c r="D617" s="162" t="s">
        <v>159</v>
      </c>
      <c r="E617" s="28">
        <v>0</v>
      </c>
      <c r="F617" s="17">
        <v>0</v>
      </c>
      <c r="G617" s="29">
        <v>0</v>
      </c>
      <c r="H617" s="28">
        <v>0</v>
      </c>
      <c r="I617" s="17">
        <v>0</v>
      </c>
      <c r="J617" s="29">
        <v>0</v>
      </c>
      <c r="K617" s="28">
        <f t="shared" si="563"/>
        <v>0</v>
      </c>
      <c r="L617" s="17">
        <f t="shared" si="564"/>
        <v>0</v>
      </c>
      <c r="M617" s="29">
        <f t="shared" si="565"/>
        <v>0</v>
      </c>
      <c r="N617" s="181">
        <f t="shared" si="557"/>
        <v>0</v>
      </c>
      <c r="O617" s="19">
        <f t="shared" si="558"/>
        <v>0</v>
      </c>
      <c r="P617" s="32">
        <f t="shared" si="529"/>
        <v>0</v>
      </c>
    </row>
    <row r="618" spans="1:16" s="20" customFormat="1" ht="15.75" customHeight="1" outlineLevel="1">
      <c r="A618" s="193" t="s">
        <v>90</v>
      </c>
      <c r="B618" s="5" t="s">
        <v>139</v>
      </c>
      <c r="C618" s="9" t="s">
        <v>142</v>
      </c>
      <c r="D618" s="163" t="s">
        <v>1</v>
      </c>
      <c r="E618" s="26">
        <f t="shared" ref="E618:M618" si="566">E619+E622</f>
        <v>13352</v>
      </c>
      <c r="F618" s="14">
        <f t="shared" si="566"/>
        <v>51420</v>
      </c>
      <c r="G618" s="27">
        <f t="shared" si="566"/>
        <v>52350233.010000005</v>
      </c>
      <c r="H618" s="26">
        <f t="shared" si="566"/>
        <v>11219</v>
      </c>
      <c r="I618" s="14">
        <f t="shared" si="566"/>
        <v>49976</v>
      </c>
      <c r="J618" s="27">
        <f t="shared" si="566"/>
        <v>57900172.219999999</v>
      </c>
      <c r="K618" s="26">
        <f t="shared" si="566"/>
        <v>-2133</v>
      </c>
      <c r="L618" s="14">
        <f t="shared" si="566"/>
        <v>-1444</v>
      </c>
      <c r="M618" s="27">
        <f t="shared" si="566"/>
        <v>5549939.2099999934</v>
      </c>
      <c r="N618" s="30">
        <f t="shared" si="557"/>
        <v>-0.1597513481126423</v>
      </c>
      <c r="O618" s="15">
        <f t="shared" si="558"/>
        <v>-2.8082458187475689E-2</v>
      </c>
      <c r="P618" s="31">
        <f t="shared" si="529"/>
        <v>0.1060155588789803</v>
      </c>
    </row>
    <row r="619" spans="1:16" s="20" customFormat="1" ht="15.75" customHeight="1" outlineLevel="1">
      <c r="A619" s="193" t="s">
        <v>90</v>
      </c>
      <c r="B619" s="7" t="s">
        <v>188</v>
      </c>
      <c r="C619" s="10" t="s">
        <v>184</v>
      </c>
      <c r="D619" s="164" t="s">
        <v>1</v>
      </c>
      <c r="E619" s="28">
        <v>10464</v>
      </c>
      <c r="F619" s="17">
        <v>40420</v>
      </c>
      <c r="G619" s="29">
        <v>42942233.010000005</v>
      </c>
      <c r="H619" s="28">
        <v>8423</v>
      </c>
      <c r="I619" s="17">
        <v>38976</v>
      </c>
      <c r="J619" s="29">
        <v>48484997.219999999</v>
      </c>
      <c r="K619" s="28">
        <f t="shared" ref="K619:K623" si="567">H619-E619</f>
        <v>-2041</v>
      </c>
      <c r="L619" s="17">
        <f t="shared" ref="L619:L623" si="568">I619-F619</f>
        <v>-1444</v>
      </c>
      <c r="M619" s="29">
        <f t="shared" ref="M619:M627" si="569">J619-G619</f>
        <v>5542764.2099999934</v>
      </c>
      <c r="N619" s="181">
        <f t="shared" si="557"/>
        <v>-0.19504969418960244</v>
      </c>
      <c r="O619" s="19">
        <f t="shared" si="558"/>
        <v>-3.5724888668975753E-2</v>
      </c>
      <c r="P619" s="32">
        <f t="shared" si="529"/>
        <v>0.12907489484091905</v>
      </c>
    </row>
    <row r="620" spans="1:16" s="20" customFormat="1" ht="31.5" customHeight="1" outlineLevel="1">
      <c r="A620" s="193" t="s">
        <v>90</v>
      </c>
      <c r="B620" s="7"/>
      <c r="C620" s="10" t="s">
        <v>224</v>
      </c>
      <c r="D620" s="164" t="s">
        <v>225</v>
      </c>
      <c r="E620" s="28">
        <v>3252</v>
      </c>
      <c r="F620" s="17">
        <v>3252</v>
      </c>
      <c r="G620" s="29">
        <v>8758459.5999999996</v>
      </c>
      <c r="H620" s="28">
        <v>3811</v>
      </c>
      <c r="I620" s="17">
        <v>3811</v>
      </c>
      <c r="J620" s="29">
        <v>10548866.859999999</v>
      </c>
      <c r="K620" s="28">
        <f t="shared" si="567"/>
        <v>559</v>
      </c>
      <c r="L620" s="17">
        <f t="shared" si="568"/>
        <v>559</v>
      </c>
      <c r="M620" s="29">
        <f t="shared" si="569"/>
        <v>1790407.2599999998</v>
      </c>
      <c r="N620" s="181">
        <f t="shared" si="557"/>
        <v>0.17189421894218943</v>
      </c>
      <c r="O620" s="19">
        <f t="shared" si="558"/>
        <v>0.17189421894218943</v>
      </c>
      <c r="P620" s="32">
        <f t="shared" si="529"/>
        <v>0.20442033665371931</v>
      </c>
    </row>
    <row r="621" spans="1:16" s="20" customFormat="1" ht="31.5" customHeight="1" outlineLevel="1">
      <c r="A621" s="193" t="s">
        <v>90</v>
      </c>
      <c r="B621" s="7"/>
      <c r="C621" s="10" t="s">
        <v>222</v>
      </c>
      <c r="D621" s="164" t="s">
        <v>223</v>
      </c>
      <c r="E621" s="28">
        <v>183</v>
      </c>
      <c r="F621" s="17"/>
      <c r="G621" s="29">
        <v>378290</v>
      </c>
      <c r="H621" s="28">
        <v>40</v>
      </c>
      <c r="I621" s="17"/>
      <c r="J621" s="29">
        <v>167270</v>
      </c>
      <c r="K621" s="28">
        <f t="shared" si="567"/>
        <v>-143</v>
      </c>
      <c r="L621" s="17">
        <f t="shared" si="568"/>
        <v>0</v>
      </c>
      <c r="M621" s="29">
        <f t="shared" si="569"/>
        <v>-211020</v>
      </c>
      <c r="N621" s="181">
        <f t="shared" si="557"/>
        <v>-0.78142076502732238</v>
      </c>
      <c r="O621" s="19">
        <f t="shared" si="558"/>
        <v>0</v>
      </c>
      <c r="P621" s="32">
        <f t="shared" si="529"/>
        <v>-0.55782600650294745</v>
      </c>
    </row>
    <row r="622" spans="1:16" s="20" customFormat="1" ht="31.5" customHeight="1" outlineLevel="1">
      <c r="A622" s="193" t="s">
        <v>90</v>
      </c>
      <c r="B622" s="7" t="s">
        <v>189</v>
      </c>
      <c r="C622" s="11" t="s">
        <v>144</v>
      </c>
      <c r="D622" s="164" t="s">
        <v>1</v>
      </c>
      <c r="E622" s="28">
        <v>2888</v>
      </c>
      <c r="F622" s="17">
        <v>11000</v>
      </c>
      <c r="G622" s="29">
        <v>9408000</v>
      </c>
      <c r="H622" s="28">
        <v>2796</v>
      </c>
      <c r="I622" s="17">
        <v>11000</v>
      </c>
      <c r="J622" s="29">
        <v>9415175</v>
      </c>
      <c r="K622" s="28">
        <f t="shared" si="567"/>
        <v>-92</v>
      </c>
      <c r="L622" s="17">
        <f t="shared" si="568"/>
        <v>0</v>
      </c>
      <c r="M622" s="29">
        <f t="shared" si="569"/>
        <v>7175</v>
      </c>
      <c r="N622" s="181">
        <f t="shared" si="557"/>
        <v>-3.1855955678670361E-2</v>
      </c>
      <c r="O622" s="19">
        <f t="shared" si="558"/>
        <v>0</v>
      </c>
      <c r="P622" s="32">
        <f t="shared" si="529"/>
        <v>7.6264880952380952E-4</v>
      </c>
    </row>
    <row r="623" spans="1:16" s="20" customFormat="1" ht="15.75" customHeight="1" outlineLevel="1">
      <c r="A623" s="193" t="s">
        <v>90</v>
      </c>
      <c r="B623" s="5" t="s">
        <v>143</v>
      </c>
      <c r="C623" s="6" t="s">
        <v>2</v>
      </c>
      <c r="D623" s="163" t="s">
        <v>3</v>
      </c>
      <c r="E623" s="26">
        <v>0</v>
      </c>
      <c r="F623" s="14"/>
      <c r="G623" s="27">
        <v>0</v>
      </c>
      <c r="H623" s="26">
        <v>0</v>
      </c>
      <c r="I623" s="14"/>
      <c r="J623" s="27">
        <v>0</v>
      </c>
      <c r="K623" s="26">
        <f t="shared" si="567"/>
        <v>0</v>
      </c>
      <c r="L623" s="14">
        <f t="shared" si="568"/>
        <v>0</v>
      </c>
      <c r="M623" s="27">
        <f t="shared" si="569"/>
        <v>0</v>
      </c>
      <c r="N623" s="30">
        <f t="shared" si="557"/>
        <v>0</v>
      </c>
      <c r="O623" s="15">
        <f t="shared" si="558"/>
        <v>0</v>
      </c>
      <c r="P623" s="31">
        <f t="shared" si="529"/>
        <v>0</v>
      </c>
    </row>
    <row r="624" spans="1:16" s="20" customFormat="1" ht="15.75" customHeight="1" outlineLevel="1">
      <c r="A624" s="193" t="s">
        <v>90</v>
      </c>
      <c r="B624" s="5" t="s">
        <v>243</v>
      </c>
      <c r="C624" s="6" t="s">
        <v>256</v>
      </c>
      <c r="D624" s="164"/>
      <c r="E624" s="267"/>
      <c r="F624" s="270"/>
      <c r="G624" s="232">
        <f t="shared" ref="G624" si="570">SUM(G625:G627)</f>
        <v>0</v>
      </c>
      <c r="H624" s="267"/>
      <c r="I624" s="270"/>
      <c r="J624" s="232">
        <f t="shared" ref="J624" si="571">SUM(J625:J627)</f>
        <v>0</v>
      </c>
      <c r="K624" s="267"/>
      <c r="L624" s="270"/>
      <c r="M624" s="232">
        <f t="shared" si="569"/>
        <v>0</v>
      </c>
      <c r="N624" s="30"/>
      <c r="O624" s="15"/>
      <c r="P624" s="31">
        <f t="shared" si="529"/>
        <v>0</v>
      </c>
    </row>
    <row r="625" spans="1:16" s="20" customFormat="1" ht="15.75" customHeight="1" outlineLevel="1">
      <c r="A625" s="193" t="s">
        <v>90</v>
      </c>
      <c r="B625" s="7"/>
      <c r="C625" s="11" t="s">
        <v>244</v>
      </c>
      <c r="D625" s="162" t="s">
        <v>194</v>
      </c>
      <c r="E625" s="267">
        <v>0</v>
      </c>
      <c r="F625" s="270">
        <v>0</v>
      </c>
      <c r="G625" s="67">
        <v>0</v>
      </c>
      <c r="H625" s="267">
        <v>0</v>
      </c>
      <c r="I625" s="270">
        <v>0</v>
      </c>
      <c r="J625" s="67">
        <v>0</v>
      </c>
      <c r="K625" s="267">
        <f t="shared" ref="K625:K627" si="572">H625-E625</f>
        <v>0</v>
      </c>
      <c r="L625" s="270">
        <f t="shared" ref="L625:L627" si="573">I625-F625</f>
        <v>0</v>
      </c>
      <c r="M625" s="67">
        <f t="shared" si="569"/>
        <v>0</v>
      </c>
      <c r="N625" s="275">
        <f t="shared" ref="N625:N627" si="574">IF(E625=0,0,K625/E625)</f>
        <v>0</v>
      </c>
      <c r="O625" s="276">
        <f t="shared" ref="O625:O627" si="575">IF(F625=0,0,L625/F625)</f>
        <v>0</v>
      </c>
      <c r="P625" s="277">
        <f t="shared" si="529"/>
        <v>0</v>
      </c>
    </row>
    <row r="626" spans="1:16" s="20" customFormat="1" ht="15.75" customHeight="1" outlineLevel="1">
      <c r="A626" s="193" t="s">
        <v>90</v>
      </c>
      <c r="B626" s="7"/>
      <c r="C626" s="11" t="s">
        <v>245</v>
      </c>
      <c r="D626" s="162" t="s">
        <v>159</v>
      </c>
      <c r="E626" s="267">
        <v>0</v>
      </c>
      <c r="F626" s="270">
        <v>0</v>
      </c>
      <c r="G626" s="67">
        <v>0</v>
      </c>
      <c r="H626" s="267">
        <v>0</v>
      </c>
      <c r="I626" s="270">
        <v>0</v>
      </c>
      <c r="J626" s="67">
        <v>0</v>
      </c>
      <c r="K626" s="267">
        <f t="shared" si="572"/>
        <v>0</v>
      </c>
      <c r="L626" s="270">
        <f t="shared" si="573"/>
        <v>0</v>
      </c>
      <c r="M626" s="67">
        <f t="shared" si="569"/>
        <v>0</v>
      </c>
      <c r="N626" s="275">
        <f t="shared" si="574"/>
        <v>0</v>
      </c>
      <c r="O626" s="276">
        <f t="shared" si="575"/>
        <v>0</v>
      </c>
      <c r="P626" s="277">
        <f t="shared" si="529"/>
        <v>0</v>
      </c>
    </row>
    <row r="627" spans="1:16" s="16" customFormat="1" ht="15.75" customHeight="1" outlineLevel="1">
      <c r="A627" s="193" t="s">
        <v>90</v>
      </c>
      <c r="B627" s="5"/>
      <c r="C627" s="11" t="s">
        <v>246</v>
      </c>
      <c r="D627" s="164" t="s">
        <v>225</v>
      </c>
      <c r="E627" s="28">
        <v>0</v>
      </c>
      <c r="F627" s="17">
        <v>0</v>
      </c>
      <c r="G627" s="29">
        <v>0</v>
      </c>
      <c r="H627" s="28">
        <v>0</v>
      </c>
      <c r="I627" s="17">
        <v>0</v>
      </c>
      <c r="J627" s="29">
        <v>0</v>
      </c>
      <c r="K627" s="28">
        <f t="shared" si="572"/>
        <v>0</v>
      </c>
      <c r="L627" s="17">
        <f t="shared" si="573"/>
        <v>0</v>
      </c>
      <c r="M627" s="29">
        <f t="shared" si="569"/>
        <v>0</v>
      </c>
      <c r="N627" s="181">
        <f t="shared" si="574"/>
        <v>0</v>
      </c>
      <c r="O627" s="19">
        <f t="shared" si="575"/>
        <v>0</v>
      </c>
      <c r="P627" s="32">
        <f t="shared" si="529"/>
        <v>0</v>
      </c>
    </row>
    <row r="628" spans="1:16" s="13" customFormat="1" ht="15.75" customHeight="1">
      <c r="A628" s="36" t="s">
        <v>71</v>
      </c>
      <c r="B628" s="37" t="s">
        <v>93</v>
      </c>
      <c r="C628" s="215" t="s">
        <v>92</v>
      </c>
      <c r="D628" s="208" t="s">
        <v>145</v>
      </c>
      <c r="E628" s="179" t="s">
        <v>145</v>
      </c>
      <c r="F628" s="78" t="s">
        <v>145</v>
      </c>
      <c r="G628" s="79">
        <f>G629+G635+G640+G645+G646</f>
        <v>13602160.290000001</v>
      </c>
      <c r="H628" s="179" t="s">
        <v>145</v>
      </c>
      <c r="I628" s="274" t="s">
        <v>145</v>
      </c>
      <c r="J628" s="79">
        <f>J629+J635+J640+J645+J646</f>
        <v>14960308.77</v>
      </c>
      <c r="K628" s="273" t="s">
        <v>145</v>
      </c>
      <c r="L628" s="274" t="s">
        <v>145</v>
      </c>
      <c r="M628" s="79">
        <f>M629+M635+M640+M646+M645</f>
        <v>1358148.4799999986</v>
      </c>
      <c r="N628" s="278" t="s">
        <v>145</v>
      </c>
      <c r="O628" s="279" t="s">
        <v>145</v>
      </c>
      <c r="P628" s="280">
        <f t="shared" si="529"/>
        <v>9.9847998482893816E-2</v>
      </c>
    </row>
    <row r="629" spans="1:16" s="16" customFormat="1" ht="15.75" customHeight="1" outlineLevel="1">
      <c r="A629" s="193" t="s">
        <v>93</v>
      </c>
      <c r="B629" s="5" t="s">
        <v>136</v>
      </c>
      <c r="C629" s="9" t="s">
        <v>137</v>
      </c>
      <c r="D629" s="161" t="s">
        <v>194</v>
      </c>
      <c r="E629" s="26">
        <v>0</v>
      </c>
      <c r="F629" s="14">
        <v>0</v>
      </c>
      <c r="G629" s="27">
        <v>0</v>
      </c>
      <c r="H629" s="26">
        <f>H631+H633</f>
        <v>0</v>
      </c>
      <c r="I629" s="14">
        <f>I631+I633</f>
        <v>0</v>
      </c>
      <c r="J629" s="27">
        <f>J631+J632+J633+J634</f>
        <v>0</v>
      </c>
      <c r="K629" s="26">
        <f t="shared" ref="K629:M651" si="576">K631+K632+K633+K634</f>
        <v>0</v>
      </c>
      <c r="L629" s="14">
        <f t="shared" si="576"/>
        <v>0</v>
      </c>
      <c r="M629" s="27">
        <f t="shared" si="576"/>
        <v>0</v>
      </c>
      <c r="N629" s="30">
        <f t="shared" ref="N629:N645" si="577">IF(E629=0,0,K629/E629)</f>
        <v>0</v>
      </c>
      <c r="O629" s="15">
        <f t="shared" ref="O629:O645" si="578">IF(F629=0,0,L629/F629)</f>
        <v>0</v>
      </c>
      <c r="P629" s="31">
        <f t="shared" si="529"/>
        <v>0</v>
      </c>
    </row>
    <row r="630" spans="1:16" s="20" customFormat="1" ht="15.75" customHeight="1" outlineLevel="1">
      <c r="A630" s="194" t="s">
        <v>93</v>
      </c>
      <c r="B630" s="7"/>
      <c r="C630" s="8" t="s">
        <v>167</v>
      </c>
      <c r="D630" s="162" t="s">
        <v>194</v>
      </c>
      <c r="E630" s="28">
        <v>0</v>
      </c>
      <c r="F630" s="17">
        <v>0</v>
      </c>
      <c r="G630" s="29">
        <v>0</v>
      </c>
      <c r="H630" s="28">
        <v>0</v>
      </c>
      <c r="I630" s="17">
        <v>0</v>
      </c>
      <c r="J630" s="29">
        <v>0</v>
      </c>
      <c r="K630" s="28">
        <f t="shared" ref="K630:K634" si="579">H630-E630</f>
        <v>0</v>
      </c>
      <c r="L630" s="17">
        <f t="shared" ref="L630:L634" si="580">I630-F630</f>
        <v>0</v>
      </c>
      <c r="M630" s="29">
        <f t="shared" ref="M630:M634" si="581">J630-G630</f>
        <v>0</v>
      </c>
      <c r="N630" s="181">
        <f t="shared" si="577"/>
        <v>0</v>
      </c>
      <c r="O630" s="19">
        <f t="shared" si="578"/>
        <v>0</v>
      </c>
      <c r="P630" s="32">
        <f t="shared" si="529"/>
        <v>0</v>
      </c>
    </row>
    <row r="631" spans="1:16" s="20" customFormat="1" ht="15.75" customHeight="1" outlineLevel="1">
      <c r="A631" s="194" t="s">
        <v>93</v>
      </c>
      <c r="B631" s="7" t="s">
        <v>168</v>
      </c>
      <c r="C631" s="8" t="s">
        <v>138</v>
      </c>
      <c r="D631" s="162" t="s">
        <v>194</v>
      </c>
      <c r="E631" s="28">
        <v>0</v>
      </c>
      <c r="F631" s="17">
        <v>0</v>
      </c>
      <c r="G631" s="29">
        <v>0</v>
      </c>
      <c r="H631" s="28">
        <v>0</v>
      </c>
      <c r="I631" s="17">
        <v>0</v>
      </c>
      <c r="J631" s="29">
        <v>0</v>
      </c>
      <c r="K631" s="28">
        <f t="shared" si="579"/>
        <v>0</v>
      </c>
      <c r="L631" s="17">
        <f t="shared" si="580"/>
        <v>0</v>
      </c>
      <c r="M631" s="29">
        <f t="shared" si="581"/>
        <v>0</v>
      </c>
      <c r="N631" s="181">
        <f t="shared" si="577"/>
        <v>0</v>
      </c>
      <c r="O631" s="19">
        <f t="shared" si="578"/>
        <v>0</v>
      </c>
      <c r="P631" s="32">
        <f t="shared" si="529"/>
        <v>0</v>
      </c>
    </row>
    <row r="632" spans="1:16" s="20" customFormat="1" ht="15.75" customHeight="1" outlineLevel="1">
      <c r="A632" s="194" t="s">
        <v>93</v>
      </c>
      <c r="B632" s="7" t="s">
        <v>169</v>
      </c>
      <c r="C632" s="129" t="s">
        <v>181</v>
      </c>
      <c r="D632" s="162" t="s">
        <v>195</v>
      </c>
      <c r="E632" s="28"/>
      <c r="F632" s="17"/>
      <c r="G632" s="29">
        <v>0</v>
      </c>
      <c r="H632" s="28"/>
      <c r="I632" s="17"/>
      <c r="J632" s="29">
        <v>0</v>
      </c>
      <c r="K632" s="28">
        <f t="shared" si="579"/>
        <v>0</v>
      </c>
      <c r="L632" s="17">
        <f t="shared" si="580"/>
        <v>0</v>
      </c>
      <c r="M632" s="29">
        <f t="shared" si="581"/>
        <v>0</v>
      </c>
      <c r="N632" s="181">
        <f t="shared" si="577"/>
        <v>0</v>
      </c>
      <c r="O632" s="19">
        <f t="shared" si="578"/>
        <v>0</v>
      </c>
      <c r="P632" s="32">
        <f t="shared" si="529"/>
        <v>0</v>
      </c>
    </row>
    <row r="633" spans="1:16" s="20" customFormat="1" ht="31.5" customHeight="1" outlineLevel="1">
      <c r="A633" s="194" t="s">
        <v>93</v>
      </c>
      <c r="B633" s="7" t="s">
        <v>170</v>
      </c>
      <c r="C633" s="8" t="s">
        <v>180</v>
      </c>
      <c r="D633" s="162" t="s">
        <v>194</v>
      </c>
      <c r="E633" s="28">
        <v>0</v>
      </c>
      <c r="F633" s="17">
        <v>0</v>
      </c>
      <c r="G633" s="29">
        <v>0</v>
      </c>
      <c r="H633" s="28">
        <v>0</v>
      </c>
      <c r="I633" s="17">
        <v>0</v>
      </c>
      <c r="J633" s="29">
        <v>0</v>
      </c>
      <c r="K633" s="28">
        <f t="shared" si="579"/>
        <v>0</v>
      </c>
      <c r="L633" s="17">
        <f t="shared" si="580"/>
        <v>0</v>
      </c>
      <c r="M633" s="29">
        <f t="shared" si="581"/>
        <v>0</v>
      </c>
      <c r="N633" s="181">
        <f t="shared" si="577"/>
        <v>0</v>
      </c>
      <c r="O633" s="19">
        <f t="shared" si="578"/>
        <v>0</v>
      </c>
      <c r="P633" s="32">
        <f t="shared" si="529"/>
        <v>0</v>
      </c>
    </row>
    <row r="634" spans="1:16" s="20" customFormat="1" ht="15.75" customHeight="1" outlineLevel="1">
      <c r="A634" s="194" t="s">
        <v>93</v>
      </c>
      <c r="B634" s="7" t="s">
        <v>171</v>
      </c>
      <c r="C634" s="8" t="s">
        <v>156</v>
      </c>
      <c r="D634" s="162"/>
      <c r="E634" s="28"/>
      <c r="F634" s="17"/>
      <c r="G634" s="29">
        <v>0</v>
      </c>
      <c r="H634" s="28"/>
      <c r="I634" s="17"/>
      <c r="J634" s="29">
        <v>0</v>
      </c>
      <c r="K634" s="28">
        <f t="shared" si="579"/>
        <v>0</v>
      </c>
      <c r="L634" s="17">
        <f t="shared" si="580"/>
        <v>0</v>
      </c>
      <c r="M634" s="29">
        <f t="shared" si="581"/>
        <v>0</v>
      </c>
      <c r="N634" s="181">
        <f t="shared" si="577"/>
        <v>0</v>
      </c>
      <c r="O634" s="19">
        <f t="shared" si="578"/>
        <v>0</v>
      </c>
      <c r="P634" s="32">
        <f t="shared" si="529"/>
        <v>0</v>
      </c>
    </row>
    <row r="635" spans="1:16" s="20" customFormat="1" ht="15.75" customHeight="1" outlineLevel="1">
      <c r="A635" s="194" t="s">
        <v>93</v>
      </c>
      <c r="B635" s="5" t="s">
        <v>141</v>
      </c>
      <c r="C635" s="6" t="s">
        <v>140</v>
      </c>
      <c r="D635" s="161" t="s">
        <v>159</v>
      </c>
      <c r="E635" s="26">
        <v>0</v>
      </c>
      <c r="F635" s="14">
        <v>0</v>
      </c>
      <c r="G635" s="27">
        <v>0</v>
      </c>
      <c r="H635" s="26">
        <f t="shared" ref="H635:M635" si="582">H638+H639</f>
        <v>0</v>
      </c>
      <c r="I635" s="14">
        <f t="shared" si="582"/>
        <v>0</v>
      </c>
      <c r="J635" s="27">
        <f t="shared" si="582"/>
        <v>0</v>
      </c>
      <c r="K635" s="26">
        <f t="shared" si="582"/>
        <v>0</v>
      </c>
      <c r="L635" s="14">
        <f t="shared" si="582"/>
        <v>0</v>
      </c>
      <c r="M635" s="27">
        <f t="shared" si="582"/>
        <v>0</v>
      </c>
      <c r="N635" s="30">
        <f t="shared" si="577"/>
        <v>0</v>
      </c>
      <c r="O635" s="15">
        <f t="shared" si="578"/>
        <v>0</v>
      </c>
      <c r="P635" s="31">
        <f t="shared" si="529"/>
        <v>0</v>
      </c>
    </row>
    <row r="636" spans="1:16" s="16" customFormat="1" ht="15.75" customHeight="1" outlineLevel="1">
      <c r="A636" s="193" t="s">
        <v>93</v>
      </c>
      <c r="B636" s="5"/>
      <c r="C636" s="8" t="s">
        <v>167</v>
      </c>
      <c r="D636" s="162" t="s">
        <v>159</v>
      </c>
      <c r="E636" s="28">
        <v>0</v>
      </c>
      <c r="F636" s="17">
        <v>0</v>
      </c>
      <c r="G636" s="29">
        <v>0</v>
      </c>
      <c r="H636" s="28">
        <v>0</v>
      </c>
      <c r="I636" s="17">
        <v>0</v>
      </c>
      <c r="J636" s="29">
        <v>0</v>
      </c>
      <c r="K636" s="28">
        <f t="shared" ref="K636:K639" si="583">H636-E636</f>
        <v>0</v>
      </c>
      <c r="L636" s="17">
        <f t="shared" ref="L636:L639" si="584">I636-F636</f>
        <v>0</v>
      </c>
      <c r="M636" s="29">
        <f t="shared" ref="M636:M639" si="585">J636-G636</f>
        <v>0</v>
      </c>
      <c r="N636" s="181">
        <f t="shared" si="577"/>
        <v>0</v>
      </c>
      <c r="O636" s="19">
        <f t="shared" si="578"/>
        <v>0</v>
      </c>
      <c r="P636" s="32">
        <f t="shared" si="529"/>
        <v>0</v>
      </c>
    </row>
    <row r="637" spans="1:16" s="16" customFormat="1" ht="15.75" customHeight="1" outlineLevel="1">
      <c r="A637" s="193" t="s">
        <v>93</v>
      </c>
      <c r="B637" s="5"/>
      <c r="C637" s="129" t="s">
        <v>182</v>
      </c>
      <c r="D637" s="162" t="s">
        <v>159</v>
      </c>
      <c r="E637" s="28">
        <v>0</v>
      </c>
      <c r="F637" s="17">
        <v>0</v>
      </c>
      <c r="G637" s="29">
        <v>0</v>
      </c>
      <c r="H637" s="28">
        <v>0</v>
      </c>
      <c r="I637" s="17">
        <v>0</v>
      </c>
      <c r="J637" s="29">
        <v>0</v>
      </c>
      <c r="K637" s="28">
        <f t="shared" si="583"/>
        <v>0</v>
      </c>
      <c r="L637" s="17">
        <f t="shared" si="584"/>
        <v>0</v>
      </c>
      <c r="M637" s="29">
        <f t="shared" si="585"/>
        <v>0</v>
      </c>
      <c r="N637" s="30">
        <f t="shared" si="577"/>
        <v>0</v>
      </c>
      <c r="O637" s="15">
        <f t="shared" si="578"/>
        <v>0</v>
      </c>
      <c r="P637" s="31">
        <f t="shared" si="529"/>
        <v>0</v>
      </c>
    </row>
    <row r="638" spans="1:16" s="16" customFormat="1" ht="15.75" customHeight="1" outlineLevel="1">
      <c r="A638" s="193" t="s">
        <v>93</v>
      </c>
      <c r="B638" s="7" t="s">
        <v>185</v>
      </c>
      <c r="C638" s="8" t="s">
        <v>157</v>
      </c>
      <c r="D638" s="162" t="s">
        <v>159</v>
      </c>
      <c r="E638" s="28">
        <v>0</v>
      </c>
      <c r="F638" s="17">
        <v>0</v>
      </c>
      <c r="G638" s="29">
        <v>0</v>
      </c>
      <c r="H638" s="28">
        <v>0</v>
      </c>
      <c r="I638" s="17">
        <v>0</v>
      </c>
      <c r="J638" s="29">
        <v>0</v>
      </c>
      <c r="K638" s="28">
        <f t="shared" si="583"/>
        <v>0</v>
      </c>
      <c r="L638" s="17">
        <f t="shared" si="584"/>
        <v>0</v>
      </c>
      <c r="M638" s="29">
        <f t="shared" si="585"/>
        <v>0</v>
      </c>
      <c r="N638" s="181">
        <f t="shared" si="577"/>
        <v>0</v>
      </c>
      <c r="O638" s="19">
        <f t="shared" si="578"/>
        <v>0</v>
      </c>
      <c r="P638" s="32">
        <f t="shared" si="529"/>
        <v>0</v>
      </c>
    </row>
    <row r="639" spans="1:16" s="20" customFormat="1" ht="31.5" customHeight="1" outlineLevel="1">
      <c r="A639" s="193" t="s">
        <v>93</v>
      </c>
      <c r="B639" s="7" t="s">
        <v>186</v>
      </c>
      <c r="C639" s="8" t="s">
        <v>183</v>
      </c>
      <c r="D639" s="162" t="s">
        <v>159</v>
      </c>
      <c r="E639" s="28">
        <v>0</v>
      </c>
      <c r="F639" s="17">
        <v>0</v>
      </c>
      <c r="G639" s="29">
        <v>0</v>
      </c>
      <c r="H639" s="28">
        <v>0</v>
      </c>
      <c r="I639" s="17">
        <v>0</v>
      </c>
      <c r="J639" s="29">
        <v>0</v>
      </c>
      <c r="K639" s="28">
        <f t="shared" si="583"/>
        <v>0</v>
      </c>
      <c r="L639" s="17">
        <f t="shared" si="584"/>
        <v>0</v>
      </c>
      <c r="M639" s="29">
        <f t="shared" si="585"/>
        <v>0</v>
      </c>
      <c r="N639" s="181">
        <f t="shared" si="577"/>
        <v>0</v>
      </c>
      <c r="O639" s="19">
        <f t="shared" si="578"/>
        <v>0</v>
      </c>
      <c r="P639" s="32">
        <f t="shared" si="529"/>
        <v>0</v>
      </c>
    </row>
    <row r="640" spans="1:16" s="20" customFormat="1" ht="15.75" customHeight="1" outlineLevel="1">
      <c r="A640" s="194" t="s">
        <v>93</v>
      </c>
      <c r="B640" s="5" t="s">
        <v>139</v>
      </c>
      <c r="C640" s="9" t="s">
        <v>142</v>
      </c>
      <c r="D640" s="163" t="s">
        <v>1</v>
      </c>
      <c r="E640" s="26">
        <f t="shared" ref="E640:M640" si="586">E641+E644</f>
        <v>4163</v>
      </c>
      <c r="F640" s="14">
        <f t="shared" si="586"/>
        <v>14742</v>
      </c>
      <c r="G640" s="27">
        <f t="shared" si="586"/>
        <v>13602160.290000001</v>
      </c>
      <c r="H640" s="26">
        <f t="shared" si="586"/>
        <v>3771</v>
      </c>
      <c r="I640" s="14">
        <f t="shared" si="586"/>
        <v>14927</v>
      </c>
      <c r="J640" s="27">
        <f t="shared" si="586"/>
        <v>14960308.77</v>
      </c>
      <c r="K640" s="26">
        <f t="shared" si="586"/>
        <v>-392</v>
      </c>
      <c r="L640" s="14">
        <f t="shared" si="586"/>
        <v>185</v>
      </c>
      <c r="M640" s="27">
        <f t="shared" si="586"/>
        <v>1358148.4799999986</v>
      </c>
      <c r="N640" s="30">
        <f t="shared" si="577"/>
        <v>-9.416286331972136E-2</v>
      </c>
      <c r="O640" s="15">
        <f t="shared" si="578"/>
        <v>1.2549179215845882E-2</v>
      </c>
      <c r="P640" s="31">
        <f t="shared" si="529"/>
        <v>9.9847998482893816E-2</v>
      </c>
    </row>
    <row r="641" spans="1:16" s="20" customFormat="1" ht="15.75" customHeight="1" outlineLevel="1">
      <c r="A641" s="194" t="s">
        <v>93</v>
      </c>
      <c r="B641" s="7" t="s">
        <v>188</v>
      </c>
      <c r="C641" s="10" t="s">
        <v>184</v>
      </c>
      <c r="D641" s="164" t="s">
        <v>1</v>
      </c>
      <c r="E641" s="28">
        <v>4110</v>
      </c>
      <c r="F641" s="17">
        <v>14542</v>
      </c>
      <c r="G641" s="29">
        <v>13317329.290000001</v>
      </c>
      <c r="H641" s="28">
        <v>3771</v>
      </c>
      <c r="I641" s="17">
        <v>14927</v>
      </c>
      <c r="J641" s="29">
        <v>14960308.77</v>
      </c>
      <c r="K641" s="28">
        <f t="shared" ref="K641:K645" si="587">H641-E641</f>
        <v>-339</v>
      </c>
      <c r="L641" s="17">
        <f t="shared" ref="L641:L645" si="588">I641-F641</f>
        <v>385</v>
      </c>
      <c r="M641" s="29">
        <f t="shared" ref="M641:M649" si="589">J641-G641</f>
        <v>1642979.4799999986</v>
      </c>
      <c r="N641" s="181">
        <f t="shared" si="577"/>
        <v>-8.2481751824817512E-2</v>
      </c>
      <c r="O641" s="19">
        <f t="shared" si="578"/>
        <v>2.6475037821482601E-2</v>
      </c>
      <c r="P641" s="32">
        <f t="shared" si="529"/>
        <v>0.12337154426553933</v>
      </c>
    </row>
    <row r="642" spans="1:16" s="20" customFormat="1" ht="31.5" customHeight="1" outlineLevel="1">
      <c r="A642" s="193" t="s">
        <v>93</v>
      </c>
      <c r="B642" s="7"/>
      <c r="C642" s="10" t="s">
        <v>224</v>
      </c>
      <c r="D642" s="164" t="s">
        <v>225</v>
      </c>
      <c r="E642" s="28">
        <v>1633</v>
      </c>
      <c r="F642" s="17">
        <v>1633</v>
      </c>
      <c r="G642" s="29">
        <v>4221318.8899999997</v>
      </c>
      <c r="H642" s="28">
        <v>1919</v>
      </c>
      <c r="I642" s="17">
        <v>1919</v>
      </c>
      <c r="J642" s="29">
        <v>5083010.8000000007</v>
      </c>
      <c r="K642" s="28">
        <f t="shared" si="587"/>
        <v>286</v>
      </c>
      <c r="L642" s="17">
        <f t="shared" si="588"/>
        <v>286</v>
      </c>
      <c r="M642" s="29">
        <f t="shared" si="589"/>
        <v>861691.91000000108</v>
      </c>
      <c r="N642" s="181">
        <f t="shared" si="577"/>
        <v>0.17513778322106552</v>
      </c>
      <c r="O642" s="19">
        <f t="shared" si="578"/>
        <v>0.17513778322106552</v>
      </c>
      <c r="P642" s="32">
        <f t="shared" ref="P642:P705" si="590">IF(G642=0,0,M642/G642)</f>
        <v>0.20412859877544129</v>
      </c>
    </row>
    <row r="643" spans="1:16" s="20" customFormat="1" ht="31.5" customHeight="1" outlineLevel="1">
      <c r="A643" s="193" t="s">
        <v>93</v>
      </c>
      <c r="B643" s="7"/>
      <c r="C643" s="10" t="s">
        <v>222</v>
      </c>
      <c r="D643" s="164" t="s">
        <v>223</v>
      </c>
      <c r="E643" s="28">
        <v>0</v>
      </c>
      <c r="F643" s="17"/>
      <c r="G643" s="29">
        <v>0</v>
      </c>
      <c r="H643" s="28">
        <v>0</v>
      </c>
      <c r="I643" s="17"/>
      <c r="J643" s="29">
        <v>0</v>
      </c>
      <c r="K643" s="28">
        <f t="shared" si="587"/>
        <v>0</v>
      </c>
      <c r="L643" s="17">
        <f t="shared" si="588"/>
        <v>0</v>
      </c>
      <c r="M643" s="29">
        <f t="shared" si="589"/>
        <v>0</v>
      </c>
      <c r="N643" s="181">
        <f t="shared" si="577"/>
        <v>0</v>
      </c>
      <c r="O643" s="19">
        <f t="shared" si="578"/>
        <v>0</v>
      </c>
      <c r="P643" s="32">
        <f t="shared" si="590"/>
        <v>0</v>
      </c>
    </row>
    <row r="644" spans="1:16" s="20" customFormat="1" ht="31.5" customHeight="1" outlineLevel="1">
      <c r="A644" s="193" t="s">
        <v>93</v>
      </c>
      <c r="B644" s="7" t="s">
        <v>189</v>
      </c>
      <c r="C644" s="11" t="s">
        <v>144</v>
      </c>
      <c r="D644" s="164" t="s">
        <v>1</v>
      </c>
      <c r="E644" s="28">
        <v>53</v>
      </c>
      <c r="F644" s="17">
        <v>200</v>
      </c>
      <c r="G644" s="29">
        <v>284831</v>
      </c>
      <c r="H644" s="28">
        <v>0</v>
      </c>
      <c r="I644" s="17">
        <v>0</v>
      </c>
      <c r="J644" s="29">
        <v>0</v>
      </c>
      <c r="K644" s="28">
        <f t="shared" si="587"/>
        <v>-53</v>
      </c>
      <c r="L644" s="17">
        <f t="shared" si="588"/>
        <v>-200</v>
      </c>
      <c r="M644" s="29">
        <f t="shared" si="589"/>
        <v>-284831</v>
      </c>
      <c r="N644" s="181">
        <f t="shared" si="577"/>
        <v>-1</v>
      </c>
      <c r="O644" s="19">
        <f t="shared" si="578"/>
        <v>-1</v>
      </c>
      <c r="P644" s="32">
        <f t="shared" si="590"/>
        <v>-1</v>
      </c>
    </row>
    <row r="645" spans="1:16" s="20" customFormat="1" ht="15.75" customHeight="1" outlineLevel="1">
      <c r="A645" s="193" t="s">
        <v>93</v>
      </c>
      <c r="B645" s="5" t="s">
        <v>143</v>
      </c>
      <c r="C645" s="6" t="s">
        <v>2</v>
      </c>
      <c r="D645" s="163" t="s">
        <v>3</v>
      </c>
      <c r="E645" s="26">
        <v>0</v>
      </c>
      <c r="F645" s="14"/>
      <c r="G645" s="27">
        <v>0</v>
      </c>
      <c r="H645" s="26">
        <v>0</v>
      </c>
      <c r="I645" s="14"/>
      <c r="J645" s="27">
        <v>0</v>
      </c>
      <c r="K645" s="26">
        <f t="shared" si="587"/>
        <v>0</v>
      </c>
      <c r="L645" s="14">
        <f t="shared" si="588"/>
        <v>0</v>
      </c>
      <c r="M645" s="27">
        <f t="shared" si="589"/>
        <v>0</v>
      </c>
      <c r="N645" s="30">
        <f t="shared" si="577"/>
        <v>0</v>
      </c>
      <c r="O645" s="15">
        <f t="shared" si="578"/>
        <v>0</v>
      </c>
      <c r="P645" s="31">
        <f t="shared" si="590"/>
        <v>0</v>
      </c>
    </row>
    <row r="646" spans="1:16" s="20" customFormat="1" ht="15.75" customHeight="1" outlineLevel="1">
      <c r="A646" s="193" t="s">
        <v>93</v>
      </c>
      <c r="B646" s="5" t="s">
        <v>243</v>
      </c>
      <c r="C646" s="6" t="s">
        <v>256</v>
      </c>
      <c r="D646" s="164"/>
      <c r="E646" s="267"/>
      <c r="F646" s="270"/>
      <c r="G646" s="232">
        <f t="shared" ref="G646" si="591">SUM(G647:G649)</f>
        <v>0</v>
      </c>
      <c r="H646" s="267"/>
      <c r="I646" s="270"/>
      <c r="J646" s="232">
        <f t="shared" ref="J646" si="592">SUM(J647:J649)</f>
        <v>0</v>
      </c>
      <c r="K646" s="267"/>
      <c r="L646" s="270"/>
      <c r="M646" s="232">
        <f t="shared" si="589"/>
        <v>0</v>
      </c>
      <c r="N646" s="30"/>
      <c r="O646" s="15"/>
      <c r="P646" s="31">
        <f t="shared" si="590"/>
        <v>0</v>
      </c>
    </row>
    <row r="647" spans="1:16" s="20" customFormat="1" ht="15.75" customHeight="1" outlineLevel="1">
      <c r="A647" s="193" t="s">
        <v>93</v>
      </c>
      <c r="B647" s="7"/>
      <c r="C647" s="11" t="s">
        <v>244</v>
      </c>
      <c r="D647" s="162" t="s">
        <v>194</v>
      </c>
      <c r="E647" s="267">
        <v>0</v>
      </c>
      <c r="F647" s="270">
        <v>0</v>
      </c>
      <c r="G647" s="67">
        <v>0</v>
      </c>
      <c r="H647" s="267">
        <v>0</v>
      </c>
      <c r="I647" s="270">
        <v>0</v>
      </c>
      <c r="J647" s="67">
        <v>0</v>
      </c>
      <c r="K647" s="267">
        <f t="shared" ref="K647:K649" si="593">H647-E647</f>
        <v>0</v>
      </c>
      <c r="L647" s="270">
        <f t="shared" ref="L647:L649" si="594">I647-F647</f>
        <v>0</v>
      </c>
      <c r="M647" s="67">
        <f t="shared" si="589"/>
        <v>0</v>
      </c>
      <c r="N647" s="275">
        <f t="shared" ref="N647:N649" si="595">IF(E647=0,0,K647/E647)</f>
        <v>0</v>
      </c>
      <c r="O647" s="276">
        <f t="shared" ref="O647:O649" si="596">IF(F647=0,0,L647/F647)</f>
        <v>0</v>
      </c>
      <c r="P647" s="277">
        <f t="shared" si="590"/>
        <v>0</v>
      </c>
    </row>
    <row r="648" spans="1:16" s="20" customFormat="1" ht="15.75" customHeight="1" outlineLevel="1">
      <c r="A648" s="193" t="s">
        <v>93</v>
      </c>
      <c r="B648" s="7"/>
      <c r="C648" s="11" t="s">
        <v>245</v>
      </c>
      <c r="D648" s="162" t="s">
        <v>159</v>
      </c>
      <c r="E648" s="267">
        <v>0</v>
      </c>
      <c r="F648" s="270">
        <v>0</v>
      </c>
      <c r="G648" s="67">
        <v>0</v>
      </c>
      <c r="H648" s="267">
        <v>0</v>
      </c>
      <c r="I648" s="270">
        <v>0</v>
      </c>
      <c r="J648" s="67">
        <v>0</v>
      </c>
      <c r="K648" s="267">
        <f t="shared" si="593"/>
        <v>0</v>
      </c>
      <c r="L648" s="270">
        <f t="shared" si="594"/>
        <v>0</v>
      </c>
      <c r="M648" s="67">
        <f t="shared" si="589"/>
        <v>0</v>
      </c>
      <c r="N648" s="275">
        <f t="shared" si="595"/>
        <v>0</v>
      </c>
      <c r="O648" s="276">
        <f t="shared" si="596"/>
        <v>0</v>
      </c>
      <c r="P648" s="277">
        <f t="shared" si="590"/>
        <v>0</v>
      </c>
    </row>
    <row r="649" spans="1:16" s="16" customFormat="1" ht="15.75" customHeight="1" outlineLevel="1">
      <c r="A649" s="193" t="s">
        <v>93</v>
      </c>
      <c r="B649" s="5"/>
      <c r="C649" s="11" t="s">
        <v>246</v>
      </c>
      <c r="D649" s="164" t="s">
        <v>225</v>
      </c>
      <c r="E649" s="28">
        <v>0</v>
      </c>
      <c r="F649" s="17">
        <v>0</v>
      </c>
      <c r="G649" s="29">
        <v>0</v>
      </c>
      <c r="H649" s="28">
        <v>0</v>
      </c>
      <c r="I649" s="17">
        <v>0</v>
      </c>
      <c r="J649" s="29">
        <v>0</v>
      </c>
      <c r="K649" s="28">
        <f t="shared" si="593"/>
        <v>0</v>
      </c>
      <c r="L649" s="17">
        <f t="shared" si="594"/>
        <v>0</v>
      </c>
      <c r="M649" s="29">
        <f t="shared" si="589"/>
        <v>0</v>
      </c>
      <c r="N649" s="181">
        <f t="shared" si="595"/>
        <v>0</v>
      </c>
      <c r="O649" s="19">
        <f t="shared" si="596"/>
        <v>0</v>
      </c>
      <c r="P649" s="32">
        <f t="shared" si="590"/>
        <v>0</v>
      </c>
    </row>
    <row r="650" spans="1:16" s="13" customFormat="1" ht="15.75" customHeight="1">
      <c r="A650" s="36" t="s">
        <v>74</v>
      </c>
      <c r="B650" s="37" t="s">
        <v>96</v>
      </c>
      <c r="C650" s="215" t="s">
        <v>95</v>
      </c>
      <c r="D650" s="208" t="s">
        <v>145</v>
      </c>
      <c r="E650" s="179" t="s">
        <v>145</v>
      </c>
      <c r="F650" s="78" t="s">
        <v>145</v>
      </c>
      <c r="G650" s="79">
        <f>G651+G657+G662+G667+G668</f>
        <v>4216987.62</v>
      </c>
      <c r="H650" s="179" t="s">
        <v>145</v>
      </c>
      <c r="I650" s="274" t="s">
        <v>145</v>
      </c>
      <c r="J650" s="79">
        <f>J651+J657+J662+J667+J668</f>
        <v>1249964.6800000002</v>
      </c>
      <c r="K650" s="273" t="s">
        <v>145</v>
      </c>
      <c r="L650" s="274" t="s">
        <v>145</v>
      </c>
      <c r="M650" s="79">
        <f>M651+M657+M662+M668+M667</f>
        <v>-2967022.94</v>
      </c>
      <c r="N650" s="278" t="s">
        <v>145</v>
      </c>
      <c r="O650" s="279" t="s">
        <v>145</v>
      </c>
      <c r="P650" s="280">
        <f t="shared" si="590"/>
        <v>-0.7035882500409143</v>
      </c>
    </row>
    <row r="651" spans="1:16" s="16" customFormat="1" ht="15.75" customHeight="1" outlineLevel="1">
      <c r="A651" s="193" t="s">
        <v>96</v>
      </c>
      <c r="B651" s="5" t="s">
        <v>136</v>
      </c>
      <c r="C651" s="9" t="s">
        <v>137</v>
      </c>
      <c r="D651" s="161" t="s">
        <v>194</v>
      </c>
      <c r="E651" s="26">
        <v>10</v>
      </c>
      <c r="F651" s="14">
        <v>70</v>
      </c>
      <c r="G651" s="27">
        <v>1155446.3500000001</v>
      </c>
      <c r="H651" s="26">
        <f>H653+H655</f>
        <v>5</v>
      </c>
      <c r="I651" s="14">
        <f>I653+I655</f>
        <v>36</v>
      </c>
      <c r="J651" s="27">
        <f>J653+J654+J655+J656</f>
        <v>673087.04</v>
      </c>
      <c r="K651" s="26">
        <f t="shared" ref="K651" si="597">K653+K654+K655+K656</f>
        <v>-5</v>
      </c>
      <c r="L651" s="14">
        <f t="shared" si="576"/>
        <v>-34</v>
      </c>
      <c r="M651" s="27">
        <f t="shared" si="576"/>
        <v>-482359.31000000006</v>
      </c>
      <c r="N651" s="30">
        <f t="shared" ref="N651:N667" si="598">IF(E651=0,0,K651/E651)</f>
        <v>-0.5</v>
      </c>
      <c r="O651" s="15">
        <f t="shared" ref="O651:O667" si="599">IF(F651=0,0,L651/F651)</f>
        <v>-0.48571428571428571</v>
      </c>
      <c r="P651" s="31">
        <f t="shared" si="590"/>
        <v>-0.41746577848465227</v>
      </c>
    </row>
    <row r="652" spans="1:16" s="20" customFormat="1" ht="15.75" customHeight="1" outlineLevel="1">
      <c r="A652" s="194" t="s">
        <v>96</v>
      </c>
      <c r="B652" s="7"/>
      <c r="C652" s="8" t="s">
        <v>167</v>
      </c>
      <c r="D652" s="162" t="s">
        <v>194</v>
      </c>
      <c r="E652" s="28">
        <v>0</v>
      </c>
      <c r="F652" s="17">
        <v>0</v>
      </c>
      <c r="G652" s="29">
        <v>0</v>
      </c>
      <c r="H652" s="28">
        <v>0</v>
      </c>
      <c r="I652" s="17">
        <v>0</v>
      </c>
      <c r="J652" s="29">
        <v>0</v>
      </c>
      <c r="K652" s="28">
        <f t="shared" ref="K652:K656" si="600">H652-E652</f>
        <v>0</v>
      </c>
      <c r="L652" s="17">
        <f t="shared" ref="L652:L656" si="601">I652-F652</f>
        <v>0</v>
      </c>
      <c r="M652" s="29">
        <f t="shared" ref="M652:M656" si="602">J652-G652</f>
        <v>0</v>
      </c>
      <c r="N652" s="181">
        <f t="shared" si="598"/>
        <v>0</v>
      </c>
      <c r="O652" s="19">
        <f t="shared" si="599"/>
        <v>0</v>
      </c>
      <c r="P652" s="32">
        <f t="shared" si="590"/>
        <v>0</v>
      </c>
    </row>
    <row r="653" spans="1:16" s="20" customFormat="1" ht="15.75" customHeight="1" outlineLevel="1">
      <c r="A653" s="194" t="s">
        <v>96</v>
      </c>
      <c r="B653" s="7" t="s">
        <v>168</v>
      </c>
      <c r="C653" s="8" t="s">
        <v>138</v>
      </c>
      <c r="D653" s="162" t="s">
        <v>194</v>
      </c>
      <c r="E653" s="28">
        <v>0</v>
      </c>
      <c r="F653" s="17">
        <v>0</v>
      </c>
      <c r="G653" s="29">
        <v>0</v>
      </c>
      <c r="H653" s="28">
        <v>0</v>
      </c>
      <c r="I653" s="17">
        <v>0</v>
      </c>
      <c r="J653" s="29">
        <v>0</v>
      </c>
      <c r="K653" s="28">
        <f t="shared" si="600"/>
        <v>0</v>
      </c>
      <c r="L653" s="17">
        <f t="shared" si="601"/>
        <v>0</v>
      </c>
      <c r="M653" s="29">
        <f t="shared" si="602"/>
        <v>0</v>
      </c>
      <c r="N653" s="181">
        <f t="shared" si="598"/>
        <v>0</v>
      </c>
      <c r="O653" s="19">
        <f t="shared" si="599"/>
        <v>0</v>
      </c>
      <c r="P653" s="32">
        <f t="shared" si="590"/>
        <v>0</v>
      </c>
    </row>
    <row r="654" spans="1:16" s="20" customFormat="1" ht="15.75" customHeight="1" outlineLevel="1">
      <c r="A654" s="194" t="s">
        <v>96</v>
      </c>
      <c r="B654" s="7" t="s">
        <v>169</v>
      </c>
      <c r="C654" s="129" t="s">
        <v>181</v>
      </c>
      <c r="D654" s="162" t="s">
        <v>195</v>
      </c>
      <c r="E654" s="28"/>
      <c r="F654" s="17"/>
      <c r="G654" s="29">
        <v>0</v>
      </c>
      <c r="H654" s="28"/>
      <c r="I654" s="17"/>
      <c r="J654" s="29">
        <v>0</v>
      </c>
      <c r="K654" s="28">
        <f t="shared" si="600"/>
        <v>0</v>
      </c>
      <c r="L654" s="17">
        <f t="shared" si="601"/>
        <v>0</v>
      </c>
      <c r="M654" s="29">
        <f t="shared" si="602"/>
        <v>0</v>
      </c>
      <c r="N654" s="181">
        <f t="shared" si="598"/>
        <v>0</v>
      </c>
      <c r="O654" s="19">
        <f t="shared" si="599"/>
        <v>0</v>
      </c>
      <c r="P654" s="32">
        <f t="shared" si="590"/>
        <v>0</v>
      </c>
    </row>
    <row r="655" spans="1:16" s="20" customFormat="1" ht="31.5" customHeight="1" outlineLevel="1">
      <c r="A655" s="194" t="s">
        <v>96</v>
      </c>
      <c r="B655" s="7" t="s">
        <v>170</v>
      </c>
      <c r="C655" s="8" t="s">
        <v>180</v>
      </c>
      <c r="D655" s="162" t="s">
        <v>194</v>
      </c>
      <c r="E655" s="28">
        <v>10</v>
      </c>
      <c r="F655" s="17">
        <v>70</v>
      </c>
      <c r="G655" s="29">
        <v>1155446.3500000001</v>
      </c>
      <c r="H655" s="28">
        <v>5</v>
      </c>
      <c r="I655" s="17">
        <v>36</v>
      </c>
      <c r="J655" s="29">
        <v>673087.04</v>
      </c>
      <c r="K655" s="28">
        <f t="shared" si="600"/>
        <v>-5</v>
      </c>
      <c r="L655" s="17">
        <f t="shared" si="601"/>
        <v>-34</v>
      </c>
      <c r="M655" s="29">
        <f t="shared" si="602"/>
        <v>-482359.31000000006</v>
      </c>
      <c r="N655" s="181">
        <f t="shared" si="598"/>
        <v>-0.5</v>
      </c>
      <c r="O655" s="19">
        <f t="shared" si="599"/>
        <v>-0.48571428571428571</v>
      </c>
      <c r="P655" s="32">
        <f t="shared" si="590"/>
        <v>-0.41746577848465227</v>
      </c>
    </row>
    <row r="656" spans="1:16" s="20" customFormat="1" ht="15.75" customHeight="1" outlineLevel="1">
      <c r="A656" s="194" t="s">
        <v>96</v>
      </c>
      <c r="B656" s="7" t="s">
        <v>171</v>
      </c>
      <c r="C656" s="8" t="s">
        <v>156</v>
      </c>
      <c r="D656" s="162"/>
      <c r="E656" s="28"/>
      <c r="F656" s="17"/>
      <c r="G656" s="29">
        <v>0</v>
      </c>
      <c r="H656" s="28"/>
      <c r="I656" s="17"/>
      <c r="J656" s="29">
        <v>0</v>
      </c>
      <c r="K656" s="28">
        <f t="shared" si="600"/>
        <v>0</v>
      </c>
      <c r="L656" s="17">
        <f t="shared" si="601"/>
        <v>0</v>
      </c>
      <c r="M656" s="29">
        <f t="shared" si="602"/>
        <v>0</v>
      </c>
      <c r="N656" s="181">
        <f t="shared" si="598"/>
        <v>0</v>
      </c>
      <c r="O656" s="19">
        <f t="shared" si="599"/>
        <v>0</v>
      </c>
      <c r="P656" s="32">
        <f t="shared" si="590"/>
        <v>0</v>
      </c>
    </row>
    <row r="657" spans="1:16" s="20" customFormat="1" ht="15.75" customHeight="1" outlineLevel="1">
      <c r="A657" s="194" t="s">
        <v>96</v>
      </c>
      <c r="B657" s="5" t="s">
        <v>141</v>
      </c>
      <c r="C657" s="6" t="s">
        <v>140</v>
      </c>
      <c r="D657" s="161" t="s">
        <v>159</v>
      </c>
      <c r="E657" s="26">
        <v>0</v>
      </c>
      <c r="F657" s="14">
        <v>0</v>
      </c>
      <c r="G657" s="27">
        <v>0</v>
      </c>
      <c r="H657" s="26">
        <f t="shared" ref="H657:M657" si="603">H660+H661</f>
        <v>0</v>
      </c>
      <c r="I657" s="14">
        <f t="shared" si="603"/>
        <v>0</v>
      </c>
      <c r="J657" s="27">
        <f t="shared" si="603"/>
        <v>0</v>
      </c>
      <c r="K657" s="26">
        <f t="shared" si="603"/>
        <v>0</v>
      </c>
      <c r="L657" s="14">
        <f t="shared" si="603"/>
        <v>0</v>
      </c>
      <c r="M657" s="27">
        <f t="shared" si="603"/>
        <v>0</v>
      </c>
      <c r="N657" s="30">
        <f t="shared" si="598"/>
        <v>0</v>
      </c>
      <c r="O657" s="15">
        <f t="shared" si="599"/>
        <v>0</v>
      </c>
      <c r="P657" s="31">
        <f t="shared" si="590"/>
        <v>0</v>
      </c>
    </row>
    <row r="658" spans="1:16" s="20" customFormat="1" ht="15.75" customHeight="1" outlineLevel="1">
      <c r="A658" s="193" t="s">
        <v>96</v>
      </c>
      <c r="B658" s="5"/>
      <c r="C658" s="8" t="s">
        <v>167</v>
      </c>
      <c r="D658" s="162" t="s">
        <v>159</v>
      </c>
      <c r="E658" s="28">
        <v>0</v>
      </c>
      <c r="F658" s="17">
        <v>0</v>
      </c>
      <c r="G658" s="29">
        <v>0</v>
      </c>
      <c r="H658" s="28">
        <v>0</v>
      </c>
      <c r="I658" s="17">
        <v>0</v>
      </c>
      <c r="J658" s="29">
        <v>0</v>
      </c>
      <c r="K658" s="28">
        <f t="shared" ref="K658:K661" si="604">H658-E658</f>
        <v>0</v>
      </c>
      <c r="L658" s="17">
        <f t="shared" ref="L658:L661" si="605">I658-F658</f>
        <v>0</v>
      </c>
      <c r="M658" s="29">
        <f t="shared" ref="M658:M661" si="606">J658-G658</f>
        <v>0</v>
      </c>
      <c r="N658" s="181">
        <f t="shared" si="598"/>
        <v>0</v>
      </c>
      <c r="O658" s="19">
        <f t="shared" si="599"/>
        <v>0</v>
      </c>
      <c r="P658" s="32">
        <f t="shared" si="590"/>
        <v>0</v>
      </c>
    </row>
    <row r="659" spans="1:16" s="20" customFormat="1" ht="15.75" customHeight="1" outlineLevel="1">
      <c r="A659" s="193" t="s">
        <v>96</v>
      </c>
      <c r="B659" s="5"/>
      <c r="C659" s="129" t="s">
        <v>182</v>
      </c>
      <c r="D659" s="162" t="s">
        <v>159</v>
      </c>
      <c r="E659" s="28">
        <v>0</v>
      </c>
      <c r="F659" s="17">
        <v>0</v>
      </c>
      <c r="G659" s="29">
        <v>0</v>
      </c>
      <c r="H659" s="28">
        <v>0</v>
      </c>
      <c r="I659" s="17">
        <v>0</v>
      </c>
      <c r="J659" s="29">
        <v>0</v>
      </c>
      <c r="K659" s="28">
        <f t="shared" si="604"/>
        <v>0</v>
      </c>
      <c r="L659" s="17">
        <f t="shared" si="605"/>
        <v>0</v>
      </c>
      <c r="M659" s="29">
        <f t="shared" si="606"/>
        <v>0</v>
      </c>
      <c r="N659" s="30">
        <f t="shared" si="598"/>
        <v>0</v>
      </c>
      <c r="O659" s="15">
        <f t="shared" si="599"/>
        <v>0</v>
      </c>
      <c r="P659" s="31">
        <f t="shared" si="590"/>
        <v>0</v>
      </c>
    </row>
    <row r="660" spans="1:16" s="16" customFormat="1" ht="15.75" customHeight="1" outlineLevel="1">
      <c r="A660" s="193" t="s">
        <v>96</v>
      </c>
      <c r="B660" s="7" t="s">
        <v>185</v>
      </c>
      <c r="C660" s="8" t="s">
        <v>157</v>
      </c>
      <c r="D660" s="162" t="s">
        <v>159</v>
      </c>
      <c r="E660" s="28">
        <v>0</v>
      </c>
      <c r="F660" s="17">
        <v>0</v>
      </c>
      <c r="G660" s="29">
        <v>0</v>
      </c>
      <c r="H660" s="28">
        <v>0</v>
      </c>
      <c r="I660" s="17">
        <v>0</v>
      </c>
      <c r="J660" s="29">
        <v>0</v>
      </c>
      <c r="K660" s="28">
        <f t="shared" si="604"/>
        <v>0</v>
      </c>
      <c r="L660" s="17">
        <f t="shared" si="605"/>
        <v>0</v>
      </c>
      <c r="M660" s="29">
        <f t="shared" si="606"/>
        <v>0</v>
      </c>
      <c r="N660" s="181">
        <f t="shared" si="598"/>
        <v>0</v>
      </c>
      <c r="O660" s="19">
        <f t="shared" si="599"/>
        <v>0</v>
      </c>
      <c r="P660" s="32">
        <f t="shared" si="590"/>
        <v>0</v>
      </c>
    </row>
    <row r="661" spans="1:16" s="20" customFormat="1" ht="31.5" customHeight="1" outlineLevel="1">
      <c r="A661" s="193" t="s">
        <v>96</v>
      </c>
      <c r="B661" s="7" t="s">
        <v>186</v>
      </c>
      <c r="C661" s="8" t="s">
        <v>183</v>
      </c>
      <c r="D661" s="162" t="s">
        <v>159</v>
      </c>
      <c r="E661" s="28">
        <v>0</v>
      </c>
      <c r="F661" s="17">
        <v>0</v>
      </c>
      <c r="G661" s="29">
        <v>0</v>
      </c>
      <c r="H661" s="28">
        <v>0</v>
      </c>
      <c r="I661" s="17">
        <v>0</v>
      </c>
      <c r="J661" s="29">
        <v>0</v>
      </c>
      <c r="K661" s="28">
        <f t="shared" si="604"/>
        <v>0</v>
      </c>
      <c r="L661" s="17">
        <f t="shared" si="605"/>
        <v>0</v>
      </c>
      <c r="M661" s="29">
        <f t="shared" si="606"/>
        <v>0</v>
      </c>
      <c r="N661" s="181">
        <f t="shared" si="598"/>
        <v>0</v>
      </c>
      <c r="O661" s="19">
        <f t="shared" si="599"/>
        <v>0</v>
      </c>
      <c r="P661" s="32">
        <f t="shared" si="590"/>
        <v>0</v>
      </c>
    </row>
    <row r="662" spans="1:16" s="20" customFormat="1" ht="15.75" customHeight="1" outlineLevel="1">
      <c r="A662" s="193" t="s">
        <v>96</v>
      </c>
      <c r="B662" s="5" t="s">
        <v>139</v>
      </c>
      <c r="C662" s="9" t="s">
        <v>142</v>
      </c>
      <c r="D662" s="163" t="s">
        <v>1</v>
      </c>
      <c r="E662" s="26">
        <f t="shared" ref="E662:M662" si="607">E663+E666</f>
        <v>103</v>
      </c>
      <c r="F662" s="14">
        <f t="shared" si="607"/>
        <v>650</v>
      </c>
      <c r="G662" s="27">
        <f t="shared" si="607"/>
        <v>3061541.27</v>
      </c>
      <c r="H662" s="26">
        <f t="shared" si="607"/>
        <v>63</v>
      </c>
      <c r="I662" s="14">
        <f t="shared" si="607"/>
        <v>300</v>
      </c>
      <c r="J662" s="27">
        <f t="shared" si="607"/>
        <v>576877.64</v>
      </c>
      <c r="K662" s="26">
        <f t="shared" si="607"/>
        <v>-40</v>
      </c>
      <c r="L662" s="14">
        <f t="shared" si="607"/>
        <v>-350</v>
      </c>
      <c r="M662" s="27">
        <f t="shared" si="607"/>
        <v>-2484663.63</v>
      </c>
      <c r="N662" s="30">
        <f t="shared" si="598"/>
        <v>-0.38834951456310679</v>
      </c>
      <c r="O662" s="15">
        <f t="shared" si="599"/>
        <v>-0.53846153846153844</v>
      </c>
      <c r="P662" s="31">
        <f t="shared" si="590"/>
        <v>-0.81157280300193368</v>
      </c>
    </row>
    <row r="663" spans="1:16" s="20" customFormat="1" ht="15.75" customHeight="1" outlineLevel="1">
      <c r="A663" s="193" t="s">
        <v>96</v>
      </c>
      <c r="B663" s="7" t="s">
        <v>188</v>
      </c>
      <c r="C663" s="10" t="s">
        <v>184</v>
      </c>
      <c r="D663" s="164" t="s">
        <v>1</v>
      </c>
      <c r="E663" s="28">
        <v>24</v>
      </c>
      <c r="F663" s="17">
        <v>350</v>
      </c>
      <c r="G663" s="29">
        <v>2557541.27</v>
      </c>
      <c r="H663" s="28">
        <v>0</v>
      </c>
      <c r="I663" s="17">
        <v>50</v>
      </c>
      <c r="J663" s="29">
        <v>120627.64</v>
      </c>
      <c r="K663" s="28">
        <f t="shared" ref="K663:K667" si="608">H663-E663</f>
        <v>-24</v>
      </c>
      <c r="L663" s="17">
        <f t="shared" ref="L663:L667" si="609">I663-F663</f>
        <v>-300</v>
      </c>
      <c r="M663" s="29">
        <f t="shared" ref="M663:M671" si="610">J663-G663</f>
        <v>-2436913.63</v>
      </c>
      <c r="N663" s="181">
        <f t="shared" si="598"/>
        <v>-1</v>
      </c>
      <c r="O663" s="19">
        <f t="shared" si="599"/>
        <v>-0.8571428571428571</v>
      </c>
      <c r="P663" s="32">
        <f t="shared" si="590"/>
        <v>-0.95283452845318106</v>
      </c>
    </row>
    <row r="664" spans="1:16" s="20" customFormat="1" ht="31.5" customHeight="1" outlineLevel="1">
      <c r="A664" s="193" t="s">
        <v>96</v>
      </c>
      <c r="B664" s="7"/>
      <c r="C664" s="10" t="s">
        <v>224</v>
      </c>
      <c r="D664" s="164" t="s">
        <v>225</v>
      </c>
      <c r="E664" s="28">
        <v>0</v>
      </c>
      <c r="F664" s="17">
        <v>0</v>
      </c>
      <c r="G664" s="29">
        <v>0</v>
      </c>
      <c r="H664" s="28">
        <v>0</v>
      </c>
      <c r="I664" s="17">
        <v>0</v>
      </c>
      <c r="J664" s="29">
        <v>0</v>
      </c>
      <c r="K664" s="28">
        <f t="shared" si="608"/>
        <v>0</v>
      </c>
      <c r="L664" s="17">
        <f t="shared" si="609"/>
        <v>0</v>
      </c>
      <c r="M664" s="29">
        <f t="shared" si="610"/>
        <v>0</v>
      </c>
      <c r="N664" s="181">
        <f t="shared" si="598"/>
        <v>0</v>
      </c>
      <c r="O664" s="19">
        <f t="shared" si="599"/>
        <v>0</v>
      </c>
      <c r="P664" s="32">
        <f t="shared" si="590"/>
        <v>0</v>
      </c>
    </row>
    <row r="665" spans="1:16" s="20" customFormat="1" ht="31.5" customHeight="1" outlineLevel="1">
      <c r="A665" s="193" t="s">
        <v>96</v>
      </c>
      <c r="B665" s="7"/>
      <c r="C665" s="10" t="s">
        <v>222</v>
      </c>
      <c r="D665" s="164" t="s">
        <v>223</v>
      </c>
      <c r="E665" s="28">
        <v>0</v>
      </c>
      <c r="F665" s="17"/>
      <c r="G665" s="29">
        <v>0</v>
      </c>
      <c r="H665" s="28">
        <v>0</v>
      </c>
      <c r="I665" s="17"/>
      <c r="J665" s="29">
        <v>0</v>
      </c>
      <c r="K665" s="28">
        <f t="shared" si="608"/>
        <v>0</v>
      </c>
      <c r="L665" s="17">
        <f t="shared" si="609"/>
        <v>0</v>
      </c>
      <c r="M665" s="29">
        <f t="shared" si="610"/>
        <v>0</v>
      </c>
      <c r="N665" s="181">
        <f t="shared" si="598"/>
        <v>0</v>
      </c>
      <c r="O665" s="19">
        <f t="shared" si="599"/>
        <v>0</v>
      </c>
      <c r="P665" s="32">
        <f t="shared" si="590"/>
        <v>0</v>
      </c>
    </row>
    <row r="666" spans="1:16" s="20" customFormat="1" ht="31.5" customHeight="1" outlineLevel="1">
      <c r="A666" s="193" t="s">
        <v>96</v>
      </c>
      <c r="B666" s="7" t="s">
        <v>189</v>
      </c>
      <c r="C666" s="11" t="s">
        <v>144</v>
      </c>
      <c r="D666" s="164" t="s">
        <v>1</v>
      </c>
      <c r="E666" s="28">
        <v>79</v>
      </c>
      <c r="F666" s="17">
        <v>300</v>
      </c>
      <c r="G666" s="29">
        <v>504000</v>
      </c>
      <c r="H666" s="28">
        <v>63</v>
      </c>
      <c r="I666" s="17">
        <v>250</v>
      </c>
      <c r="J666" s="29">
        <v>456250</v>
      </c>
      <c r="K666" s="28">
        <f t="shared" si="608"/>
        <v>-16</v>
      </c>
      <c r="L666" s="17">
        <f t="shared" si="609"/>
        <v>-50</v>
      </c>
      <c r="M666" s="29">
        <f t="shared" si="610"/>
        <v>-47750</v>
      </c>
      <c r="N666" s="181">
        <f t="shared" si="598"/>
        <v>-0.20253164556962025</v>
      </c>
      <c r="O666" s="19">
        <f t="shared" si="599"/>
        <v>-0.16666666666666666</v>
      </c>
      <c r="P666" s="32">
        <f t="shared" si="590"/>
        <v>-9.4742063492063489E-2</v>
      </c>
    </row>
    <row r="667" spans="1:16" s="20" customFormat="1" ht="15.75" customHeight="1" outlineLevel="1">
      <c r="A667" s="193" t="s">
        <v>96</v>
      </c>
      <c r="B667" s="5" t="s">
        <v>143</v>
      </c>
      <c r="C667" s="6" t="s">
        <v>2</v>
      </c>
      <c r="D667" s="163" t="s">
        <v>3</v>
      </c>
      <c r="E667" s="26">
        <v>0</v>
      </c>
      <c r="F667" s="14"/>
      <c r="G667" s="27">
        <v>0</v>
      </c>
      <c r="H667" s="26">
        <v>0</v>
      </c>
      <c r="I667" s="14"/>
      <c r="J667" s="27">
        <v>0</v>
      </c>
      <c r="K667" s="26">
        <f t="shared" si="608"/>
        <v>0</v>
      </c>
      <c r="L667" s="14">
        <f t="shared" si="609"/>
        <v>0</v>
      </c>
      <c r="M667" s="27">
        <f t="shared" si="610"/>
        <v>0</v>
      </c>
      <c r="N667" s="30">
        <f t="shared" si="598"/>
        <v>0</v>
      </c>
      <c r="O667" s="15">
        <f t="shared" si="599"/>
        <v>0</v>
      </c>
      <c r="P667" s="31">
        <f t="shared" si="590"/>
        <v>0</v>
      </c>
    </row>
    <row r="668" spans="1:16" s="20" customFormat="1" ht="15.75" customHeight="1" outlineLevel="1">
      <c r="A668" s="193" t="s">
        <v>96</v>
      </c>
      <c r="B668" s="5" t="s">
        <v>243</v>
      </c>
      <c r="C668" s="6" t="s">
        <v>256</v>
      </c>
      <c r="D668" s="164"/>
      <c r="E668" s="267"/>
      <c r="F668" s="270"/>
      <c r="G668" s="232">
        <f t="shared" ref="G668" si="611">SUM(G669:G671)</f>
        <v>0</v>
      </c>
      <c r="H668" s="267"/>
      <c r="I668" s="270"/>
      <c r="J668" s="232">
        <f t="shared" ref="J668" si="612">SUM(J669:J671)</f>
        <v>0</v>
      </c>
      <c r="K668" s="267"/>
      <c r="L668" s="270"/>
      <c r="M668" s="232">
        <f t="shared" si="610"/>
        <v>0</v>
      </c>
      <c r="N668" s="30"/>
      <c r="O668" s="15"/>
      <c r="P668" s="31">
        <f t="shared" si="590"/>
        <v>0</v>
      </c>
    </row>
    <row r="669" spans="1:16" s="20" customFormat="1" ht="15.75" customHeight="1" outlineLevel="1">
      <c r="A669" s="193" t="s">
        <v>96</v>
      </c>
      <c r="B669" s="7"/>
      <c r="C669" s="11" t="s">
        <v>244</v>
      </c>
      <c r="D669" s="162" t="s">
        <v>194</v>
      </c>
      <c r="E669" s="267">
        <v>0</v>
      </c>
      <c r="F669" s="270">
        <v>0</v>
      </c>
      <c r="G669" s="67">
        <v>0</v>
      </c>
      <c r="H669" s="267">
        <v>0</v>
      </c>
      <c r="I669" s="270">
        <v>0</v>
      </c>
      <c r="J669" s="67">
        <v>0</v>
      </c>
      <c r="K669" s="267">
        <f t="shared" ref="K669:K671" si="613">H669-E669</f>
        <v>0</v>
      </c>
      <c r="L669" s="270">
        <f t="shared" ref="L669:L671" si="614">I669-F669</f>
        <v>0</v>
      </c>
      <c r="M669" s="67">
        <f t="shared" si="610"/>
        <v>0</v>
      </c>
      <c r="N669" s="275">
        <f t="shared" ref="N669:N671" si="615">IF(E669=0,0,K669/E669)</f>
        <v>0</v>
      </c>
      <c r="O669" s="276">
        <f t="shared" ref="O669:O671" si="616">IF(F669=0,0,L669/F669)</f>
        <v>0</v>
      </c>
      <c r="P669" s="277">
        <f t="shared" si="590"/>
        <v>0</v>
      </c>
    </row>
    <row r="670" spans="1:16" s="20" customFormat="1" ht="15.75" customHeight="1" outlineLevel="1">
      <c r="A670" s="193" t="s">
        <v>96</v>
      </c>
      <c r="B670" s="7"/>
      <c r="C670" s="11" t="s">
        <v>245</v>
      </c>
      <c r="D670" s="162" t="s">
        <v>159</v>
      </c>
      <c r="E670" s="267">
        <v>0</v>
      </c>
      <c r="F670" s="270">
        <v>0</v>
      </c>
      <c r="G670" s="67">
        <v>0</v>
      </c>
      <c r="H670" s="267">
        <v>0</v>
      </c>
      <c r="I670" s="270">
        <v>0</v>
      </c>
      <c r="J670" s="67">
        <v>0</v>
      </c>
      <c r="K670" s="267">
        <f t="shared" si="613"/>
        <v>0</v>
      </c>
      <c r="L670" s="270">
        <f t="shared" si="614"/>
        <v>0</v>
      </c>
      <c r="M670" s="67">
        <f t="shared" si="610"/>
        <v>0</v>
      </c>
      <c r="N670" s="275">
        <f t="shared" si="615"/>
        <v>0</v>
      </c>
      <c r="O670" s="276">
        <f t="shared" si="616"/>
        <v>0</v>
      </c>
      <c r="P670" s="277">
        <f t="shared" si="590"/>
        <v>0</v>
      </c>
    </row>
    <row r="671" spans="1:16" s="16" customFormat="1" ht="15.75" customHeight="1" outlineLevel="1">
      <c r="A671" s="193" t="s">
        <v>96</v>
      </c>
      <c r="B671" s="5"/>
      <c r="C671" s="11" t="s">
        <v>246</v>
      </c>
      <c r="D671" s="164" t="s">
        <v>225</v>
      </c>
      <c r="E671" s="28">
        <v>0</v>
      </c>
      <c r="F671" s="17">
        <v>0</v>
      </c>
      <c r="G671" s="29">
        <v>0</v>
      </c>
      <c r="H671" s="28">
        <v>0</v>
      </c>
      <c r="I671" s="17">
        <v>0</v>
      </c>
      <c r="J671" s="29">
        <v>0</v>
      </c>
      <c r="K671" s="28">
        <f t="shared" si="613"/>
        <v>0</v>
      </c>
      <c r="L671" s="17">
        <f t="shared" si="614"/>
        <v>0</v>
      </c>
      <c r="M671" s="29">
        <f t="shared" si="610"/>
        <v>0</v>
      </c>
      <c r="N671" s="181">
        <f t="shared" si="615"/>
        <v>0</v>
      </c>
      <c r="O671" s="19">
        <f t="shared" si="616"/>
        <v>0</v>
      </c>
      <c r="P671" s="32">
        <f t="shared" si="590"/>
        <v>0</v>
      </c>
    </row>
    <row r="672" spans="1:16" s="13" customFormat="1" ht="15.75" customHeight="1">
      <c r="A672" s="36" t="s">
        <v>77</v>
      </c>
      <c r="B672" s="37" t="s">
        <v>99</v>
      </c>
      <c r="C672" s="215" t="s">
        <v>98</v>
      </c>
      <c r="D672" s="208" t="s">
        <v>145</v>
      </c>
      <c r="E672" s="179" t="s">
        <v>145</v>
      </c>
      <c r="F672" s="78" t="s">
        <v>145</v>
      </c>
      <c r="G672" s="79">
        <f>G673+G679+G684+G689+G690</f>
        <v>2487928.5099999998</v>
      </c>
      <c r="H672" s="179" t="s">
        <v>145</v>
      </c>
      <c r="I672" s="274" t="s">
        <v>145</v>
      </c>
      <c r="J672" s="79">
        <f>J673+J679+J684+J689+J690</f>
        <v>1842182.51</v>
      </c>
      <c r="K672" s="273" t="s">
        <v>145</v>
      </c>
      <c r="L672" s="274" t="s">
        <v>145</v>
      </c>
      <c r="M672" s="79">
        <f>M673+M679+M684+M690+M689</f>
        <v>-645745.99999999977</v>
      </c>
      <c r="N672" s="278" t="s">
        <v>145</v>
      </c>
      <c r="O672" s="279" t="s">
        <v>145</v>
      </c>
      <c r="P672" s="280">
        <f t="shared" si="590"/>
        <v>-0.25955167015631003</v>
      </c>
    </row>
    <row r="673" spans="1:16" s="16" customFormat="1" ht="15.75" customHeight="1" outlineLevel="1">
      <c r="A673" s="193" t="s">
        <v>99</v>
      </c>
      <c r="B673" s="5" t="s">
        <v>136</v>
      </c>
      <c r="C673" s="9" t="s">
        <v>137</v>
      </c>
      <c r="D673" s="161" t="s">
        <v>194</v>
      </c>
      <c r="E673" s="26">
        <v>0</v>
      </c>
      <c r="F673" s="14">
        <v>0</v>
      </c>
      <c r="G673" s="27">
        <v>0</v>
      </c>
      <c r="H673" s="26">
        <f>H675+H677</f>
        <v>0</v>
      </c>
      <c r="I673" s="14">
        <f>I675+I677</f>
        <v>0</v>
      </c>
      <c r="J673" s="27">
        <f>J675+J676+J677+J678</f>
        <v>0</v>
      </c>
      <c r="K673" s="26">
        <f t="shared" ref="K673:M695" si="617">K675+K676+K677+K678</f>
        <v>0</v>
      </c>
      <c r="L673" s="14">
        <f t="shared" si="617"/>
        <v>0</v>
      </c>
      <c r="M673" s="27">
        <f t="shared" si="617"/>
        <v>0</v>
      </c>
      <c r="N673" s="30">
        <f t="shared" ref="N673:N689" si="618">IF(E673=0,0,K673/E673)</f>
        <v>0</v>
      </c>
      <c r="O673" s="15">
        <f t="shared" ref="O673:O689" si="619">IF(F673=0,0,L673/F673)</f>
        <v>0</v>
      </c>
      <c r="P673" s="31">
        <f t="shared" si="590"/>
        <v>0</v>
      </c>
    </row>
    <row r="674" spans="1:16" s="20" customFormat="1" ht="15.75" customHeight="1" outlineLevel="1">
      <c r="A674" s="194" t="s">
        <v>99</v>
      </c>
      <c r="B674" s="7"/>
      <c r="C674" s="8" t="s">
        <v>167</v>
      </c>
      <c r="D674" s="162" t="s">
        <v>194</v>
      </c>
      <c r="E674" s="28">
        <v>0</v>
      </c>
      <c r="F674" s="17">
        <v>0</v>
      </c>
      <c r="G674" s="29">
        <v>0</v>
      </c>
      <c r="H674" s="28">
        <v>0</v>
      </c>
      <c r="I674" s="17">
        <v>0</v>
      </c>
      <c r="J674" s="29">
        <v>0</v>
      </c>
      <c r="K674" s="28">
        <f t="shared" ref="K674:K678" si="620">H674-E674</f>
        <v>0</v>
      </c>
      <c r="L674" s="17">
        <f t="shared" ref="L674:L678" si="621">I674-F674</f>
        <v>0</v>
      </c>
      <c r="M674" s="29">
        <f t="shared" ref="M674:M678" si="622">J674-G674</f>
        <v>0</v>
      </c>
      <c r="N674" s="181">
        <f t="shared" si="618"/>
        <v>0</v>
      </c>
      <c r="O674" s="19">
        <f t="shared" si="619"/>
        <v>0</v>
      </c>
      <c r="P674" s="32">
        <f t="shared" si="590"/>
        <v>0</v>
      </c>
    </row>
    <row r="675" spans="1:16" s="20" customFormat="1" ht="15.75" customHeight="1" outlineLevel="1">
      <c r="A675" s="194" t="s">
        <v>99</v>
      </c>
      <c r="B675" s="7" t="s">
        <v>168</v>
      </c>
      <c r="C675" s="8" t="s">
        <v>138</v>
      </c>
      <c r="D675" s="162" t="s">
        <v>194</v>
      </c>
      <c r="E675" s="28">
        <v>0</v>
      </c>
      <c r="F675" s="17">
        <v>0</v>
      </c>
      <c r="G675" s="29">
        <v>0</v>
      </c>
      <c r="H675" s="28">
        <v>0</v>
      </c>
      <c r="I675" s="17">
        <v>0</v>
      </c>
      <c r="J675" s="29">
        <v>0</v>
      </c>
      <c r="K675" s="28">
        <f t="shared" si="620"/>
        <v>0</v>
      </c>
      <c r="L675" s="17">
        <f t="shared" si="621"/>
        <v>0</v>
      </c>
      <c r="M675" s="29">
        <f t="shared" si="622"/>
        <v>0</v>
      </c>
      <c r="N675" s="181">
        <f t="shared" si="618"/>
        <v>0</v>
      </c>
      <c r="O675" s="19">
        <f t="shared" si="619"/>
        <v>0</v>
      </c>
      <c r="P675" s="32">
        <f t="shared" si="590"/>
        <v>0</v>
      </c>
    </row>
    <row r="676" spans="1:16" s="20" customFormat="1" ht="15.75" customHeight="1" outlineLevel="1">
      <c r="A676" s="194" t="s">
        <v>99</v>
      </c>
      <c r="B676" s="7" t="s">
        <v>169</v>
      </c>
      <c r="C676" s="129" t="s">
        <v>181</v>
      </c>
      <c r="D676" s="162" t="s">
        <v>195</v>
      </c>
      <c r="E676" s="28"/>
      <c r="F676" s="17"/>
      <c r="G676" s="29">
        <v>0</v>
      </c>
      <c r="H676" s="28"/>
      <c r="I676" s="17"/>
      <c r="J676" s="29">
        <v>0</v>
      </c>
      <c r="K676" s="28">
        <f t="shared" si="620"/>
        <v>0</v>
      </c>
      <c r="L676" s="17">
        <f t="shared" si="621"/>
        <v>0</v>
      </c>
      <c r="M676" s="29">
        <f t="shared" si="622"/>
        <v>0</v>
      </c>
      <c r="N676" s="181">
        <f t="shared" si="618"/>
        <v>0</v>
      </c>
      <c r="O676" s="19">
        <f t="shared" si="619"/>
        <v>0</v>
      </c>
      <c r="P676" s="32">
        <f t="shared" si="590"/>
        <v>0</v>
      </c>
    </row>
    <row r="677" spans="1:16" s="20" customFormat="1" ht="31.5" customHeight="1" outlineLevel="1">
      <c r="A677" s="194" t="s">
        <v>99</v>
      </c>
      <c r="B677" s="7" t="s">
        <v>170</v>
      </c>
      <c r="C677" s="8" t="s">
        <v>180</v>
      </c>
      <c r="D677" s="162" t="s">
        <v>194</v>
      </c>
      <c r="E677" s="28">
        <v>0</v>
      </c>
      <c r="F677" s="17">
        <v>0</v>
      </c>
      <c r="G677" s="29">
        <v>0</v>
      </c>
      <c r="H677" s="28">
        <v>0</v>
      </c>
      <c r="I677" s="17">
        <v>0</v>
      </c>
      <c r="J677" s="29">
        <v>0</v>
      </c>
      <c r="K677" s="28">
        <f t="shared" si="620"/>
        <v>0</v>
      </c>
      <c r="L677" s="17">
        <f t="shared" si="621"/>
        <v>0</v>
      </c>
      <c r="M677" s="29">
        <f t="shared" si="622"/>
        <v>0</v>
      </c>
      <c r="N677" s="181">
        <f t="shared" si="618"/>
        <v>0</v>
      </c>
      <c r="O677" s="19">
        <f t="shared" si="619"/>
        <v>0</v>
      </c>
      <c r="P677" s="32">
        <f t="shared" si="590"/>
        <v>0</v>
      </c>
    </row>
    <row r="678" spans="1:16" s="20" customFormat="1" ht="15.75" customHeight="1" outlineLevel="1">
      <c r="A678" s="194" t="s">
        <v>99</v>
      </c>
      <c r="B678" s="7" t="s">
        <v>171</v>
      </c>
      <c r="C678" s="8" t="s">
        <v>156</v>
      </c>
      <c r="D678" s="162"/>
      <c r="E678" s="28"/>
      <c r="F678" s="17"/>
      <c r="G678" s="29">
        <v>0</v>
      </c>
      <c r="H678" s="28"/>
      <c r="I678" s="17"/>
      <c r="J678" s="29">
        <v>0</v>
      </c>
      <c r="K678" s="28">
        <f t="shared" si="620"/>
        <v>0</v>
      </c>
      <c r="L678" s="17">
        <f t="shared" si="621"/>
        <v>0</v>
      </c>
      <c r="M678" s="29">
        <f t="shared" si="622"/>
        <v>0</v>
      </c>
      <c r="N678" s="181">
        <f t="shared" si="618"/>
        <v>0</v>
      </c>
      <c r="O678" s="19">
        <f t="shared" si="619"/>
        <v>0</v>
      </c>
      <c r="P678" s="32">
        <f t="shared" si="590"/>
        <v>0</v>
      </c>
    </row>
    <row r="679" spans="1:16" s="20" customFormat="1" ht="15.75" customHeight="1" outlineLevel="1">
      <c r="A679" s="194" t="s">
        <v>99</v>
      </c>
      <c r="B679" s="5" t="s">
        <v>141</v>
      </c>
      <c r="C679" s="6" t="s">
        <v>140</v>
      </c>
      <c r="D679" s="161" t="s">
        <v>159</v>
      </c>
      <c r="E679" s="26">
        <v>93</v>
      </c>
      <c r="F679" s="14">
        <v>1077</v>
      </c>
      <c r="G679" s="27">
        <v>2422408.5099999998</v>
      </c>
      <c r="H679" s="26">
        <f t="shared" ref="H679:M679" si="623">H682+H683</f>
        <v>70</v>
      </c>
      <c r="I679" s="14">
        <f t="shared" si="623"/>
        <v>804</v>
      </c>
      <c r="J679" s="27">
        <f t="shared" si="623"/>
        <v>1769182.51</v>
      </c>
      <c r="K679" s="26">
        <f t="shared" si="623"/>
        <v>-23</v>
      </c>
      <c r="L679" s="14">
        <f t="shared" si="623"/>
        <v>-273</v>
      </c>
      <c r="M679" s="27">
        <f t="shared" si="623"/>
        <v>-653225.99999999977</v>
      </c>
      <c r="N679" s="30">
        <f t="shared" si="618"/>
        <v>-0.24731182795698925</v>
      </c>
      <c r="O679" s="15">
        <f t="shared" si="619"/>
        <v>-0.25348189415041783</v>
      </c>
      <c r="P679" s="31">
        <f t="shared" si="590"/>
        <v>-0.26965971978029413</v>
      </c>
    </row>
    <row r="680" spans="1:16" s="16" customFormat="1" ht="15.75" customHeight="1" outlineLevel="1">
      <c r="A680" s="193" t="s">
        <v>99</v>
      </c>
      <c r="B680" s="5"/>
      <c r="C680" s="8" t="s">
        <v>167</v>
      </c>
      <c r="D680" s="162" t="s">
        <v>159</v>
      </c>
      <c r="E680" s="28">
        <v>0</v>
      </c>
      <c r="F680" s="17">
        <v>0</v>
      </c>
      <c r="G680" s="29">
        <v>0</v>
      </c>
      <c r="H680" s="28">
        <v>0</v>
      </c>
      <c r="I680" s="17">
        <v>0</v>
      </c>
      <c r="J680" s="29">
        <v>0</v>
      </c>
      <c r="K680" s="28">
        <f t="shared" ref="K680:K683" si="624">H680-E680</f>
        <v>0</v>
      </c>
      <c r="L680" s="17">
        <f t="shared" ref="L680:L683" si="625">I680-F680</f>
        <v>0</v>
      </c>
      <c r="M680" s="29">
        <f t="shared" ref="M680:M683" si="626">J680-G680</f>
        <v>0</v>
      </c>
      <c r="N680" s="181">
        <f t="shared" si="618"/>
        <v>0</v>
      </c>
      <c r="O680" s="19">
        <f t="shared" si="619"/>
        <v>0</v>
      </c>
      <c r="P680" s="32">
        <f t="shared" si="590"/>
        <v>0</v>
      </c>
    </row>
    <row r="681" spans="1:16" s="20" customFormat="1" ht="15.75" customHeight="1" outlineLevel="1">
      <c r="A681" s="194" t="s">
        <v>99</v>
      </c>
      <c r="B681" s="5"/>
      <c r="C681" s="129" t="s">
        <v>182</v>
      </c>
      <c r="D681" s="162" t="s">
        <v>159</v>
      </c>
      <c r="E681" s="28">
        <v>0</v>
      </c>
      <c r="F681" s="17">
        <v>0</v>
      </c>
      <c r="G681" s="29">
        <v>0</v>
      </c>
      <c r="H681" s="28">
        <v>0</v>
      </c>
      <c r="I681" s="17">
        <v>0</v>
      </c>
      <c r="J681" s="29">
        <v>0</v>
      </c>
      <c r="K681" s="28">
        <f t="shared" si="624"/>
        <v>0</v>
      </c>
      <c r="L681" s="17">
        <f t="shared" si="625"/>
        <v>0</v>
      </c>
      <c r="M681" s="29">
        <f t="shared" si="626"/>
        <v>0</v>
      </c>
      <c r="N681" s="30">
        <f t="shared" si="618"/>
        <v>0</v>
      </c>
      <c r="O681" s="15">
        <f t="shared" si="619"/>
        <v>0</v>
      </c>
      <c r="P681" s="31">
        <f t="shared" si="590"/>
        <v>0</v>
      </c>
    </row>
    <row r="682" spans="1:16" s="20" customFormat="1" ht="15.75" customHeight="1" outlineLevel="1">
      <c r="A682" s="194" t="s">
        <v>99</v>
      </c>
      <c r="B682" s="7" t="s">
        <v>185</v>
      </c>
      <c r="C682" s="8" t="s">
        <v>157</v>
      </c>
      <c r="D682" s="162" t="s">
        <v>159</v>
      </c>
      <c r="E682" s="28">
        <v>93</v>
      </c>
      <c r="F682" s="17">
        <v>1077</v>
      </c>
      <c r="G682" s="29">
        <v>2422408.5099999998</v>
      </c>
      <c r="H682" s="28">
        <v>70</v>
      </c>
      <c r="I682" s="17">
        <v>804</v>
      </c>
      <c r="J682" s="29">
        <v>1769182.51</v>
      </c>
      <c r="K682" s="28">
        <f t="shared" si="624"/>
        <v>-23</v>
      </c>
      <c r="L682" s="17">
        <f t="shared" si="625"/>
        <v>-273</v>
      </c>
      <c r="M682" s="29">
        <f t="shared" si="626"/>
        <v>-653225.99999999977</v>
      </c>
      <c r="N682" s="181">
        <f t="shared" si="618"/>
        <v>-0.24731182795698925</v>
      </c>
      <c r="O682" s="19">
        <f t="shared" si="619"/>
        <v>-0.25348189415041783</v>
      </c>
      <c r="P682" s="32">
        <f t="shared" si="590"/>
        <v>-0.26965971978029413</v>
      </c>
    </row>
    <row r="683" spans="1:16" s="20" customFormat="1" ht="31.5" customHeight="1" outlineLevel="1">
      <c r="A683" s="194" t="s">
        <v>99</v>
      </c>
      <c r="B683" s="7" t="s">
        <v>186</v>
      </c>
      <c r="C683" s="8" t="s">
        <v>183</v>
      </c>
      <c r="D683" s="162" t="s">
        <v>159</v>
      </c>
      <c r="E683" s="28">
        <v>0</v>
      </c>
      <c r="F683" s="17">
        <v>0</v>
      </c>
      <c r="G683" s="29">
        <v>0</v>
      </c>
      <c r="H683" s="28">
        <v>0</v>
      </c>
      <c r="I683" s="17">
        <v>0</v>
      </c>
      <c r="J683" s="29">
        <v>0</v>
      </c>
      <c r="K683" s="28">
        <f t="shared" si="624"/>
        <v>0</v>
      </c>
      <c r="L683" s="17">
        <f t="shared" si="625"/>
        <v>0</v>
      </c>
      <c r="M683" s="29">
        <f t="shared" si="626"/>
        <v>0</v>
      </c>
      <c r="N683" s="181">
        <f t="shared" si="618"/>
        <v>0</v>
      </c>
      <c r="O683" s="19">
        <f t="shared" si="619"/>
        <v>0</v>
      </c>
      <c r="P683" s="32">
        <f t="shared" si="590"/>
        <v>0</v>
      </c>
    </row>
    <row r="684" spans="1:16" s="20" customFormat="1" ht="15.75" customHeight="1" outlineLevel="1">
      <c r="A684" s="194" t="s">
        <v>99</v>
      </c>
      <c r="B684" s="5" t="s">
        <v>139</v>
      </c>
      <c r="C684" s="9" t="s">
        <v>142</v>
      </c>
      <c r="D684" s="163" t="s">
        <v>1</v>
      </c>
      <c r="E684" s="26">
        <f t="shared" ref="E684:M684" si="627">E685+E688</f>
        <v>13</v>
      </c>
      <c r="F684" s="14">
        <f t="shared" si="627"/>
        <v>50</v>
      </c>
      <c r="G684" s="27">
        <f t="shared" si="627"/>
        <v>65520</v>
      </c>
      <c r="H684" s="26">
        <f t="shared" si="627"/>
        <v>18</v>
      </c>
      <c r="I684" s="14">
        <f t="shared" si="627"/>
        <v>70</v>
      </c>
      <c r="J684" s="27">
        <f t="shared" si="627"/>
        <v>73000</v>
      </c>
      <c r="K684" s="26">
        <f t="shared" si="627"/>
        <v>5</v>
      </c>
      <c r="L684" s="14">
        <f t="shared" si="627"/>
        <v>20</v>
      </c>
      <c r="M684" s="27">
        <f t="shared" si="627"/>
        <v>7480</v>
      </c>
      <c r="N684" s="30">
        <f t="shared" si="618"/>
        <v>0.38461538461538464</v>
      </c>
      <c r="O684" s="15">
        <f t="shared" si="619"/>
        <v>0.4</v>
      </c>
      <c r="P684" s="31">
        <f t="shared" si="590"/>
        <v>0.11416361416361416</v>
      </c>
    </row>
    <row r="685" spans="1:16" s="20" customFormat="1" ht="15.75" customHeight="1" outlineLevel="1">
      <c r="A685" s="194" t="s">
        <v>99</v>
      </c>
      <c r="B685" s="7" t="s">
        <v>188</v>
      </c>
      <c r="C685" s="10" t="s">
        <v>184</v>
      </c>
      <c r="D685" s="164" t="s">
        <v>1</v>
      </c>
      <c r="E685" s="28">
        <v>0</v>
      </c>
      <c r="F685" s="17">
        <v>0</v>
      </c>
      <c r="G685" s="29">
        <v>0</v>
      </c>
      <c r="H685" s="28">
        <v>0</v>
      </c>
      <c r="I685" s="17">
        <v>0</v>
      </c>
      <c r="J685" s="29">
        <v>0</v>
      </c>
      <c r="K685" s="28">
        <f t="shared" ref="K685:K689" si="628">H685-E685</f>
        <v>0</v>
      </c>
      <c r="L685" s="17">
        <f t="shared" ref="L685:L689" si="629">I685-F685</f>
        <v>0</v>
      </c>
      <c r="M685" s="29">
        <f t="shared" ref="M685:M693" si="630">J685-G685</f>
        <v>0</v>
      </c>
      <c r="N685" s="181">
        <f t="shared" si="618"/>
        <v>0</v>
      </c>
      <c r="O685" s="19">
        <f t="shared" si="619"/>
        <v>0</v>
      </c>
      <c r="P685" s="32">
        <f t="shared" si="590"/>
        <v>0</v>
      </c>
    </row>
    <row r="686" spans="1:16" s="20" customFormat="1" ht="31.5" customHeight="1" outlineLevel="1">
      <c r="A686" s="194" t="s">
        <v>99</v>
      </c>
      <c r="B686" s="7"/>
      <c r="C686" s="10" t="s">
        <v>224</v>
      </c>
      <c r="D686" s="164" t="s">
        <v>225</v>
      </c>
      <c r="E686" s="28">
        <v>0</v>
      </c>
      <c r="F686" s="17">
        <v>0</v>
      </c>
      <c r="G686" s="29">
        <v>0</v>
      </c>
      <c r="H686" s="28">
        <v>0</v>
      </c>
      <c r="I686" s="17">
        <v>0</v>
      </c>
      <c r="J686" s="29">
        <v>0</v>
      </c>
      <c r="K686" s="28">
        <f t="shared" si="628"/>
        <v>0</v>
      </c>
      <c r="L686" s="17">
        <f t="shared" si="629"/>
        <v>0</v>
      </c>
      <c r="M686" s="29">
        <f t="shared" si="630"/>
        <v>0</v>
      </c>
      <c r="N686" s="181">
        <f t="shared" si="618"/>
        <v>0</v>
      </c>
      <c r="O686" s="19">
        <f t="shared" si="619"/>
        <v>0</v>
      </c>
      <c r="P686" s="32">
        <f t="shared" si="590"/>
        <v>0</v>
      </c>
    </row>
    <row r="687" spans="1:16" s="20" customFormat="1" ht="31.5" customHeight="1" outlineLevel="1">
      <c r="A687" s="194" t="s">
        <v>99</v>
      </c>
      <c r="B687" s="7"/>
      <c r="C687" s="10" t="s">
        <v>222</v>
      </c>
      <c r="D687" s="164" t="s">
        <v>223</v>
      </c>
      <c r="E687" s="28">
        <v>0</v>
      </c>
      <c r="F687" s="17"/>
      <c r="G687" s="29">
        <v>0</v>
      </c>
      <c r="H687" s="28">
        <v>0</v>
      </c>
      <c r="I687" s="17"/>
      <c r="J687" s="29">
        <v>0</v>
      </c>
      <c r="K687" s="28">
        <f t="shared" si="628"/>
        <v>0</v>
      </c>
      <c r="L687" s="17">
        <f t="shared" si="629"/>
        <v>0</v>
      </c>
      <c r="M687" s="29">
        <f t="shared" si="630"/>
        <v>0</v>
      </c>
      <c r="N687" s="181">
        <f t="shared" si="618"/>
        <v>0</v>
      </c>
      <c r="O687" s="19">
        <f t="shared" si="619"/>
        <v>0</v>
      </c>
      <c r="P687" s="32">
        <f t="shared" si="590"/>
        <v>0</v>
      </c>
    </row>
    <row r="688" spans="1:16" s="20" customFormat="1" ht="31.5" customHeight="1" outlineLevel="1">
      <c r="A688" s="194" t="s">
        <v>99</v>
      </c>
      <c r="B688" s="7" t="s">
        <v>189</v>
      </c>
      <c r="C688" s="11" t="s">
        <v>144</v>
      </c>
      <c r="D688" s="164" t="s">
        <v>1</v>
      </c>
      <c r="E688" s="28">
        <v>13</v>
      </c>
      <c r="F688" s="17">
        <v>50</v>
      </c>
      <c r="G688" s="29">
        <v>65520</v>
      </c>
      <c r="H688" s="28">
        <v>18</v>
      </c>
      <c r="I688" s="17">
        <v>70</v>
      </c>
      <c r="J688" s="29">
        <v>73000</v>
      </c>
      <c r="K688" s="28">
        <f t="shared" si="628"/>
        <v>5</v>
      </c>
      <c r="L688" s="17">
        <f t="shared" si="629"/>
        <v>20</v>
      </c>
      <c r="M688" s="29">
        <f t="shared" si="630"/>
        <v>7480</v>
      </c>
      <c r="N688" s="181">
        <f t="shared" si="618"/>
        <v>0.38461538461538464</v>
      </c>
      <c r="O688" s="19">
        <f t="shared" si="619"/>
        <v>0.4</v>
      </c>
      <c r="P688" s="32">
        <f t="shared" si="590"/>
        <v>0.11416361416361416</v>
      </c>
    </row>
    <row r="689" spans="1:16" s="20" customFormat="1" ht="15.75" customHeight="1" outlineLevel="1">
      <c r="A689" s="194" t="s">
        <v>99</v>
      </c>
      <c r="B689" s="5" t="s">
        <v>143</v>
      </c>
      <c r="C689" s="6" t="s">
        <v>2</v>
      </c>
      <c r="D689" s="163" t="s">
        <v>3</v>
      </c>
      <c r="E689" s="26">
        <v>0</v>
      </c>
      <c r="F689" s="14"/>
      <c r="G689" s="27">
        <v>0</v>
      </c>
      <c r="H689" s="26">
        <v>0</v>
      </c>
      <c r="I689" s="14"/>
      <c r="J689" s="27">
        <v>0</v>
      </c>
      <c r="K689" s="26">
        <f t="shared" si="628"/>
        <v>0</v>
      </c>
      <c r="L689" s="14">
        <f t="shared" si="629"/>
        <v>0</v>
      </c>
      <c r="M689" s="27">
        <f t="shared" si="630"/>
        <v>0</v>
      </c>
      <c r="N689" s="30">
        <f t="shared" si="618"/>
        <v>0</v>
      </c>
      <c r="O689" s="15">
        <f t="shared" si="619"/>
        <v>0</v>
      </c>
      <c r="P689" s="31">
        <f t="shared" si="590"/>
        <v>0</v>
      </c>
    </row>
    <row r="690" spans="1:16" s="20" customFormat="1" ht="15.75" customHeight="1" outlineLevel="1">
      <c r="A690" s="194" t="s">
        <v>99</v>
      </c>
      <c r="B690" s="5" t="s">
        <v>243</v>
      </c>
      <c r="C690" s="6" t="s">
        <v>256</v>
      </c>
      <c r="D690" s="164"/>
      <c r="E690" s="267"/>
      <c r="F690" s="270"/>
      <c r="G690" s="232">
        <f t="shared" ref="G690" si="631">SUM(G691:G693)</f>
        <v>0</v>
      </c>
      <c r="H690" s="267"/>
      <c r="I690" s="270"/>
      <c r="J690" s="232">
        <f t="shared" ref="J690" si="632">SUM(J691:J693)</f>
        <v>0</v>
      </c>
      <c r="K690" s="267"/>
      <c r="L690" s="270"/>
      <c r="M690" s="232">
        <f t="shared" si="630"/>
        <v>0</v>
      </c>
      <c r="N690" s="30"/>
      <c r="O690" s="15"/>
      <c r="P690" s="31">
        <f t="shared" si="590"/>
        <v>0</v>
      </c>
    </row>
    <row r="691" spans="1:16" s="20" customFormat="1" ht="15.75" customHeight="1" outlineLevel="1">
      <c r="A691" s="194" t="s">
        <v>99</v>
      </c>
      <c r="B691" s="7"/>
      <c r="C691" s="11" t="s">
        <v>244</v>
      </c>
      <c r="D691" s="162" t="s">
        <v>194</v>
      </c>
      <c r="E691" s="267">
        <v>0</v>
      </c>
      <c r="F691" s="270">
        <v>0</v>
      </c>
      <c r="G691" s="67">
        <v>0</v>
      </c>
      <c r="H691" s="267">
        <v>0</v>
      </c>
      <c r="I691" s="270">
        <v>0</v>
      </c>
      <c r="J691" s="67">
        <v>0</v>
      </c>
      <c r="K691" s="267">
        <f t="shared" ref="K691:K693" si="633">H691-E691</f>
        <v>0</v>
      </c>
      <c r="L691" s="270">
        <f t="shared" ref="L691:L693" si="634">I691-F691</f>
        <v>0</v>
      </c>
      <c r="M691" s="67">
        <f t="shared" si="630"/>
        <v>0</v>
      </c>
      <c r="N691" s="275">
        <f t="shared" ref="N691:N693" si="635">IF(E691=0,0,K691/E691)</f>
        <v>0</v>
      </c>
      <c r="O691" s="276">
        <f t="shared" ref="O691:O693" si="636">IF(F691=0,0,L691/F691)</f>
        <v>0</v>
      </c>
      <c r="P691" s="277">
        <f t="shared" si="590"/>
        <v>0</v>
      </c>
    </row>
    <row r="692" spans="1:16" s="20" customFormat="1" ht="15.75" customHeight="1" outlineLevel="1">
      <c r="A692" s="194" t="s">
        <v>99</v>
      </c>
      <c r="B692" s="7"/>
      <c r="C692" s="11" t="s">
        <v>245</v>
      </c>
      <c r="D692" s="162" t="s">
        <v>159</v>
      </c>
      <c r="E692" s="267">
        <v>0</v>
      </c>
      <c r="F692" s="270">
        <v>0</v>
      </c>
      <c r="G692" s="67">
        <v>0</v>
      </c>
      <c r="H692" s="267">
        <v>0</v>
      </c>
      <c r="I692" s="270">
        <v>0</v>
      </c>
      <c r="J692" s="67">
        <v>0</v>
      </c>
      <c r="K692" s="267">
        <f t="shared" si="633"/>
        <v>0</v>
      </c>
      <c r="L692" s="270">
        <f t="shared" si="634"/>
        <v>0</v>
      </c>
      <c r="M692" s="67">
        <f t="shared" si="630"/>
        <v>0</v>
      </c>
      <c r="N692" s="275">
        <f t="shared" si="635"/>
        <v>0</v>
      </c>
      <c r="O692" s="276">
        <f t="shared" si="636"/>
        <v>0</v>
      </c>
      <c r="P692" s="277">
        <f t="shared" si="590"/>
        <v>0</v>
      </c>
    </row>
    <row r="693" spans="1:16" s="16" customFormat="1" ht="15.75" customHeight="1" outlineLevel="1">
      <c r="A693" s="194" t="s">
        <v>99</v>
      </c>
      <c r="B693" s="5"/>
      <c r="C693" s="11" t="s">
        <v>246</v>
      </c>
      <c r="D693" s="164" t="s">
        <v>225</v>
      </c>
      <c r="E693" s="28">
        <v>0</v>
      </c>
      <c r="F693" s="17">
        <v>0</v>
      </c>
      <c r="G693" s="29">
        <v>0</v>
      </c>
      <c r="H693" s="28">
        <v>0</v>
      </c>
      <c r="I693" s="17">
        <v>0</v>
      </c>
      <c r="J693" s="29">
        <v>0</v>
      </c>
      <c r="K693" s="28">
        <f t="shared" si="633"/>
        <v>0</v>
      </c>
      <c r="L693" s="17">
        <f t="shared" si="634"/>
        <v>0</v>
      </c>
      <c r="M693" s="29">
        <f t="shared" si="630"/>
        <v>0</v>
      </c>
      <c r="N693" s="181">
        <f t="shared" si="635"/>
        <v>0</v>
      </c>
      <c r="O693" s="19">
        <f t="shared" si="636"/>
        <v>0</v>
      </c>
      <c r="P693" s="32">
        <f t="shared" si="590"/>
        <v>0</v>
      </c>
    </row>
    <row r="694" spans="1:16" s="13" customFormat="1" ht="15.75" customHeight="1">
      <c r="A694" s="36" t="s">
        <v>80</v>
      </c>
      <c r="B694" s="37" t="s">
        <v>103</v>
      </c>
      <c r="C694" s="215" t="s">
        <v>102</v>
      </c>
      <c r="D694" s="208" t="s">
        <v>145</v>
      </c>
      <c r="E694" s="179" t="s">
        <v>145</v>
      </c>
      <c r="F694" s="78" t="s">
        <v>145</v>
      </c>
      <c r="G694" s="79">
        <f>G695+G701+G706+G711+G712</f>
        <v>44270864.549999997</v>
      </c>
      <c r="H694" s="179" t="s">
        <v>145</v>
      </c>
      <c r="I694" s="274" t="s">
        <v>145</v>
      </c>
      <c r="J694" s="79">
        <f>J695+J701+J706+J711+J712</f>
        <v>44406925.399999999</v>
      </c>
      <c r="K694" s="273" t="s">
        <v>145</v>
      </c>
      <c r="L694" s="274" t="s">
        <v>145</v>
      </c>
      <c r="M694" s="79">
        <f>M695+M701+M706+M712+M711</f>
        <v>136060.85000000242</v>
      </c>
      <c r="N694" s="278" t="s">
        <v>145</v>
      </c>
      <c r="O694" s="279" t="s">
        <v>145</v>
      </c>
      <c r="P694" s="280">
        <f t="shared" si="590"/>
        <v>3.0733723269924808E-3</v>
      </c>
    </row>
    <row r="695" spans="1:16" s="16" customFormat="1" ht="15.75" customHeight="1" outlineLevel="1">
      <c r="A695" s="193" t="s">
        <v>103</v>
      </c>
      <c r="B695" s="5" t="s">
        <v>136</v>
      </c>
      <c r="C695" s="9" t="s">
        <v>137</v>
      </c>
      <c r="D695" s="161" t="s">
        <v>194</v>
      </c>
      <c r="E695" s="26">
        <v>0</v>
      </c>
      <c r="F695" s="14">
        <v>0</v>
      </c>
      <c r="G695" s="27">
        <v>0</v>
      </c>
      <c r="H695" s="26">
        <f>H697+H699</f>
        <v>0</v>
      </c>
      <c r="I695" s="14">
        <f>I697+I699</f>
        <v>0</v>
      </c>
      <c r="J695" s="27">
        <f>J697+J698+J699+J700</f>
        <v>0</v>
      </c>
      <c r="K695" s="26">
        <f t="shared" ref="K695" si="637">K697+K698+K699+K700</f>
        <v>0</v>
      </c>
      <c r="L695" s="14">
        <f t="shared" si="617"/>
        <v>0</v>
      </c>
      <c r="M695" s="27">
        <f t="shared" si="617"/>
        <v>0</v>
      </c>
      <c r="N695" s="30">
        <f t="shared" ref="N695:N711" si="638">IF(E695=0,0,K695/E695)</f>
        <v>0</v>
      </c>
      <c r="O695" s="15">
        <f t="shared" ref="O695:O711" si="639">IF(F695=0,0,L695/F695)</f>
        <v>0</v>
      </c>
      <c r="P695" s="31">
        <f t="shared" si="590"/>
        <v>0</v>
      </c>
    </row>
    <row r="696" spans="1:16" s="20" customFormat="1" ht="15.75" customHeight="1" outlineLevel="1">
      <c r="A696" s="194" t="s">
        <v>103</v>
      </c>
      <c r="B696" s="7"/>
      <c r="C696" s="8" t="s">
        <v>167</v>
      </c>
      <c r="D696" s="162" t="s">
        <v>194</v>
      </c>
      <c r="E696" s="28">
        <v>0</v>
      </c>
      <c r="F696" s="17">
        <v>0</v>
      </c>
      <c r="G696" s="29">
        <v>0</v>
      </c>
      <c r="H696" s="28">
        <v>0</v>
      </c>
      <c r="I696" s="17">
        <v>0</v>
      </c>
      <c r="J696" s="29">
        <v>0</v>
      </c>
      <c r="K696" s="28">
        <f t="shared" ref="K696:K700" si="640">H696-E696</f>
        <v>0</v>
      </c>
      <c r="L696" s="17">
        <f t="shared" ref="L696:L700" si="641">I696-F696</f>
        <v>0</v>
      </c>
      <c r="M696" s="29">
        <f t="shared" ref="M696:M700" si="642">J696-G696</f>
        <v>0</v>
      </c>
      <c r="N696" s="181">
        <f t="shared" si="638"/>
        <v>0</v>
      </c>
      <c r="O696" s="19">
        <f t="shared" si="639"/>
        <v>0</v>
      </c>
      <c r="P696" s="32">
        <f t="shared" si="590"/>
        <v>0</v>
      </c>
    </row>
    <row r="697" spans="1:16" s="20" customFormat="1" ht="15.75" customHeight="1" outlineLevel="1">
      <c r="A697" s="194" t="s">
        <v>103</v>
      </c>
      <c r="B697" s="7" t="s">
        <v>168</v>
      </c>
      <c r="C697" s="8" t="s">
        <v>138</v>
      </c>
      <c r="D697" s="162" t="s">
        <v>194</v>
      </c>
      <c r="E697" s="28">
        <v>0</v>
      </c>
      <c r="F697" s="17">
        <v>0</v>
      </c>
      <c r="G697" s="29">
        <v>0</v>
      </c>
      <c r="H697" s="28">
        <v>0</v>
      </c>
      <c r="I697" s="17">
        <v>0</v>
      </c>
      <c r="J697" s="29">
        <v>0</v>
      </c>
      <c r="K697" s="28">
        <f t="shared" si="640"/>
        <v>0</v>
      </c>
      <c r="L697" s="17">
        <f t="shared" si="641"/>
        <v>0</v>
      </c>
      <c r="M697" s="29">
        <f t="shared" si="642"/>
        <v>0</v>
      </c>
      <c r="N697" s="181">
        <f t="shared" si="638"/>
        <v>0</v>
      </c>
      <c r="O697" s="19">
        <f t="shared" si="639"/>
        <v>0</v>
      </c>
      <c r="P697" s="32">
        <f t="shared" si="590"/>
        <v>0</v>
      </c>
    </row>
    <row r="698" spans="1:16" s="20" customFormat="1" ht="15.75" customHeight="1" outlineLevel="1">
      <c r="A698" s="194" t="s">
        <v>103</v>
      </c>
      <c r="B698" s="7" t="s">
        <v>169</v>
      </c>
      <c r="C698" s="129" t="s">
        <v>181</v>
      </c>
      <c r="D698" s="162" t="s">
        <v>195</v>
      </c>
      <c r="E698" s="28"/>
      <c r="F698" s="17"/>
      <c r="G698" s="29">
        <v>0</v>
      </c>
      <c r="H698" s="28"/>
      <c r="I698" s="17"/>
      <c r="J698" s="29">
        <v>0</v>
      </c>
      <c r="K698" s="28">
        <f t="shared" si="640"/>
        <v>0</v>
      </c>
      <c r="L698" s="17">
        <f t="shared" si="641"/>
        <v>0</v>
      </c>
      <c r="M698" s="29">
        <f t="shared" si="642"/>
        <v>0</v>
      </c>
      <c r="N698" s="181">
        <f t="shared" si="638"/>
        <v>0</v>
      </c>
      <c r="O698" s="19">
        <f t="shared" si="639"/>
        <v>0</v>
      </c>
      <c r="P698" s="32">
        <f t="shared" si="590"/>
        <v>0</v>
      </c>
    </row>
    <row r="699" spans="1:16" s="20" customFormat="1" ht="31.5" customHeight="1" outlineLevel="1">
      <c r="A699" s="194" t="s">
        <v>103</v>
      </c>
      <c r="B699" s="7" t="s">
        <v>170</v>
      </c>
      <c r="C699" s="8" t="s">
        <v>180</v>
      </c>
      <c r="D699" s="162" t="s">
        <v>194</v>
      </c>
      <c r="E699" s="28">
        <v>0</v>
      </c>
      <c r="F699" s="17">
        <v>0</v>
      </c>
      <c r="G699" s="29">
        <v>0</v>
      </c>
      <c r="H699" s="28">
        <v>0</v>
      </c>
      <c r="I699" s="17">
        <v>0</v>
      </c>
      <c r="J699" s="29">
        <v>0</v>
      </c>
      <c r="K699" s="28">
        <f t="shared" si="640"/>
        <v>0</v>
      </c>
      <c r="L699" s="17">
        <f t="shared" si="641"/>
        <v>0</v>
      </c>
      <c r="M699" s="29">
        <f t="shared" si="642"/>
        <v>0</v>
      </c>
      <c r="N699" s="181">
        <f t="shared" si="638"/>
        <v>0</v>
      </c>
      <c r="O699" s="19">
        <f t="shared" si="639"/>
        <v>0</v>
      </c>
      <c r="P699" s="32">
        <f t="shared" si="590"/>
        <v>0</v>
      </c>
    </row>
    <row r="700" spans="1:16" s="20" customFormat="1" ht="15.75" customHeight="1" outlineLevel="1">
      <c r="A700" s="194" t="s">
        <v>103</v>
      </c>
      <c r="B700" s="7" t="s">
        <v>171</v>
      </c>
      <c r="C700" s="8" t="s">
        <v>156</v>
      </c>
      <c r="D700" s="162"/>
      <c r="E700" s="28"/>
      <c r="F700" s="17"/>
      <c r="G700" s="29">
        <v>0</v>
      </c>
      <c r="H700" s="28"/>
      <c r="I700" s="17"/>
      <c r="J700" s="29">
        <v>0</v>
      </c>
      <c r="K700" s="28">
        <f t="shared" si="640"/>
        <v>0</v>
      </c>
      <c r="L700" s="17">
        <f t="shared" si="641"/>
        <v>0</v>
      </c>
      <c r="M700" s="29">
        <f t="shared" si="642"/>
        <v>0</v>
      </c>
      <c r="N700" s="181">
        <f t="shared" si="638"/>
        <v>0</v>
      </c>
      <c r="O700" s="19">
        <f t="shared" si="639"/>
        <v>0</v>
      </c>
      <c r="P700" s="32">
        <f t="shared" si="590"/>
        <v>0</v>
      </c>
    </row>
    <row r="701" spans="1:16" s="20" customFormat="1" ht="15.75" customHeight="1" outlineLevel="1">
      <c r="A701" s="194" t="s">
        <v>103</v>
      </c>
      <c r="B701" s="5" t="s">
        <v>141</v>
      </c>
      <c r="C701" s="6" t="s">
        <v>140</v>
      </c>
      <c r="D701" s="161" t="s">
        <v>159</v>
      </c>
      <c r="E701" s="26">
        <v>300</v>
      </c>
      <c r="F701" s="14">
        <v>3424</v>
      </c>
      <c r="G701" s="27">
        <v>7471008.9199999999</v>
      </c>
      <c r="H701" s="26">
        <f t="shared" ref="H701:M701" si="643">H704+H705</f>
        <v>200</v>
      </c>
      <c r="I701" s="14">
        <f t="shared" si="643"/>
        <v>2274</v>
      </c>
      <c r="J701" s="27">
        <f t="shared" si="643"/>
        <v>4822287.9999999991</v>
      </c>
      <c r="K701" s="26">
        <f t="shared" si="643"/>
        <v>-100</v>
      </c>
      <c r="L701" s="14">
        <f t="shared" si="643"/>
        <v>-1150</v>
      </c>
      <c r="M701" s="27">
        <f t="shared" si="643"/>
        <v>-2648720.9200000009</v>
      </c>
      <c r="N701" s="30">
        <f t="shared" si="638"/>
        <v>-0.33333333333333331</v>
      </c>
      <c r="O701" s="15">
        <f t="shared" si="639"/>
        <v>-0.33586448598130841</v>
      </c>
      <c r="P701" s="31">
        <f t="shared" si="590"/>
        <v>-0.35453322949586319</v>
      </c>
    </row>
    <row r="702" spans="1:16" s="16" customFormat="1" ht="15.75" customHeight="1" outlineLevel="1">
      <c r="A702" s="193" t="s">
        <v>103</v>
      </c>
      <c r="B702" s="5"/>
      <c r="C702" s="8" t="s">
        <v>167</v>
      </c>
      <c r="D702" s="162" t="s">
        <v>159</v>
      </c>
      <c r="E702" s="28">
        <v>0</v>
      </c>
      <c r="F702" s="17">
        <v>0</v>
      </c>
      <c r="G702" s="29">
        <v>0</v>
      </c>
      <c r="H702" s="28">
        <v>0</v>
      </c>
      <c r="I702" s="17">
        <v>0</v>
      </c>
      <c r="J702" s="29">
        <v>0</v>
      </c>
      <c r="K702" s="28">
        <f t="shared" ref="K702:K705" si="644">H702-E702</f>
        <v>0</v>
      </c>
      <c r="L702" s="17">
        <f t="shared" ref="L702:L705" si="645">I702-F702</f>
        <v>0</v>
      </c>
      <c r="M702" s="29">
        <f t="shared" ref="M702:M705" si="646">J702-G702</f>
        <v>0</v>
      </c>
      <c r="N702" s="181">
        <f t="shared" si="638"/>
        <v>0</v>
      </c>
      <c r="O702" s="19">
        <f t="shared" si="639"/>
        <v>0</v>
      </c>
      <c r="P702" s="32">
        <f t="shared" si="590"/>
        <v>0</v>
      </c>
    </row>
    <row r="703" spans="1:16" s="20" customFormat="1" ht="15.75" customHeight="1" outlineLevel="1">
      <c r="A703" s="193" t="s">
        <v>103</v>
      </c>
      <c r="B703" s="5"/>
      <c r="C703" s="129" t="s">
        <v>182</v>
      </c>
      <c r="D703" s="162" t="s">
        <v>159</v>
      </c>
      <c r="E703" s="28">
        <v>0</v>
      </c>
      <c r="F703" s="17">
        <v>0</v>
      </c>
      <c r="G703" s="29">
        <v>0</v>
      </c>
      <c r="H703" s="28">
        <v>0</v>
      </c>
      <c r="I703" s="17">
        <v>0</v>
      </c>
      <c r="J703" s="29">
        <v>0</v>
      </c>
      <c r="K703" s="28">
        <f t="shared" si="644"/>
        <v>0</v>
      </c>
      <c r="L703" s="17">
        <f t="shared" si="645"/>
        <v>0</v>
      </c>
      <c r="M703" s="29">
        <f t="shared" si="646"/>
        <v>0</v>
      </c>
      <c r="N703" s="30">
        <f t="shared" si="638"/>
        <v>0</v>
      </c>
      <c r="O703" s="15">
        <f t="shared" si="639"/>
        <v>0</v>
      </c>
      <c r="P703" s="31">
        <f t="shared" si="590"/>
        <v>0</v>
      </c>
    </row>
    <row r="704" spans="1:16" s="20" customFormat="1" ht="15.75" customHeight="1" outlineLevel="1">
      <c r="A704" s="193" t="s">
        <v>103</v>
      </c>
      <c r="B704" s="7" t="s">
        <v>185</v>
      </c>
      <c r="C704" s="8" t="s">
        <v>157</v>
      </c>
      <c r="D704" s="162" t="s">
        <v>159</v>
      </c>
      <c r="E704" s="28">
        <v>300</v>
      </c>
      <c r="F704" s="17">
        <v>3424</v>
      </c>
      <c r="G704" s="29">
        <v>7471008.9199999999</v>
      </c>
      <c r="H704" s="28">
        <v>200</v>
      </c>
      <c r="I704" s="17">
        <v>2274</v>
      </c>
      <c r="J704" s="29">
        <v>4822287.9999999991</v>
      </c>
      <c r="K704" s="28">
        <f t="shared" si="644"/>
        <v>-100</v>
      </c>
      <c r="L704" s="17">
        <f t="shared" si="645"/>
        <v>-1150</v>
      </c>
      <c r="M704" s="29">
        <f t="shared" si="646"/>
        <v>-2648720.9200000009</v>
      </c>
      <c r="N704" s="181">
        <f t="shared" si="638"/>
        <v>-0.33333333333333331</v>
      </c>
      <c r="O704" s="19">
        <f t="shared" si="639"/>
        <v>-0.33586448598130841</v>
      </c>
      <c r="P704" s="32">
        <f t="shared" si="590"/>
        <v>-0.35453322949586319</v>
      </c>
    </row>
    <row r="705" spans="1:16" s="20" customFormat="1" ht="31.5" customHeight="1" outlineLevel="1">
      <c r="A705" s="193" t="s">
        <v>103</v>
      </c>
      <c r="B705" s="7" t="s">
        <v>186</v>
      </c>
      <c r="C705" s="8" t="s">
        <v>183</v>
      </c>
      <c r="D705" s="162" t="s">
        <v>159</v>
      </c>
      <c r="E705" s="28">
        <v>0</v>
      </c>
      <c r="F705" s="17">
        <v>0</v>
      </c>
      <c r="G705" s="29">
        <v>0</v>
      </c>
      <c r="H705" s="28">
        <v>0</v>
      </c>
      <c r="I705" s="17">
        <v>0</v>
      </c>
      <c r="J705" s="29">
        <v>0</v>
      </c>
      <c r="K705" s="28">
        <f t="shared" si="644"/>
        <v>0</v>
      </c>
      <c r="L705" s="17">
        <f t="shared" si="645"/>
        <v>0</v>
      </c>
      <c r="M705" s="29">
        <f t="shared" si="646"/>
        <v>0</v>
      </c>
      <c r="N705" s="181">
        <f t="shared" si="638"/>
        <v>0</v>
      </c>
      <c r="O705" s="19">
        <f t="shared" si="639"/>
        <v>0</v>
      </c>
      <c r="P705" s="32">
        <f t="shared" si="590"/>
        <v>0</v>
      </c>
    </row>
    <row r="706" spans="1:16" s="20" customFormat="1" ht="15.75" customHeight="1" outlineLevel="1">
      <c r="A706" s="193" t="s">
        <v>103</v>
      </c>
      <c r="B706" s="5" t="s">
        <v>139</v>
      </c>
      <c r="C706" s="9" t="s">
        <v>142</v>
      </c>
      <c r="D706" s="163" t="s">
        <v>1</v>
      </c>
      <c r="E706" s="26">
        <f t="shared" ref="E706:M706" si="647">E707+E710</f>
        <v>11088</v>
      </c>
      <c r="F706" s="14">
        <f t="shared" si="647"/>
        <v>38826</v>
      </c>
      <c r="G706" s="27">
        <f t="shared" si="647"/>
        <v>36799855.629999995</v>
      </c>
      <c r="H706" s="26">
        <f t="shared" si="647"/>
        <v>8391</v>
      </c>
      <c r="I706" s="14">
        <f t="shared" si="647"/>
        <v>37760</v>
      </c>
      <c r="J706" s="27">
        <f t="shared" si="647"/>
        <v>39584637.399999999</v>
      </c>
      <c r="K706" s="26">
        <f t="shared" si="647"/>
        <v>-2697</v>
      </c>
      <c r="L706" s="14">
        <f t="shared" si="647"/>
        <v>-1066</v>
      </c>
      <c r="M706" s="27">
        <f t="shared" si="647"/>
        <v>2784781.7700000033</v>
      </c>
      <c r="N706" s="30">
        <f t="shared" si="638"/>
        <v>-0.24323593073593072</v>
      </c>
      <c r="O706" s="15">
        <f t="shared" si="639"/>
        <v>-2.7455828568485035E-2</v>
      </c>
      <c r="P706" s="31">
        <f t="shared" ref="P706:P769" si="648">IF(G706=0,0,M706/G706)</f>
        <v>7.5673714538428569E-2</v>
      </c>
    </row>
    <row r="707" spans="1:16" s="20" customFormat="1" ht="15.75" customHeight="1" outlineLevel="1">
      <c r="A707" s="193" t="s">
        <v>103</v>
      </c>
      <c r="B707" s="7" t="s">
        <v>188</v>
      </c>
      <c r="C707" s="10" t="s">
        <v>184</v>
      </c>
      <c r="D707" s="164" t="s">
        <v>1</v>
      </c>
      <c r="E707" s="28">
        <v>10668</v>
      </c>
      <c r="F707" s="17">
        <v>37226</v>
      </c>
      <c r="G707" s="29">
        <v>34279855.629999995</v>
      </c>
      <c r="H707" s="28">
        <v>7959</v>
      </c>
      <c r="I707" s="17">
        <v>36060</v>
      </c>
      <c r="J707" s="29">
        <v>36299637.399999999</v>
      </c>
      <c r="K707" s="28">
        <f t="shared" ref="K707:K711" si="649">H707-E707</f>
        <v>-2709</v>
      </c>
      <c r="L707" s="17">
        <f t="shared" ref="L707:L711" si="650">I707-F707</f>
        <v>-1166</v>
      </c>
      <c r="M707" s="29">
        <f t="shared" ref="M707:M715" si="651">J707-G707</f>
        <v>2019781.7700000033</v>
      </c>
      <c r="N707" s="181">
        <f t="shared" si="638"/>
        <v>-0.25393700787401574</v>
      </c>
      <c r="O707" s="19">
        <f t="shared" si="639"/>
        <v>-3.1322194165368293E-2</v>
      </c>
      <c r="P707" s="32">
        <f t="shared" si="648"/>
        <v>5.8920369788033541E-2</v>
      </c>
    </row>
    <row r="708" spans="1:16" s="20" customFormat="1" ht="31.5" customHeight="1" outlineLevel="1">
      <c r="A708" s="193" t="s">
        <v>103</v>
      </c>
      <c r="B708" s="7"/>
      <c r="C708" s="10" t="s">
        <v>224</v>
      </c>
      <c r="D708" s="164" t="s">
        <v>225</v>
      </c>
      <c r="E708" s="28">
        <v>2909</v>
      </c>
      <c r="F708" s="17">
        <v>2909</v>
      </c>
      <c r="G708" s="29">
        <v>7696350.9100000001</v>
      </c>
      <c r="H708" s="28">
        <v>3451</v>
      </c>
      <c r="I708" s="17">
        <v>3451</v>
      </c>
      <c r="J708" s="29">
        <v>9365806.1600000001</v>
      </c>
      <c r="K708" s="28">
        <f t="shared" si="649"/>
        <v>542</v>
      </c>
      <c r="L708" s="17">
        <f t="shared" si="650"/>
        <v>542</v>
      </c>
      <c r="M708" s="29">
        <f t="shared" si="651"/>
        <v>1669455.25</v>
      </c>
      <c r="N708" s="181">
        <f t="shared" si="638"/>
        <v>0.18631832244757648</v>
      </c>
      <c r="O708" s="19">
        <f t="shared" si="639"/>
        <v>0.18631832244757648</v>
      </c>
      <c r="P708" s="32">
        <f t="shared" si="648"/>
        <v>0.21691516791819462</v>
      </c>
    </row>
    <row r="709" spans="1:16" s="20" customFormat="1" ht="31.5" customHeight="1" outlineLevel="1">
      <c r="A709" s="193" t="s">
        <v>103</v>
      </c>
      <c r="B709" s="7"/>
      <c r="C709" s="10" t="s">
        <v>222</v>
      </c>
      <c r="D709" s="164" t="s">
        <v>223</v>
      </c>
      <c r="E709" s="28">
        <v>1433</v>
      </c>
      <c r="F709" s="17"/>
      <c r="G709" s="29">
        <v>1394215</v>
      </c>
      <c r="H709" s="28">
        <v>1266</v>
      </c>
      <c r="I709" s="17"/>
      <c r="J709" s="29">
        <v>1242553</v>
      </c>
      <c r="K709" s="28">
        <f t="shared" si="649"/>
        <v>-167</v>
      </c>
      <c r="L709" s="17">
        <f t="shared" si="650"/>
        <v>0</v>
      </c>
      <c r="M709" s="29">
        <f t="shared" si="651"/>
        <v>-151662</v>
      </c>
      <c r="N709" s="181">
        <f t="shared" si="638"/>
        <v>-0.11653872993719469</v>
      </c>
      <c r="O709" s="19">
        <f t="shared" si="639"/>
        <v>0</v>
      </c>
      <c r="P709" s="32">
        <f t="shared" si="648"/>
        <v>-0.10877949240253476</v>
      </c>
    </row>
    <row r="710" spans="1:16" s="20" customFormat="1" ht="31.5" customHeight="1" outlineLevel="1">
      <c r="A710" s="193" t="s">
        <v>103</v>
      </c>
      <c r="B710" s="7" t="s">
        <v>189</v>
      </c>
      <c r="C710" s="11" t="s">
        <v>144</v>
      </c>
      <c r="D710" s="164" t="s">
        <v>1</v>
      </c>
      <c r="E710" s="28">
        <v>420</v>
      </c>
      <c r="F710" s="17">
        <v>1600</v>
      </c>
      <c r="G710" s="29">
        <v>2520000</v>
      </c>
      <c r="H710" s="28">
        <v>432</v>
      </c>
      <c r="I710" s="17">
        <v>1700</v>
      </c>
      <c r="J710" s="29">
        <v>3285000</v>
      </c>
      <c r="K710" s="28">
        <f t="shared" si="649"/>
        <v>12</v>
      </c>
      <c r="L710" s="17">
        <f t="shared" si="650"/>
        <v>100</v>
      </c>
      <c r="M710" s="29">
        <f t="shared" si="651"/>
        <v>765000</v>
      </c>
      <c r="N710" s="181">
        <f t="shared" si="638"/>
        <v>2.8571428571428571E-2</v>
      </c>
      <c r="O710" s="19">
        <f t="shared" si="639"/>
        <v>6.25E-2</v>
      </c>
      <c r="P710" s="32">
        <f t="shared" si="648"/>
        <v>0.30357142857142855</v>
      </c>
    </row>
    <row r="711" spans="1:16" s="20" customFormat="1" ht="15.75" customHeight="1" outlineLevel="1">
      <c r="A711" s="193" t="s">
        <v>103</v>
      </c>
      <c r="B711" s="5" t="s">
        <v>143</v>
      </c>
      <c r="C711" s="6" t="s">
        <v>2</v>
      </c>
      <c r="D711" s="163" t="s">
        <v>3</v>
      </c>
      <c r="E711" s="26">
        <v>0</v>
      </c>
      <c r="F711" s="14"/>
      <c r="G711" s="27">
        <v>0</v>
      </c>
      <c r="H711" s="26">
        <v>0</v>
      </c>
      <c r="I711" s="14"/>
      <c r="J711" s="27">
        <v>0</v>
      </c>
      <c r="K711" s="26">
        <f t="shared" si="649"/>
        <v>0</v>
      </c>
      <c r="L711" s="14">
        <f t="shared" si="650"/>
        <v>0</v>
      </c>
      <c r="M711" s="27">
        <f t="shared" si="651"/>
        <v>0</v>
      </c>
      <c r="N711" s="30">
        <f t="shared" si="638"/>
        <v>0</v>
      </c>
      <c r="O711" s="15">
        <f t="shared" si="639"/>
        <v>0</v>
      </c>
      <c r="P711" s="31">
        <f t="shared" si="648"/>
        <v>0</v>
      </c>
    </row>
    <row r="712" spans="1:16" s="20" customFormat="1" ht="15.75" customHeight="1" outlineLevel="1">
      <c r="A712" s="193" t="s">
        <v>103</v>
      </c>
      <c r="B712" s="5" t="s">
        <v>243</v>
      </c>
      <c r="C712" s="6" t="s">
        <v>256</v>
      </c>
      <c r="D712" s="164"/>
      <c r="E712" s="267"/>
      <c r="F712" s="270"/>
      <c r="G712" s="232">
        <f t="shared" ref="G712" si="652">SUM(G713:G715)</f>
        <v>0</v>
      </c>
      <c r="H712" s="267"/>
      <c r="I712" s="270"/>
      <c r="J712" s="232">
        <f t="shared" ref="J712" si="653">SUM(J713:J715)</f>
        <v>0</v>
      </c>
      <c r="K712" s="267"/>
      <c r="L712" s="270"/>
      <c r="M712" s="232">
        <f t="shared" si="651"/>
        <v>0</v>
      </c>
      <c r="N712" s="30"/>
      <c r="O712" s="15"/>
      <c r="P712" s="31">
        <f t="shared" si="648"/>
        <v>0</v>
      </c>
    </row>
    <row r="713" spans="1:16" s="20" customFormat="1" ht="15.75" customHeight="1" outlineLevel="1">
      <c r="A713" s="193" t="s">
        <v>103</v>
      </c>
      <c r="B713" s="7"/>
      <c r="C713" s="11" t="s">
        <v>244</v>
      </c>
      <c r="D713" s="162" t="s">
        <v>194</v>
      </c>
      <c r="E713" s="267">
        <v>0</v>
      </c>
      <c r="F713" s="270">
        <v>0</v>
      </c>
      <c r="G713" s="67">
        <v>0</v>
      </c>
      <c r="H713" s="267">
        <v>0</v>
      </c>
      <c r="I713" s="270">
        <v>0</v>
      </c>
      <c r="J713" s="67">
        <v>0</v>
      </c>
      <c r="K713" s="267">
        <f t="shared" ref="K713:K715" si="654">H713-E713</f>
        <v>0</v>
      </c>
      <c r="L713" s="270">
        <f t="shared" ref="L713:L715" si="655">I713-F713</f>
        <v>0</v>
      </c>
      <c r="M713" s="67">
        <f t="shared" si="651"/>
        <v>0</v>
      </c>
      <c r="N713" s="275">
        <f t="shared" ref="N713:N715" si="656">IF(E713=0,0,K713/E713)</f>
        <v>0</v>
      </c>
      <c r="O713" s="276">
        <f t="shared" ref="O713:O715" si="657">IF(F713=0,0,L713/F713)</f>
        <v>0</v>
      </c>
      <c r="P713" s="277">
        <f t="shared" si="648"/>
        <v>0</v>
      </c>
    </row>
    <row r="714" spans="1:16" s="20" customFormat="1" ht="15.75" customHeight="1" outlineLevel="1">
      <c r="A714" s="193" t="s">
        <v>103</v>
      </c>
      <c r="B714" s="7"/>
      <c r="C714" s="11" t="s">
        <v>245</v>
      </c>
      <c r="D714" s="162" t="s">
        <v>159</v>
      </c>
      <c r="E714" s="267">
        <v>0</v>
      </c>
      <c r="F714" s="270">
        <v>0</v>
      </c>
      <c r="G714" s="67">
        <v>0</v>
      </c>
      <c r="H714" s="267">
        <v>0</v>
      </c>
      <c r="I714" s="270">
        <v>0</v>
      </c>
      <c r="J714" s="67">
        <v>0</v>
      </c>
      <c r="K714" s="267">
        <f t="shared" si="654"/>
        <v>0</v>
      </c>
      <c r="L714" s="270">
        <f t="shared" si="655"/>
        <v>0</v>
      </c>
      <c r="M714" s="67">
        <f t="shared" si="651"/>
        <v>0</v>
      </c>
      <c r="N714" s="275">
        <f t="shared" si="656"/>
        <v>0</v>
      </c>
      <c r="O714" s="276">
        <f t="shared" si="657"/>
        <v>0</v>
      </c>
      <c r="P714" s="277">
        <f t="shared" si="648"/>
        <v>0</v>
      </c>
    </row>
    <row r="715" spans="1:16" s="16" customFormat="1" ht="15.75" customHeight="1" outlineLevel="1">
      <c r="A715" s="193" t="s">
        <v>103</v>
      </c>
      <c r="B715" s="5"/>
      <c r="C715" s="11" t="s">
        <v>246</v>
      </c>
      <c r="D715" s="164" t="s">
        <v>225</v>
      </c>
      <c r="E715" s="28">
        <v>0</v>
      </c>
      <c r="F715" s="17">
        <v>0</v>
      </c>
      <c r="G715" s="29">
        <v>0</v>
      </c>
      <c r="H715" s="28">
        <v>0</v>
      </c>
      <c r="I715" s="17">
        <v>0</v>
      </c>
      <c r="J715" s="29">
        <v>0</v>
      </c>
      <c r="K715" s="28">
        <f t="shared" si="654"/>
        <v>0</v>
      </c>
      <c r="L715" s="17">
        <f t="shared" si="655"/>
        <v>0</v>
      </c>
      <c r="M715" s="29">
        <f t="shared" si="651"/>
        <v>0</v>
      </c>
      <c r="N715" s="181">
        <f t="shared" si="656"/>
        <v>0</v>
      </c>
      <c r="O715" s="19">
        <f t="shared" si="657"/>
        <v>0</v>
      </c>
      <c r="P715" s="32">
        <f t="shared" si="648"/>
        <v>0</v>
      </c>
    </row>
    <row r="716" spans="1:16" s="13" customFormat="1" ht="15.75" customHeight="1">
      <c r="A716" s="36" t="s">
        <v>81</v>
      </c>
      <c r="B716" s="37" t="s">
        <v>105</v>
      </c>
      <c r="C716" s="215" t="s">
        <v>198</v>
      </c>
      <c r="D716" s="208" t="s">
        <v>145</v>
      </c>
      <c r="E716" s="179" t="s">
        <v>145</v>
      </c>
      <c r="F716" s="78" t="s">
        <v>145</v>
      </c>
      <c r="G716" s="79">
        <f>G717+G723+G728+G733+G734</f>
        <v>56996081.219999984</v>
      </c>
      <c r="H716" s="179" t="s">
        <v>145</v>
      </c>
      <c r="I716" s="274" t="s">
        <v>145</v>
      </c>
      <c r="J716" s="79">
        <f>J717+J723+J728+J733+J734</f>
        <v>59686295.159999996</v>
      </c>
      <c r="K716" s="273" t="s">
        <v>145</v>
      </c>
      <c r="L716" s="274" t="s">
        <v>145</v>
      </c>
      <c r="M716" s="79">
        <f>M717+M723+M728+M734+M733</f>
        <v>2690213.9400000051</v>
      </c>
      <c r="N716" s="278" t="s">
        <v>145</v>
      </c>
      <c r="O716" s="279" t="s">
        <v>145</v>
      </c>
      <c r="P716" s="280">
        <f t="shared" si="648"/>
        <v>4.7199980812996777E-2</v>
      </c>
    </row>
    <row r="717" spans="1:16" s="16" customFormat="1" ht="15.75" customHeight="1" outlineLevel="1">
      <c r="A717" s="193" t="s">
        <v>105</v>
      </c>
      <c r="B717" s="5" t="s">
        <v>136</v>
      </c>
      <c r="C717" s="9" t="s">
        <v>137</v>
      </c>
      <c r="D717" s="161" t="s">
        <v>194</v>
      </c>
      <c r="E717" s="26">
        <v>0</v>
      </c>
      <c r="F717" s="14">
        <v>0</v>
      </c>
      <c r="G717" s="27">
        <v>0</v>
      </c>
      <c r="H717" s="26">
        <f>H719+H721</f>
        <v>0</v>
      </c>
      <c r="I717" s="14">
        <f>I719+I721</f>
        <v>0</v>
      </c>
      <c r="J717" s="27">
        <f>J719+J720+J721+J722</f>
        <v>0</v>
      </c>
      <c r="K717" s="26">
        <f t="shared" ref="K717:M739" si="658">K719+K720+K721+K722</f>
        <v>0</v>
      </c>
      <c r="L717" s="14">
        <f t="shared" si="658"/>
        <v>0</v>
      </c>
      <c r="M717" s="27">
        <f t="shared" si="658"/>
        <v>0</v>
      </c>
      <c r="N717" s="30">
        <f t="shared" ref="N717:N733" si="659">IF(E717=0,0,K717/E717)</f>
        <v>0</v>
      </c>
      <c r="O717" s="15">
        <f t="shared" ref="O717:O733" si="660">IF(F717=0,0,L717/F717)</f>
        <v>0</v>
      </c>
      <c r="P717" s="31">
        <f t="shared" si="648"/>
        <v>0</v>
      </c>
    </row>
    <row r="718" spans="1:16" s="20" customFormat="1" ht="15.75" customHeight="1" outlineLevel="1">
      <c r="A718" s="194" t="s">
        <v>105</v>
      </c>
      <c r="B718" s="7"/>
      <c r="C718" s="8" t="s">
        <v>167</v>
      </c>
      <c r="D718" s="162" t="s">
        <v>194</v>
      </c>
      <c r="E718" s="28">
        <v>0</v>
      </c>
      <c r="F718" s="17">
        <v>0</v>
      </c>
      <c r="G718" s="29">
        <v>0</v>
      </c>
      <c r="H718" s="28">
        <v>0</v>
      </c>
      <c r="I718" s="17">
        <v>0</v>
      </c>
      <c r="J718" s="29">
        <v>0</v>
      </c>
      <c r="K718" s="28">
        <f t="shared" ref="K718:K722" si="661">H718-E718</f>
        <v>0</v>
      </c>
      <c r="L718" s="17">
        <f t="shared" ref="L718:L722" si="662">I718-F718</f>
        <v>0</v>
      </c>
      <c r="M718" s="29">
        <f t="shared" ref="M718:M722" si="663">J718-G718</f>
        <v>0</v>
      </c>
      <c r="N718" s="181">
        <f t="shared" si="659"/>
        <v>0</v>
      </c>
      <c r="O718" s="19">
        <f t="shared" si="660"/>
        <v>0</v>
      </c>
      <c r="P718" s="32">
        <f t="shared" si="648"/>
        <v>0</v>
      </c>
    </row>
    <row r="719" spans="1:16" s="20" customFormat="1" ht="15.75" customHeight="1" outlineLevel="1">
      <c r="A719" s="194" t="s">
        <v>105</v>
      </c>
      <c r="B719" s="7" t="s">
        <v>168</v>
      </c>
      <c r="C719" s="8" t="s">
        <v>138</v>
      </c>
      <c r="D719" s="162" t="s">
        <v>194</v>
      </c>
      <c r="E719" s="28">
        <v>0</v>
      </c>
      <c r="F719" s="17">
        <v>0</v>
      </c>
      <c r="G719" s="29">
        <v>0</v>
      </c>
      <c r="H719" s="28">
        <v>0</v>
      </c>
      <c r="I719" s="17">
        <v>0</v>
      </c>
      <c r="J719" s="29">
        <v>0</v>
      </c>
      <c r="K719" s="28">
        <f t="shared" si="661"/>
        <v>0</v>
      </c>
      <c r="L719" s="17">
        <f t="shared" si="662"/>
        <v>0</v>
      </c>
      <c r="M719" s="29">
        <f t="shared" si="663"/>
        <v>0</v>
      </c>
      <c r="N719" s="181">
        <f t="shared" si="659"/>
        <v>0</v>
      </c>
      <c r="O719" s="19">
        <f t="shared" si="660"/>
        <v>0</v>
      </c>
      <c r="P719" s="32">
        <f t="shared" si="648"/>
        <v>0</v>
      </c>
    </row>
    <row r="720" spans="1:16" s="20" customFormat="1" ht="15.75" customHeight="1" outlineLevel="1">
      <c r="A720" s="194" t="s">
        <v>105</v>
      </c>
      <c r="B720" s="7" t="s">
        <v>169</v>
      </c>
      <c r="C720" s="129" t="s">
        <v>181</v>
      </c>
      <c r="D720" s="162" t="s">
        <v>195</v>
      </c>
      <c r="E720" s="28"/>
      <c r="F720" s="17"/>
      <c r="G720" s="29">
        <v>0</v>
      </c>
      <c r="H720" s="28"/>
      <c r="I720" s="17"/>
      <c r="J720" s="29">
        <v>0</v>
      </c>
      <c r="K720" s="28">
        <f t="shared" si="661"/>
        <v>0</v>
      </c>
      <c r="L720" s="17">
        <f t="shared" si="662"/>
        <v>0</v>
      </c>
      <c r="M720" s="29">
        <f t="shared" si="663"/>
        <v>0</v>
      </c>
      <c r="N720" s="181">
        <f t="shared" si="659"/>
        <v>0</v>
      </c>
      <c r="O720" s="19">
        <f t="shared" si="660"/>
        <v>0</v>
      </c>
      <c r="P720" s="32">
        <f t="shared" si="648"/>
        <v>0</v>
      </c>
    </row>
    <row r="721" spans="1:16" s="20" customFormat="1" ht="31.5" customHeight="1" outlineLevel="1">
      <c r="A721" s="194" t="s">
        <v>105</v>
      </c>
      <c r="B721" s="7" t="s">
        <v>170</v>
      </c>
      <c r="C721" s="8" t="s">
        <v>180</v>
      </c>
      <c r="D721" s="162" t="s">
        <v>194</v>
      </c>
      <c r="E721" s="28">
        <v>0</v>
      </c>
      <c r="F721" s="17">
        <v>0</v>
      </c>
      <c r="G721" s="29">
        <v>0</v>
      </c>
      <c r="H721" s="28">
        <v>0</v>
      </c>
      <c r="I721" s="17">
        <v>0</v>
      </c>
      <c r="J721" s="29">
        <v>0</v>
      </c>
      <c r="K721" s="28">
        <f t="shared" si="661"/>
        <v>0</v>
      </c>
      <c r="L721" s="17">
        <f t="shared" si="662"/>
        <v>0</v>
      </c>
      <c r="M721" s="29">
        <f t="shared" si="663"/>
        <v>0</v>
      </c>
      <c r="N721" s="181">
        <f t="shared" si="659"/>
        <v>0</v>
      </c>
      <c r="O721" s="19">
        <f t="shared" si="660"/>
        <v>0</v>
      </c>
      <c r="P721" s="32">
        <f t="shared" si="648"/>
        <v>0</v>
      </c>
    </row>
    <row r="722" spans="1:16" s="20" customFormat="1" ht="15.75" customHeight="1" outlineLevel="1">
      <c r="A722" s="194" t="s">
        <v>105</v>
      </c>
      <c r="B722" s="7" t="s">
        <v>171</v>
      </c>
      <c r="C722" s="8" t="s">
        <v>156</v>
      </c>
      <c r="D722" s="162"/>
      <c r="E722" s="28"/>
      <c r="F722" s="17"/>
      <c r="G722" s="29">
        <v>0</v>
      </c>
      <c r="H722" s="28"/>
      <c r="I722" s="17"/>
      <c r="J722" s="29">
        <v>0</v>
      </c>
      <c r="K722" s="28">
        <f t="shared" si="661"/>
        <v>0</v>
      </c>
      <c r="L722" s="17">
        <f t="shared" si="662"/>
        <v>0</v>
      </c>
      <c r="M722" s="29">
        <f t="shared" si="663"/>
        <v>0</v>
      </c>
      <c r="N722" s="181">
        <f t="shared" si="659"/>
        <v>0</v>
      </c>
      <c r="O722" s="19">
        <f t="shared" si="660"/>
        <v>0</v>
      </c>
      <c r="P722" s="32">
        <f t="shared" si="648"/>
        <v>0</v>
      </c>
    </row>
    <row r="723" spans="1:16" s="20" customFormat="1" ht="15.75" customHeight="1" outlineLevel="1">
      <c r="A723" s="194" t="s">
        <v>105</v>
      </c>
      <c r="B723" s="5" t="s">
        <v>141</v>
      </c>
      <c r="C723" s="6" t="s">
        <v>140</v>
      </c>
      <c r="D723" s="161" t="s">
        <v>159</v>
      </c>
      <c r="E723" s="26">
        <v>260</v>
      </c>
      <c r="F723" s="14">
        <v>2850</v>
      </c>
      <c r="G723" s="27">
        <v>6920687.8000000007</v>
      </c>
      <c r="H723" s="26">
        <f t="shared" ref="H723:M723" si="664">H726+H727</f>
        <v>250</v>
      </c>
      <c r="I723" s="14">
        <f t="shared" si="664"/>
        <v>2743</v>
      </c>
      <c r="J723" s="27">
        <f t="shared" si="664"/>
        <v>6041375.2800000003</v>
      </c>
      <c r="K723" s="26">
        <f t="shared" si="664"/>
        <v>-10</v>
      </c>
      <c r="L723" s="14">
        <f t="shared" si="664"/>
        <v>-107</v>
      </c>
      <c r="M723" s="27">
        <f t="shared" si="664"/>
        <v>-879312.52000000048</v>
      </c>
      <c r="N723" s="30">
        <f t="shared" si="659"/>
        <v>-3.8461538461538464E-2</v>
      </c>
      <c r="O723" s="15">
        <f t="shared" si="660"/>
        <v>-3.754385964912281E-2</v>
      </c>
      <c r="P723" s="31">
        <f t="shared" si="648"/>
        <v>-0.12705565478621941</v>
      </c>
    </row>
    <row r="724" spans="1:16" s="16" customFormat="1" ht="15.75" customHeight="1" outlineLevel="1">
      <c r="A724" s="194" t="s">
        <v>105</v>
      </c>
      <c r="B724" s="5"/>
      <c r="C724" s="8" t="s">
        <v>167</v>
      </c>
      <c r="D724" s="162" t="s">
        <v>159</v>
      </c>
      <c r="E724" s="28">
        <v>0</v>
      </c>
      <c r="F724" s="17">
        <v>0</v>
      </c>
      <c r="G724" s="29">
        <v>0</v>
      </c>
      <c r="H724" s="28">
        <v>0</v>
      </c>
      <c r="I724" s="17">
        <v>0</v>
      </c>
      <c r="J724" s="29">
        <v>0</v>
      </c>
      <c r="K724" s="28">
        <f t="shared" ref="K724:K727" si="665">H724-E724</f>
        <v>0</v>
      </c>
      <c r="L724" s="17">
        <f t="shared" ref="L724:L727" si="666">I724-F724</f>
        <v>0</v>
      </c>
      <c r="M724" s="29">
        <f t="shared" ref="M724:M727" si="667">J724-G724</f>
        <v>0</v>
      </c>
      <c r="N724" s="181">
        <f t="shared" si="659"/>
        <v>0</v>
      </c>
      <c r="O724" s="19">
        <f t="shared" si="660"/>
        <v>0</v>
      </c>
      <c r="P724" s="32">
        <f t="shared" si="648"/>
        <v>0</v>
      </c>
    </row>
    <row r="725" spans="1:16" s="16" customFormat="1" ht="15.75" customHeight="1" outlineLevel="1">
      <c r="A725" s="194" t="s">
        <v>105</v>
      </c>
      <c r="B725" s="5"/>
      <c r="C725" s="129" t="s">
        <v>182</v>
      </c>
      <c r="D725" s="162" t="s">
        <v>159</v>
      </c>
      <c r="E725" s="28">
        <v>0</v>
      </c>
      <c r="F725" s="17">
        <v>0</v>
      </c>
      <c r="G725" s="29">
        <v>0</v>
      </c>
      <c r="H725" s="28">
        <v>0</v>
      </c>
      <c r="I725" s="17">
        <v>0</v>
      </c>
      <c r="J725" s="29">
        <v>0</v>
      </c>
      <c r="K725" s="28">
        <f t="shared" si="665"/>
        <v>0</v>
      </c>
      <c r="L725" s="17">
        <f t="shared" si="666"/>
        <v>0</v>
      </c>
      <c r="M725" s="29">
        <f t="shared" si="667"/>
        <v>0</v>
      </c>
      <c r="N725" s="30">
        <f t="shared" si="659"/>
        <v>0</v>
      </c>
      <c r="O725" s="15">
        <f t="shared" si="660"/>
        <v>0</v>
      </c>
      <c r="P725" s="31">
        <f t="shared" si="648"/>
        <v>0</v>
      </c>
    </row>
    <row r="726" spans="1:16" s="16" customFormat="1" ht="15.75" customHeight="1" outlineLevel="1">
      <c r="A726" s="194" t="s">
        <v>105</v>
      </c>
      <c r="B726" s="7" t="s">
        <v>185</v>
      </c>
      <c r="C726" s="8" t="s">
        <v>157</v>
      </c>
      <c r="D726" s="162" t="s">
        <v>159</v>
      </c>
      <c r="E726" s="28">
        <v>260</v>
      </c>
      <c r="F726" s="17">
        <v>2850</v>
      </c>
      <c r="G726" s="29">
        <v>6920687.8000000007</v>
      </c>
      <c r="H726" s="28">
        <v>250</v>
      </c>
      <c r="I726" s="17">
        <v>2743</v>
      </c>
      <c r="J726" s="29">
        <v>6041375.2800000003</v>
      </c>
      <c r="K726" s="28">
        <f t="shared" si="665"/>
        <v>-10</v>
      </c>
      <c r="L726" s="17">
        <f t="shared" si="666"/>
        <v>-107</v>
      </c>
      <c r="M726" s="29">
        <f t="shared" si="667"/>
        <v>-879312.52000000048</v>
      </c>
      <c r="N726" s="181">
        <f t="shared" si="659"/>
        <v>-3.8461538461538464E-2</v>
      </c>
      <c r="O726" s="19">
        <f t="shared" si="660"/>
        <v>-3.754385964912281E-2</v>
      </c>
      <c r="P726" s="32">
        <f t="shared" si="648"/>
        <v>-0.12705565478621941</v>
      </c>
    </row>
    <row r="727" spans="1:16" s="20" customFormat="1" ht="31.5" customHeight="1" outlineLevel="1">
      <c r="A727" s="194" t="s">
        <v>105</v>
      </c>
      <c r="B727" s="7" t="s">
        <v>186</v>
      </c>
      <c r="C727" s="8" t="s">
        <v>183</v>
      </c>
      <c r="D727" s="162" t="s">
        <v>159</v>
      </c>
      <c r="E727" s="28">
        <v>0</v>
      </c>
      <c r="F727" s="17">
        <v>0</v>
      </c>
      <c r="G727" s="29">
        <v>0</v>
      </c>
      <c r="H727" s="28">
        <v>0</v>
      </c>
      <c r="I727" s="17">
        <v>0</v>
      </c>
      <c r="J727" s="29">
        <v>0</v>
      </c>
      <c r="K727" s="28">
        <f t="shared" si="665"/>
        <v>0</v>
      </c>
      <c r="L727" s="17">
        <f t="shared" si="666"/>
        <v>0</v>
      </c>
      <c r="M727" s="29">
        <f t="shared" si="667"/>
        <v>0</v>
      </c>
      <c r="N727" s="181">
        <f t="shared" si="659"/>
        <v>0</v>
      </c>
      <c r="O727" s="19">
        <f t="shared" si="660"/>
        <v>0</v>
      </c>
      <c r="P727" s="32">
        <f t="shared" si="648"/>
        <v>0</v>
      </c>
    </row>
    <row r="728" spans="1:16" s="20" customFormat="1" ht="15.75" customHeight="1" outlineLevel="1">
      <c r="A728" s="194" t="s">
        <v>105</v>
      </c>
      <c r="B728" s="5" t="s">
        <v>139</v>
      </c>
      <c r="C728" s="9" t="s">
        <v>142</v>
      </c>
      <c r="D728" s="163" t="s">
        <v>1</v>
      </c>
      <c r="E728" s="26">
        <f t="shared" ref="E728:M728" si="668">E729+E732</f>
        <v>11559</v>
      </c>
      <c r="F728" s="14">
        <f t="shared" si="668"/>
        <v>43969</v>
      </c>
      <c r="G728" s="27">
        <f t="shared" si="668"/>
        <v>50075393.419999987</v>
      </c>
      <c r="H728" s="26">
        <f t="shared" si="668"/>
        <v>9013</v>
      </c>
      <c r="I728" s="14">
        <f t="shared" si="668"/>
        <v>41683</v>
      </c>
      <c r="J728" s="27">
        <f t="shared" si="668"/>
        <v>53644919.879999995</v>
      </c>
      <c r="K728" s="26">
        <f t="shared" si="668"/>
        <v>-2546</v>
      </c>
      <c r="L728" s="14">
        <f t="shared" si="668"/>
        <v>-2286</v>
      </c>
      <c r="M728" s="27">
        <f t="shared" si="668"/>
        <v>3569526.4600000056</v>
      </c>
      <c r="N728" s="30">
        <f t="shared" si="659"/>
        <v>-0.22026126827580242</v>
      </c>
      <c r="O728" s="15">
        <f t="shared" si="660"/>
        <v>-5.1991175600991604E-2</v>
      </c>
      <c r="P728" s="31">
        <f t="shared" si="648"/>
        <v>7.1283043750872369E-2</v>
      </c>
    </row>
    <row r="729" spans="1:16" s="20" customFormat="1" ht="15.75" customHeight="1" outlineLevel="1">
      <c r="A729" s="194" t="s">
        <v>105</v>
      </c>
      <c r="B729" s="7" t="s">
        <v>188</v>
      </c>
      <c r="C729" s="10" t="s">
        <v>184</v>
      </c>
      <c r="D729" s="164" t="s">
        <v>1</v>
      </c>
      <c r="E729" s="28">
        <v>10423</v>
      </c>
      <c r="F729" s="17">
        <v>40134</v>
      </c>
      <c r="G729" s="29">
        <v>43348112.29999999</v>
      </c>
      <c r="H729" s="28">
        <v>8284</v>
      </c>
      <c r="I729" s="17">
        <v>38683</v>
      </c>
      <c r="J729" s="29">
        <v>47957766.879999995</v>
      </c>
      <c r="K729" s="28">
        <f t="shared" ref="K729:K733" si="669">H729-E729</f>
        <v>-2139</v>
      </c>
      <c r="L729" s="17">
        <f t="shared" ref="L729:L733" si="670">I729-F729</f>
        <v>-1451</v>
      </c>
      <c r="M729" s="29">
        <f t="shared" ref="M729:M737" si="671">J729-G729</f>
        <v>4609654.5800000057</v>
      </c>
      <c r="N729" s="181">
        <f t="shared" si="659"/>
        <v>-0.20521922671016021</v>
      </c>
      <c r="O729" s="19">
        <f t="shared" si="660"/>
        <v>-3.6153884486968657E-2</v>
      </c>
      <c r="P729" s="32">
        <f t="shared" si="648"/>
        <v>0.10634037644125986</v>
      </c>
    </row>
    <row r="730" spans="1:16" s="20" customFormat="1" ht="31.5" customHeight="1" outlineLevel="1">
      <c r="A730" s="194" t="s">
        <v>105</v>
      </c>
      <c r="B730" s="7"/>
      <c r="C730" s="10" t="s">
        <v>224</v>
      </c>
      <c r="D730" s="164" t="s">
        <v>225</v>
      </c>
      <c r="E730" s="28">
        <v>3075</v>
      </c>
      <c r="F730" s="17">
        <v>3075</v>
      </c>
      <c r="G730" s="29">
        <v>7982521.0599999996</v>
      </c>
      <c r="H730" s="28">
        <v>3869</v>
      </c>
      <c r="I730" s="17">
        <v>3869</v>
      </c>
      <c r="J730" s="29">
        <v>10345414.939999999</v>
      </c>
      <c r="K730" s="28">
        <f t="shared" si="669"/>
        <v>794</v>
      </c>
      <c r="L730" s="17">
        <f t="shared" si="670"/>
        <v>794</v>
      </c>
      <c r="M730" s="29">
        <f t="shared" si="671"/>
        <v>2362893.88</v>
      </c>
      <c r="N730" s="181">
        <f t="shared" si="659"/>
        <v>0.25821138211382116</v>
      </c>
      <c r="O730" s="19">
        <f t="shared" si="660"/>
        <v>0.25821138211382116</v>
      </c>
      <c r="P730" s="32">
        <f t="shared" si="648"/>
        <v>0.29600847429521221</v>
      </c>
    </row>
    <row r="731" spans="1:16" s="20" customFormat="1" ht="31.5" customHeight="1" outlineLevel="1">
      <c r="A731" s="194" t="s">
        <v>105</v>
      </c>
      <c r="B731" s="7"/>
      <c r="C731" s="10" t="s">
        <v>222</v>
      </c>
      <c r="D731" s="164" t="s">
        <v>223</v>
      </c>
      <c r="E731" s="28">
        <v>958</v>
      </c>
      <c r="F731" s="17"/>
      <c r="G731" s="29">
        <v>1053205</v>
      </c>
      <c r="H731" s="28">
        <v>853</v>
      </c>
      <c r="I731" s="17"/>
      <c r="J731" s="29">
        <v>1098835</v>
      </c>
      <c r="K731" s="28">
        <f t="shared" si="669"/>
        <v>-105</v>
      </c>
      <c r="L731" s="17">
        <f t="shared" si="670"/>
        <v>0</v>
      </c>
      <c r="M731" s="29">
        <f t="shared" si="671"/>
        <v>45630</v>
      </c>
      <c r="N731" s="181">
        <f t="shared" si="659"/>
        <v>-0.10960334029227557</v>
      </c>
      <c r="O731" s="19">
        <f t="shared" si="660"/>
        <v>0</v>
      </c>
      <c r="P731" s="32">
        <f t="shared" si="648"/>
        <v>4.3324898761399729E-2</v>
      </c>
    </row>
    <row r="732" spans="1:16" s="20" customFormat="1" ht="31.5" customHeight="1" outlineLevel="1">
      <c r="A732" s="194" t="s">
        <v>105</v>
      </c>
      <c r="B732" s="7" t="s">
        <v>189</v>
      </c>
      <c r="C732" s="11" t="s">
        <v>144</v>
      </c>
      <c r="D732" s="164" t="s">
        <v>1</v>
      </c>
      <c r="E732" s="28">
        <v>1136</v>
      </c>
      <c r="F732" s="17">
        <v>3835</v>
      </c>
      <c r="G732" s="29">
        <v>6727281.1200000001</v>
      </c>
      <c r="H732" s="28">
        <v>729</v>
      </c>
      <c r="I732" s="17">
        <v>3000</v>
      </c>
      <c r="J732" s="29">
        <v>5687153</v>
      </c>
      <c r="K732" s="28">
        <f t="shared" si="669"/>
        <v>-407</v>
      </c>
      <c r="L732" s="17">
        <f t="shared" si="670"/>
        <v>-835</v>
      </c>
      <c r="M732" s="29">
        <f t="shared" si="671"/>
        <v>-1040128.1200000001</v>
      </c>
      <c r="N732" s="181">
        <f t="shared" si="659"/>
        <v>-0.35827464788732394</v>
      </c>
      <c r="O732" s="19">
        <f t="shared" si="660"/>
        <v>-0.21773142112125163</v>
      </c>
      <c r="P732" s="32">
        <f t="shared" si="648"/>
        <v>-0.15461344656873802</v>
      </c>
    </row>
    <row r="733" spans="1:16" s="20" customFormat="1" ht="15.75" customHeight="1" outlineLevel="1">
      <c r="A733" s="194" t="s">
        <v>105</v>
      </c>
      <c r="B733" s="5" t="s">
        <v>143</v>
      </c>
      <c r="C733" s="6" t="s">
        <v>2</v>
      </c>
      <c r="D733" s="163" t="s">
        <v>3</v>
      </c>
      <c r="E733" s="26">
        <v>0</v>
      </c>
      <c r="F733" s="14"/>
      <c r="G733" s="27">
        <v>0</v>
      </c>
      <c r="H733" s="26">
        <v>0</v>
      </c>
      <c r="I733" s="14"/>
      <c r="J733" s="27">
        <v>0</v>
      </c>
      <c r="K733" s="26">
        <f t="shared" si="669"/>
        <v>0</v>
      </c>
      <c r="L733" s="14">
        <f t="shared" si="670"/>
        <v>0</v>
      </c>
      <c r="M733" s="27">
        <f t="shared" si="671"/>
        <v>0</v>
      </c>
      <c r="N733" s="30">
        <f t="shared" si="659"/>
        <v>0</v>
      </c>
      <c r="O733" s="15">
        <f t="shared" si="660"/>
        <v>0</v>
      </c>
      <c r="P733" s="31">
        <f t="shared" si="648"/>
        <v>0</v>
      </c>
    </row>
    <row r="734" spans="1:16" s="20" customFormat="1" ht="15.75" customHeight="1" outlineLevel="1">
      <c r="A734" s="194" t="s">
        <v>105</v>
      </c>
      <c r="B734" s="5" t="s">
        <v>243</v>
      </c>
      <c r="C734" s="6" t="s">
        <v>256</v>
      </c>
      <c r="D734" s="164"/>
      <c r="E734" s="267"/>
      <c r="F734" s="270"/>
      <c r="G734" s="232">
        <f t="shared" ref="G734" si="672">SUM(G735:G737)</f>
        <v>0</v>
      </c>
      <c r="H734" s="267"/>
      <c r="I734" s="270"/>
      <c r="J734" s="232">
        <f t="shared" ref="J734" si="673">SUM(J735:J737)</f>
        <v>0</v>
      </c>
      <c r="K734" s="267"/>
      <c r="L734" s="270"/>
      <c r="M734" s="232">
        <f t="shared" si="671"/>
        <v>0</v>
      </c>
      <c r="N734" s="30"/>
      <c r="O734" s="15"/>
      <c r="P734" s="31">
        <f t="shared" si="648"/>
        <v>0</v>
      </c>
    </row>
    <row r="735" spans="1:16" s="20" customFormat="1" ht="15.75" customHeight="1" outlineLevel="1">
      <c r="A735" s="194" t="s">
        <v>105</v>
      </c>
      <c r="B735" s="7"/>
      <c r="C735" s="11" t="s">
        <v>244</v>
      </c>
      <c r="D735" s="162" t="s">
        <v>194</v>
      </c>
      <c r="E735" s="267">
        <v>0</v>
      </c>
      <c r="F735" s="270">
        <v>0</v>
      </c>
      <c r="G735" s="67">
        <v>0</v>
      </c>
      <c r="H735" s="267">
        <v>0</v>
      </c>
      <c r="I735" s="270">
        <v>0</v>
      </c>
      <c r="J735" s="67">
        <v>0</v>
      </c>
      <c r="K735" s="267">
        <f t="shared" ref="K735:K737" si="674">H735-E735</f>
        <v>0</v>
      </c>
      <c r="L735" s="270">
        <f t="shared" ref="L735:L737" si="675">I735-F735</f>
        <v>0</v>
      </c>
      <c r="M735" s="67">
        <f t="shared" si="671"/>
        <v>0</v>
      </c>
      <c r="N735" s="275">
        <f t="shared" ref="N735:N737" si="676">IF(E735=0,0,K735/E735)</f>
        <v>0</v>
      </c>
      <c r="O735" s="276">
        <f t="shared" ref="O735:O737" si="677">IF(F735=0,0,L735/F735)</f>
        <v>0</v>
      </c>
      <c r="P735" s="277">
        <f t="shared" si="648"/>
        <v>0</v>
      </c>
    </row>
    <row r="736" spans="1:16" s="20" customFormat="1" ht="15.75" customHeight="1" outlineLevel="1">
      <c r="A736" s="194" t="s">
        <v>105</v>
      </c>
      <c r="B736" s="7"/>
      <c r="C736" s="11" t="s">
        <v>245</v>
      </c>
      <c r="D736" s="162" t="s">
        <v>159</v>
      </c>
      <c r="E736" s="267">
        <v>0</v>
      </c>
      <c r="F736" s="270">
        <v>0</v>
      </c>
      <c r="G736" s="67">
        <v>0</v>
      </c>
      <c r="H736" s="267">
        <v>0</v>
      </c>
      <c r="I736" s="270">
        <v>0</v>
      </c>
      <c r="J736" s="67">
        <v>0</v>
      </c>
      <c r="K736" s="267">
        <f t="shared" si="674"/>
        <v>0</v>
      </c>
      <c r="L736" s="270">
        <f t="shared" si="675"/>
        <v>0</v>
      </c>
      <c r="M736" s="67">
        <f t="shared" si="671"/>
        <v>0</v>
      </c>
      <c r="N736" s="275">
        <f t="shared" si="676"/>
        <v>0</v>
      </c>
      <c r="O736" s="276">
        <f t="shared" si="677"/>
        <v>0</v>
      </c>
      <c r="P736" s="277">
        <f t="shared" si="648"/>
        <v>0</v>
      </c>
    </row>
    <row r="737" spans="1:16" s="16" customFormat="1" ht="15.75" customHeight="1" outlineLevel="1">
      <c r="A737" s="194" t="s">
        <v>105</v>
      </c>
      <c r="B737" s="5"/>
      <c r="C737" s="11" t="s">
        <v>246</v>
      </c>
      <c r="D737" s="164" t="s">
        <v>225</v>
      </c>
      <c r="E737" s="28">
        <v>0</v>
      </c>
      <c r="F737" s="17">
        <v>0</v>
      </c>
      <c r="G737" s="29">
        <v>0</v>
      </c>
      <c r="H737" s="28">
        <v>0</v>
      </c>
      <c r="I737" s="17">
        <v>0</v>
      </c>
      <c r="J737" s="29">
        <v>0</v>
      </c>
      <c r="K737" s="28">
        <f t="shared" si="674"/>
        <v>0</v>
      </c>
      <c r="L737" s="17">
        <f t="shared" si="675"/>
        <v>0</v>
      </c>
      <c r="M737" s="29">
        <f t="shared" si="671"/>
        <v>0</v>
      </c>
      <c r="N737" s="181">
        <f t="shared" si="676"/>
        <v>0</v>
      </c>
      <c r="O737" s="19">
        <f t="shared" si="677"/>
        <v>0</v>
      </c>
      <c r="P737" s="32">
        <f t="shared" si="648"/>
        <v>0</v>
      </c>
    </row>
    <row r="738" spans="1:16" s="13" customFormat="1" ht="15.75" customHeight="1">
      <c r="A738" s="36" t="s">
        <v>83</v>
      </c>
      <c r="B738" s="37" t="s">
        <v>111</v>
      </c>
      <c r="C738" s="215" t="s">
        <v>110</v>
      </c>
      <c r="D738" s="208" t="s">
        <v>145</v>
      </c>
      <c r="E738" s="179" t="s">
        <v>145</v>
      </c>
      <c r="F738" s="78" t="s">
        <v>145</v>
      </c>
      <c r="G738" s="79">
        <f>G739+G745+G750+G755+G756</f>
        <v>19237296.817272726</v>
      </c>
      <c r="H738" s="179" t="s">
        <v>145</v>
      </c>
      <c r="I738" s="274" t="s">
        <v>145</v>
      </c>
      <c r="J738" s="79">
        <f>J739+J745+J750+J755+J756</f>
        <v>24805363.57</v>
      </c>
      <c r="K738" s="273" t="s">
        <v>145</v>
      </c>
      <c r="L738" s="274" t="s">
        <v>145</v>
      </c>
      <c r="M738" s="79">
        <f>M739+M745+M750+M756+M755</f>
        <v>5568066.7527272748</v>
      </c>
      <c r="N738" s="278" t="s">
        <v>145</v>
      </c>
      <c r="O738" s="279" t="s">
        <v>145</v>
      </c>
      <c r="P738" s="280">
        <f>IF(G738=0,0,M738/G738)</f>
        <v>0.28944122480492351</v>
      </c>
    </row>
    <row r="739" spans="1:16" s="16" customFormat="1" ht="15.75" customHeight="1" outlineLevel="1">
      <c r="A739" s="193" t="s">
        <v>111</v>
      </c>
      <c r="B739" s="5" t="s">
        <v>136</v>
      </c>
      <c r="C739" s="9" t="s">
        <v>137</v>
      </c>
      <c r="D739" s="161" t="s">
        <v>194</v>
      </c>
      <c r="E739" s="26">
        <v>0</v>
      </c>
      <c r="F739" s="14">
        <v>0</v>
      </c>
      <c r="G739" s="27">
        <v>0</v>
      </c>
      <c r="H739" s="26">
        <f>H741+H743</f>
        <v>0</v>
      </c>
      <c r="I739" s="14">
        <f>I741+I743</f>
        <v>0</v>
      </c>
      <c r="J739" s="27">
        <f>J741+J742+J743+J744</f>
        <v>0</v>
      </c>
      <c r="K739" s="26">
        <f t="shared" ref="K739" si="678">K741+K742+K743+K744</f>
        <v>0</v>
      </c>
      <c r="L739" s="14">
        <f t="shared" si="658"/>
        <v>0</v>
      </c>
      <c r="M739" s="27">
        <f t="shared" si="658"/>
        <v>0</v>
      </c>
      <c r="N739" s="30">
        <f t="shared" ref="N739:N755" si="679">IF(E739=0,0,K739/E739)</f>
        <v>0</v>
      </c>
      <c r="O739" s="15">
        <f t="shared" ref="O739:O755" si="680">IF(F739=0,0,L739/F739)</f>
        <v>0</v>
      </c>
      <c r="P739" s="31">
        <f t="shared" si="648"/>
        <v>0</v>
      </c>
    </row>
    <row r="740" spans="1:16" s="20" customFormat="1" ht="15.75" customHeight="1" outlineLevel="1">
      <c r="A740" s="193" t="s">
        <v>111</v>
      </c>
      <c r="B740" s="7"/>
      <c r="C740" s="8" t="s">
        <v>167</v>
      </c>
      <c r="D740" s="162" t="s">
        <v>194</v>
      </c>
      <c r="E740" s="28">
        <v>0</v>
      </c>
      <c r="F740" s="17">
        <v>0</v>
      </c>
      <c r="G740" s="29">
        <v>0</v>
      </c>
      <c r="H740" s="28">
        <v>0</v>
      </c>
      <c r="I740" s="17">
        <v>0</v>
      </c>
      <c r="J740" s="29">
        <v>0</v>
      </c>
      <c r="K740" s="28">
        <f t="shared" ref="K740:K744" si="681">H740-E740</f>
        <v>0</v>
      </c>
      <c r="L740" s="17">
        <f t="shared" ref="L740:L744" si="682">I740-F740</f>
        <v>0</v>
      </c>
      <c r="M740" s="29">
        <f t="shared" ref="M740:M744" si="683">J740-G740</f>
        <v>0</v>
      </c>
      <c r="N740" s="181">
        <f t="shared" si="679"/>
        <v>0</v>
      </c>
      <c r="O740" s="19">
        <f t="shared" si="680"/>
        <v>0</v>
      </c>
      <c r="P740" s="32">
        <f t="shared" si="648"/>
        <v>0</v>
      </c>
    </row>
    <row r="741" spans="1:16" s="20" customFormat="1" ht="15.75" customHeight="1" outlineLevel="1">
      <c r="A741" s="193" t="s">
        <v>111</v>
      </c>
      <c r="B741" s="7" t="s">
        <v>168</v>
      </c>
      <c r="C741" s="8" t="s">
        <v>138</v>
      </c>
      <c r="D741" s="162" t="s">
        <v>194</v>
      </c>
      <c r="E741" s="28">
        <v>0</v>
      </c>
      <c r="F741" s="17">
        <v>0</v>
      </c>
      <c r="G741" s="29">
        <v>0</v>
      </c>
      <c r="H741" s="28">
        <v>0</v>
      </c>
      <c r="I741" s="17">
        <v>0</v>
      </c>
      <c r="J741" s="29">
        <v>0</v>
      </c>
      <c r="K741" s="28">
        <f t="shared" si="681"/>
        <v>0</v>
      </c>
      <c r="L741" s="17">
        <f t="shared" si="682"/>
        <v>0</v>
      </c>
      <c r="M741" s="29">
        <f t="shared" si="683"/>
        <v>0</v>
      </c>
      <c r="N741" s="181">
        <f t="shared" si="679"/>
        <v>0</v>
      </c>
      <c r="O741" s="19">
        <f t="shared" si="680"/>
        <v>0</v>
      </c>
      <c r="P741" s="32">
        <f t="shared" si="648"/>
        <v>0</v>
      </c>
    </row>
    <row r="742" spans="1:16" s="20" customFormat="1" ht="15.75" customHeight="1" outlineLevel="1">
      <c r="A742" s="193" t="s">
        <v>111</v>
      </c>
      <c r="B742" s="7" t="s">
        <v>169</v>
      </c>
      <c r="C742" s="129" t="s">
        <v>181</v>
      </c>
      <c r="D742" s="162" t="s">
        <v>195</v>
      </c>
      <c r="E742" s="28"/>
      <c r="F742" s="17"/>
      <c r="G742" s="29">
        <v>0</v>
      </c>
      <c r="H742" s="28"/>
      <c r="I742" s="17"/>
      <c r="J742" s="29">
        <v>0</v>
      </c>
      <c r="K742" s="28">
        <f t="shared" si="681"/>
        <v>0</v>
      </c>
      <c r="L742" s="17">
        <f t="shared" si="682"/>
        <v>0</v>
      </c>
      <c r="M742" s="29">
        <f t="shared" si="683"/>
        <v>0</v>
      </c>
      <c r="N742" s="181">
        <f t="shared" si="679"/>
        <v>0</v>
      </c>
      <c r="O742" s="19">
        <f t="shared" si="680"/>
        <v>0</v>
      </c>
      <c r="P742" s="32">
        <f t="shared" si="648"/>
        <v>0</v>
      </c>
    </row>
    <row r="743" spans="1:16" s="20" customFormat="1" ht="31.5" customHeight="1" outlineLevel="1">
      <c r="A743" s="193" t="s">
        <v>111</v>
      </c>
      <c r="B743" s="7" t="s">
        <v>170</v>
      </c>
      <c r="C743" s="8" t="s">
        <v>180</v>
      </c>
      <c r="D743" s="162" t="s">
        <v>194</v>
      </c>
      <c r="E743" s="28">
        <v>0</v>
      </c>
      <c r="F743" s="17">
        <v>0</v>
      </c>
      <c r="G743" s="29">
        <v>0</v>
      </c>
      <c r="H743" s="28">
        <v>0</v>
      </c>
      <c r="I743" s="17">
        <v>0</v>
      </c>
      <c r="J743" s="29">
        <v>0</v>
      </c>
      <c r="K743" s="28">
        <f t="shared" si="681"/>
        <v>0</v>
      </c>
      <c r="L743" s="17">
        <f t="shared" si="682"/>
        <v>0</v>
      </c>
      <c r="M743" s="29">
        <f t="shared" si="683"/>
        <v>0</v>
      </c>
      <c r="N743" s="181">
        <f t="shared" si="679"/>
        <v>0</v>
      </c>
      <c r="O743" s="19">
        <f t="shared" si="680"/>
        <v>0</v>
      </c>
      <c r="P743" s="32">
        <f t="shared" si="648"/>
        <v>0</v>
      </c>
    </row>
    <row r="744" spans="1:16" s="20" customFormat="1" ht="15.75" customHeight="1" outlineLevel="1">
      <c r="A744" s="193" t="s">
        <v>111</v>
      </c>
      <c r="B744" s="7" t="s">
        <v>171</v>
      </c>
      <c r="C744" s="8" t="s">
        <v>156</v>
      </c>
      <c r="D744" s="162"/>
      <c r="E744" s="28"/>
      <c r="F744" s="17"/>
      <c r="G744" s="29">
        <v>0</v>
      </c>
      <c r="H744" s="28"/>
      <c r="I744" s="17"/>
      <c r="J744" s="29">
        <v>0</v>
      </c>
      <c r="K744" s="28">
        <f t="shared" si="681"/>
        <v>0</v>
      </c>
      <c r="L744" s="17">
        <f t="shared" si="682"/>
        <v>0</v>
      </c>
      <c r="M744" s="29">
        <f t="shared" si="683"/>
        <v>0</v>
      </c>
      <c r="N744" s="181">
        <f t="shared" si="679"/>
        <v>0</v>
      </c>
      <c r="O744" s="19">
        <f t="shared" si="680"/>
        <v>0</v>
      </c>
      <c r="P744" s="32">
        <f t="shared" si="648"/>
        <v>0</v>
      </c>
    </row>
    <row r="745" spans="1:16" s="20" customFormat="1" ht="15.75" customHeight="1" outlineLevel="1">
      <c r="A745" s="193" t="s">
        <v>111</v>
      </c>
      <c r="B745" s="5" t="s">
        <v>141</v>
      </c>
      <c r="C745" s="6" t="s">
        <v>140</v>
      </c>
      <c r="D745" s="161" t="s">
        <v>159</v>
      </c>
      <c r="E745" s="26">
        <v>200</v>
      </c>
      <c r="F745" s="14">
        <v>2360</v>
      </c>
      <c r="G745" s="27">
        <v>5283373</v>
      </c>
      <c r="H745" s="26">
        <f t="shared" ref="H745:M745" si="684">H748+H749</f>
        <v>200</v>
      </c>
      <c r="I745" s="14">
        <f t="shared" si="684"/>
        <v>2354</v>
      </c>
      <c r="J745" s="27">
        <f t="shared" si="684"/>
        <v>5230674.1000000006</v>
      </c>
      <c r="K745" s="26">
        <f t="shared" si="684"/>
        <v>0</v>
      </c>
      <c r="L745" s="14">
        <f t="shared" si="684"/>
        <v>-6</v>
      </c>
      <c r="M745" s="27">
        <f t="shared" si="684"/>
        <v>-52698.899999999441</v>
      </c>
      <c r="N745" s="30">
        <f t="shared" si="679"/>
        <v>0</v>
      </c>
      <c r="O745" s="15">
        <f t="shared" si="680"/>
        <v>-2.542372881355932E-3</v>
      </c>
      <c r="P745" s="31">
        <f t="shared" si="648"/>
        <v>-9.9744803177817358E-3</v>
      </c>
    </row>
    <row r="746" spans="1:16" s="20" customFormat="1" ht="15.75" customHeight="1" outlineLevel="1">
      <c r="A746" s="193" t="s">
        <v>111</v>
      </c>
      <c r="B746" s="5"/>
      <c r="C746" s="8" t="s">
        <v>167</v>
      </c>
      <c r="D746" s="162" t="s">
        <v>159</v>
      </c>
      <c r="E746" s="28">
        <v>0</v>
      </c>
      <c r="F746" s="17">
        <v>0</v>
      </c>
      <c r="G746" s="29">
        <v>0</v>
      </c>
      <c r="H746" s="28">
        <v>0</v>
      </c>
      <c r="I746" s="17">
        <v>0</v>
      </c>
      <c r="J746" s="29">
        <v>0</v>
      </c>
      <c r="K746" s="28">
        <f t="shared" ref="K746:K749" si="685">H746-E746</f>
        <v>0</v>
      </c>
      <c r="L746" s="17">
        <f t="shared" ref="L746:L749" si="686">I746-F746</f>
        <v>0</v>
      </c>
      <c r="M746" s="29">
        <f t="shared" ref="M746:M749" si="687">J746-G746</f>
        <v>0</v>
      </c>
      <c r="N746" s="181">
        <f t="shared" si="679"/>
        <v>0</v>
      </c>
      <c r="O746" s="19">
        <f t="shared" si="680"/>
        <v>0</v>
      </c>
      <c r="P746" s="32">
        <f t="shared" si="648"/>
        <v>0</v>
      </c>
    </row>
    <row r="747" spans="1:16" s="20" customFormat="1" ht="15.75" customHeight="1" outlineLevel="1">
      <c r="A747" s="193" t="s">
        <v>111</v>
      </c>
      <c r="B747" s="5"/>
      <c r="C747" s="129" t="s">
        <v>182</v>
      </c>
      <c r="D747" s="162" t="s">
        <v>159</v>
      </c>
      <c r="E747" s="28">
        <v>0</v>
      </c>
      <c r="F747" s="17">
        <v>0</v>
      </c>
      <c r="G747" s="29">
        <v>0</v>
      </c>
      <c r="H747" s="28">
        <v>0</v>
      </c>
      <c r="I747" s="17">
        <v>0</v>
      </c>
      <c r="J747" s="29">
        <v>0</v>
      </c>
      <c r="K747" s="28">
        <f t="shared" si="685"/>
        <v>0</v>
      </c>
      <c r="L747" s="17">
        <f t="shared" si="686"/>
        <v>0</v>
      </c>
      <c r="M747" s="29">
        <f t="shared" si="687"/>
        <v>0</v>
      </c>
      <c r="N747" s="30">
        <f t="shared" si="679"/>
        <v>0</v>
      </c>
      <c r="O747" s="15">
        <f t="shared" si="680"/>
        <v>0</v>
      </c>
      <c r="P747" s="31">
        <f t="shared" si="648"/>
        <v>0</v>
      </c>
    </row>
    <row r="748" spans="1:16" s="16" customFormat="1" ht="15.75" customHeight="1" outlineLevel="1">
      <c r="A748" s="193" t="s">
        <v>111</v>
      </c>
      <c r="B748" s="7" t="s">
        <v>185</v>
      </c>
      <c r="C748" s="8" t="s">
        <v>157</v>
      </c>
      <c r="D748" s="162" t="s">
        <v>159</v>
      </c>
      <c r="E748" s="28">
        <v>200</v>
      </c>
      <c r="F748" s="17">
        <v>2360</v>
      </c>
      <c r="G748" s="29">
        <v>5283373</v>
      </c>
      <c r="H748" s="28">
        <v>200</v>
      </c>
      <c r="I748" s="17">
        <v>2354</v>
      </c>
      <c r="J748" s="29">
        <v>5230674.1000000006</v>
      </c>
      <c r="K748" s="28">
        <f t="shared" si="685"/>
        <v>0</v>
      </c>
      <c r="L748" s="17">
        <f t="shared" si="686"/>
        <v>-6</v>
      </c>
      <c r="M748" s="29">
        <f t="shared" si="687"/>
        <v>-52698.899999999441</v>
      </c>
      <c r="N748" s="181">
        <f t="shared" si="679"/>
        <v>0</v>
      </c>
      <c r="O748" s="19">
        <f t="shared" si="680"/>
        <v>-2.542372881355932E-3</v>
      </c>
      <c r="P748" s="32">
        <f t="shared" si="648"/>
        <v>-9.9744803177817358E-3</v>
      </c>
    </row>
    <row r="749" spans="1:16" s="20" customFormat="1" ht="31.5" customHeight="1" outlineLevel="1">
      <c r="A749" s="193" t="s">
        <v>111</v>
      </c>
      <c r="B749" s="7" t="s">
        <v>186</v>
      </c>
      <c r="C749" s="8" t="s">
        <v>183</v>
      </c>
      <c r="D749" s="162" t="s">
        <v>159</v>
      </c>
      <c r="E749" s="28">
        <v>0</v>
      </c>
      <c r="F749" s="17">
        <v>0</v>
      </c>
      <c r="G749" s="29">
        <v>0</v>
      </c>
      <c r="H749" s="28">
        <v>0</v>
      </c>
      <c r="I749" s="17">
        <v>0</v>
      </c>
      <c r="J749" s="29">
        <v>0</v>
      </c>
      <c r="K749" s="28">
        <f t="shared" si="685"/>
        <v>0</v>
      </c>
      <c r="L749" s="17">
        <f t="shared" si="686"/>
        <v>0</v>
      </c>
      <c r="M749" s="29">
        <f t="shared" si="687"/>
        <v>0</v>
      </c>
      <c r="N749" s="181">
        <f t="shared" si="679"/>
        <v>0</v>
      </c>
      <c r="O749" s="19">
        <f t="shared" si="680"/>
        <v>0</v>
      </c>
      <c r="P749" s="32">
        <f t="shared" si="648"/>
        <v>0</v>
      </c>
    </row>
    <row r="750" spans="1:16" s="20" customFormat="1" ht="15.75" customHeight="1" outlineLevel="1">
      <c r="A750" s="193" t="s">
        <v>111</v>
      </c>
      <c r="B750" s="5" t="s">
        <v>139</v>
      </c>
      <c r="C750" s="9" t="s">
        <v>142</v>
      </c>
      <c r="D750" s="163" t="s">
        <v>1</v>
      </c>
      <c r="E750" s="26">
        <f t="shared" ref="E750:M750" si="688">E751+E754</f>
        <v>250</v>
      </c>
      <c r="F750" s="14">
        <f t="shared" si="688"/>
        <v>1720</v>
      </c>
      <c r="G750" s="27">
        <f t="shared" si="688"/>
        <v>3814767.5272727273</v>
      </c>
      <c r="H750" s="26">
        <f t="shared" si="688"/>
        <v>300</v>
      </c>
      <c r="I750" s="14">
        <f t="shared" si="688"/>
        <v>1200</v>
      </c>
      <c r="J750" s="27">
        <f t="shared" si="688"/>
        <v>3222048</v>
      </c>
      <c r="K750" s="26">
        <f t="shared" si="688"/>
        <v>50</v>
      </c>
      <c r="L750" s="14">
        <f t="shared" si="688"/>
        <v>-520</v>
      </c>
      <c r="M750" s="27">
        <f t="shared" si="688"/>
        <v>-592719.52727272734</v>
      </c>
      <c r="N750" s="30">
        <f t="shared" si="679"/>
        <v>0.2</v>
      </c>
      <c r="O750" s="15">
        <f t="shared" si="680"/>
        <v>-0.30232558139534882</v>
      </c>
      <c r="P750" s="31">
        <f t="shared" si="648"/>
        <v>-0.15537500595651693</v>
      </c>
    </row>
    <row r="751" spans="1:16" s="20" customFormat="1" ht="15.75" customHeight="1" outlineLevel="1">
      <c r="A751" s="193" t="s">
        <v>111</v>
      </c>
      <c r="B751" s="7" t="s">
        <v>188</v>
      </c>
      <c r="C751" s="10" t="s">
        <v>184</v>
      </c>
      <c r="D751" s="164" t="s">
        <v>1</v>
      </c>
      <c r="E751" s="28">
        <v>250</v>
      </c>
      <c r="F751" s="17">
        <v>1720</v>
      </c>
      <c r="G751" s="29">
        <v>3814767.5272727273</v>
      </c>
      <c r="H751" s="28">
        <v>300</v>
      </c>
      <c r="I751" s="17">
        <v>1200</v>
      </c>
      <c r="J751" s="29">
        <v>3222048</v>
      </c>
      <c r="K751" s="28">
        <f t="shared" ref="K751:K755" si="689">H751-E751</f>
        <v>50</v>
      </c>
      <c r="L751" s="17">
        <f t="shared" ref="L751:L755" si="690">I751-F751</f>
        <v>-520</v>
      </c>
      <c r="M751" s="29">
        <f t="shared" ref="M751:M759" si="691">J751-G751</f>
        <v>-592719.52727272734</v>
      </c>
      <c r="N751" s="181">
        <f t="shared" si="679"/>
        <v>0.2</v>
      </c>
      <c r="O751" s="19">
        <f t="shared" si="680"/>
        <v>-0.30232558139534882</v>
      </c>
      <c r="P751" s="32">
        <f t="shared" si="648"/>
        <v>-0.15537500595651693</v>
      </c>
    </row>
    <row r="752" spans="1:16" s="20" customFormat="1" ht="31.5" customHeight="1" outlineLevel="1">
      <c r="A752" s="193" t="s">
        <v>111</v>
      </c>
      <c r="B752" s="7"/>
      <c r="C752" s="10" t="s">
        <v>224</v>
      </c>
      <c r="D752" s="164" t="s">
        <v>225</v>
      </c>
      <c r="E752" s="28">
        <v>0</v>
      </c>
      <c r="F752" s="17">
        <v>0</v>
      </c>
      <c r="G752" s="29">
        <v>0</v>
      </c>
      <c r="H752" s="28">
        <v>0</v>
      </c>
      <c r="I752" s="17">
        <v>0</v>
      </c>
      <c r="J752" s="29">
        <v>0</v>
      </c>
      <c r="K752" s="28">
        <f t="shared" si="689"/>
        <v>0</v>
      </c>
      <c r="L752" s="17">
        <f t="shared" si="690"/>
        <v>0</v>
      </c>
      <c r="M752" s="29">
        <f t="shared" si="691"/>
        <v>0</v>
      </c>
      <c r="N752" s="181">
        <f t="shared" si="679"/>
        <v>0</v>
      </c>
      <c r="O752" s="19">
        <f t="shared" si="680"/>
        <v>0</v>
      </c>
      <c r="P752" s="32">
        <f t="shared" si="648"/>
        <v>0</v>
      </c>
    </row>
    <row r="753" spans="1:16" s="20" customFormat="1" ht="31.5" customHeight="1" outlineLevel="1">
      <c r="A753" s="193" t="s">
        <v>111</v>
      </c>
      <c r="B753" s="7"/>
      <c r="C753" s="10" t="s">
        <v>222</v>
      </c>
      <c r="D753" s="164" t="s">
        <v>223</v>
      </c>
      <c r="E753" s="28">
        <v>0</v>
      </c>
      <c r="F753" s="17"/>
      <c r="G753" s="29">
        <v>0</v>
      </c>
      <c r="H753" s="28">
        <v>0</v>
      </c>
      <c r="I753" s="17"/>
      <c r="J753" s="29">
        <v>0</v>
      </c>
      <c r="K753" s="28">
        <f t="shared" si="689"/>
        <v>0</v>
      </c>
      <c r="L753" s="17">
        <f t="shared" si="690"/>
        <v>0</v>
      </c>
      <c r="M753" s="29">
        <f t="shared" si="691"/>
        <v>0</v>
      </c>
      <c r="N753" s="181">
        <f t="shared" si="679"/>
        <v>0</v>
      </c>
      <c r="O753" s="19">
        <f t="shared" si="680"/>
        <v>0</v>
      </c>
      <c r="P753" s="32">
        <f t="shared" si="648"/>
        <v>0</v>
      </c>
    </row>
    <row r="754" spans="1:16" s="20" customFormat="1" ht="31.5" customHeight="1" outlineLevel="1">
      <c r="A754" s="193" t="s">
        <v>111</v>
      </c>
      <c r="B754" s="7" t="s">
        <v>189</v>
      </c>
      <c r="C754" s="11" t="s">
        <v>144</v>
      </c>
      <c r="D754" s="164" t="s">
        <v>1</v>
      </c>
      <c r="E754" s="28">
        <v>0</v>
      </c>
      <c r="F754" s="17">
        <v>0</v>
      </c>
      <c r="G754" s="29">
        <v>0</v>
      </c>
      <c r="H754" s="28">
        <v>0</v>
      </c>
      <c r="I754" s="17">
        <v>0</v>
      </c>
      <c r="J754" s="29">
        <v>0</v>
      </c>
      <c r="K754" s="28">
        <f t="shared" si="689"/>
        <v>0</v>
      </c>
      <c r="L754" s="17">
        <f t="shared" si="690"/>
        <v>0</v>
      </c>
      <c r="M754" s="29">
        <f t="shared" si="691"/>
        <v>0</v>
      </c>
      <c r="N754" s="181">
        <f t="shared" si="679"/>
        <v>0</v>
      </c>
      <c r="O754" s="19">
        <f t="shared" si="680"/>
        <v>0</v>
      </c>
      <c r="P754" s="32">
        <f t="shared" si="648"/>
        <v>0</v>
      </c>
    </row>
    <row r="755" spans="1:16" s="20" customFormat="1" ht="15.75" customHeight="1" outlineLevel="1">
      <c r="A755" s="193" t="s">
        <v>111</v>
      </c>
      <c r="B755" s="5" t="s">
        <v>143</v>
      </c>
      <c r="C755" s="6" t="s">
        <v>2</v>
      </c>
      <c r="D755" s="163" t="s">
        <v>3</v>
      </c>
      <c r="E755" s="26">
        <v>0</v>
      </c>
      <c r="F755" s="14"/>
      <c r="G755" s="27">
        <v>0</v>
      </c>
      <c r="H755" s="26">
        <v>0</v>
      </c>
      <c r="I755" s="14"/>
      <c r="J755" s="27">
        <v>0</v>
      </c>
      <c r="K755" s="26">
        <f t="shared" si="689"/>
        <v>0</v>
      </c>
      <c r="L755" s="14">
        <f t="shared" si="690"/>
        <v>0</v>
      </c>
      <c r="M755" s="27">
        <f t="shared" si="691"/>
        <v>0</v>
      </c>
      <c r="N755" s="30">
        <f t="shared" si="679"/>
        <v>0</v>
      </c>
      <c r="O755" s="15">
        <f t="shared" si="680"/>
        <v>0</v>
      </c>
      <c r="P755" s="31">
        <f t="shared" si="648"/>
        <v>0</v>
      </c>
    </row>
    <row r="756" spans="1:16" s="20" customFormat="1" ht="15.75" customHeight="1" outlineLevel="1">
      <c r="A756" s="193" t="s">
        <v>111</v>
      </c>
      <c r="B756" s="5" t="s">
        <v>243</v>
      </c>
      <c r="C756" s="6" t="s">
        <v>256</v>
      </c>
      <c r="D756" s="164"/>
      <c r="E756" s="267"/>
      <c r="F756" s="270"/>
      <c r="G756" s="232">
        <f t="shared" ref="G756" si="692">SUM(G757:G759)</f>
        <v>10139156.289999999</v>
      </c>
      <c r="H756" s="267"/>
      <c r="I756" s="270"/>
      <c r="J756" s="232">
        <f t="shared" ref="J756" si="693">SUM(J757:J759)</f>
        <v>16352641.470000001</v>
      </c>
      <c r="K756" s="267"/>
      <c r="L756" s="270"/>
      <c r="M756" s="232">
        <f t="shared" si="691"/>
        <v>6213485.1800000016</v>
      </c>
      <c r="N756" s="30"/>
      <c r="O756" s="15"/>
      <c r="P756" s="31">
        <f t="shared" si="648"/>
        <v>0.61282073204929388</v>
      </c>
    </row>
    <row r="757" spans="1:16" s="20" customFormat="1" ht="15.75" customHeight="1" outlineLevel="1">
      <c r="A757" s="193" t="s">
        <v>111</v>
      </c>
      <c r="B757" s="7"/>
      <c r="C757" s="11" t="s">
        <v>244</v>
      </c>
      <c r="D757" s="162" t="s">
        <v>194</v>
      </c>
      <c r="E757" s="267">
        <v>0</v>
      </c>
      <c r="F757" s="270">
        <v>0</v>
      </c>
      <c r="G757" s="67">
        <v>0</v>
      </c>
      <c r="H757" s="267">
        <v>0</v>
      </c>
      <c r="I757" s="270">
        <v>0</v>
      </c>
      <c r="J757" s="67">
        <v>0</v>
      </c>
      <c r="K757" s="267">
        <f t="shared" ref="K757:K759" si="694">H757-E757</f>
        <v>0</v>
      </c>
      <c r="L757" s="270">
        <f t="shared" ref="L757:L759" si="695">I757-F757</f>
        <v>0</v>
      </c>
      <c r="M757" s="67">
        <f t="shared" si="691"/>
        <v>0</v>
      </c>
      <c r="N757" s="275">
        <f t="shared" ref="N757:N759" si="696">IF(E757=0,0,K757/E757)</f>
        <v>0</v>
      </c>
      <c r="O757" s="276">
        <f t="shared" ref="O757:O759" si="697">IF(F757=0,0,L757/F757)</f>
        <v>0</v>
      </c>
      <c r="P757" s="277">
        <f t="shared" si="648"/>
        <v>0</v>
      </c>
    </row>
    <row r="758" spans="1:16" s="20" customFormat="1" ht="15.75" customHeight="1" outlineLevel="1">
      <c r="A758" s="193" t="s">
        <v>111</v>
      </c>
      <c r="B758" s="7"/>
      <c r="C758" s="11" t="s">
        <v>245</v>
      </c>
      <c r="D758" s="162" t="s">
        <v>159</v>
      </c>
      <c r="E758" s="267">
        <v>98</v>
      </c>
      <c r="F758" s="270">
        <v>3107</v>
      </c>
      <c r="G758" s="67">
        <v>4869318.29</v>
      </c>
      <c r="H758" s="267">
        <v>177</v>
      </c>
      <c r="I758" s="270">
        <v>5704</v>
      </c>
      <c r="J758" s="67">
        <v>10555975.470000001</v>
      </c>
      <c r="K758" s="267">
        <f t="shared" si="694"/>
        <v>79</v>
      </c>
      <c r="L758" s="270">
        <f t="shared" si="695"/>
        <v>2597</v>
      </c>
      <c r="M758" s="67">
        <f t="shared" si="691"/>
        <v>5686657.1800000006</v>
      </c>
      <c r="N758" s="275">
        <f t="shared" si="696"/>
        <v>0.80612244897959184</v>
      </c>
      <c r="O758" s="276">
        <f t="shared" si="697"/>
        <v>0.83585452204699062</v>
      </c>
      <c r="P758" s="277">
        <f t="shared" si="648"/>
        <v>1.1678548908331889</v>
      </c>
    </row>
    <row r="759" spans="1:16" s="16" customFormat="1" ht="15.75" customHeight="1" outlineLevel="1">
      <c r="A759" s="193" t="s">
        <v>111</v>
      </c>
      <c r="B759" s="5"/>
      <c r="C759" s="11" t="s">
        <v>246</v>
      </c>
      <c r="D759" s="164" t="s">
        <v>225</v>
      </c>
      <c r="E759" s="28">
        <v>164</v>
      </c>
      <c r="F759" s="17">
        <v>1074</v>
      </c>
      <c r="G759" s="29">
        <v>5269838</v>
      </c>
      <c r="H759" s="28">
        <v>180</v>
      </c>
      <c r="I759" s="17">
        <v>960</v>
      </c>
      <c r="J759" s="29">
        <v>5796666</v>
      </c>
      <c r="K759" s="28">
        <f t="shared" si="694"/>
        <v>16</v>
      </c>
      <c r="L759" s="17">
        <f t="shared" si="695"/>
        <v>-114</v>
      </c>
      <c r="M759" s="29">
        <f t="shared" si="691"/>
        <v>526828</v>
      </c>
      <c r="N759" s="181">
        <f t="shared" si="696"/>
        <v>9.7560975609756101E-2</v>
      </c>
      <c r="O759" s="19">
        <f t="shared" si="697"/>
        <v>-0.10614525139664804</v>
      </c>
      <c r="P759" s="32">
        <f t="shared" si="648"/>
        <v>9.9970435523824452E-2</v>
      </c>
    </row>
    <row r="760" spans="1:16" s="13" customFormat="1" ht="15.75" customHeight="1">
      <c r="A760" s="36" t="s">
        <v>86</v>
      </c>
      <c r="B760" s="37" t="s">
        <v>114</v>
      </c>
      <c r="C760" s="215" t="s">
        <v>113</v>
      </c>
      <c r="D760" s="208" t="s">
        <v>145</v>
      </c>
      <c r="E760" s="179" t="s">
        <v>145</v>
      </c>
      <c r="F760" s="78" t="s">
        <v>145</v>
      </c>
      <c r="G760" s="79">
        <f>G761+G767+G772+G777+G778</f>
        <v>3988580</v>
      </c>
      <c r="H760" s="179" t="s">
        <v>145</v>
      </c>
      <c r="I760" s="274" t="s">
        <v>145</v>
      </c>
      <c r="J760" s="79">
        <f>J761+J767+J772+J777+J778</f>
        <v>2093000</v>
      </c>
      <c r="K760" s="273" t="s">
        <v>145</v>
      </c>
      <c r="L760" s="274" t="s">
        <v>145</v>
      </c>
      <c r="M760" s="79">
        <f>M761+M767+M772+M778+M777</f>
        <v>-1895580</v>
      </c>
      <c r="N760" s="278" t="s">
        <v>145</v>
      </c>
      <c r="O760" s="279" t="s">
        <v>145</v>
      </c>
      <c r="P760" s="280">
        <f t="shared" si="648"/>
        <v>-0.47525184401466186</v>
      </c>
    </row>
    <row r="761" spans="1:16" s="16" customFormat="1" ht="15.75" customHeight="1" outlineLevel="1">
      <c r="A761" s="194" t="s">
        <v>114</v>
      </c>
      <c r="B761" s="5" t="s">
        <v>136</v>
      </c>
      <c r="C761" s="9" t="s">
        <v>137</v>
      </c>
      <c r="D761" s="161" t="s">
        <v>194</v>
      </c>
      <c r="E761" s="26">
        <v>0</v>
      </c>
      <c r="F761" s="14">
        <v>0</v>
      </c>
      <c r="G761" s="27">
        <v>0</v>
      </c>
      <c r="H761" s="26">
        <f>H763+H765</f>
        <v>0</v>
      </c>
      <c r="I761" s="14">
        <f>I763+I765</f>
        <v>0</v>
      </c>
      <c r="J761" s="27">
        <f>J763+J764+J765+J766</f>
        <v>0</v>
      </c>
      <c r="K761" s="26">
        <f t="shared" ref="K761:M783" si="698">K763+K764+K765+K766</f>
        <v>0</v>
      </c>
      <c r="L761" s="14">
        <f t="shared" si="698"/>
        <v>0</v>
      </c>
      <c r="M761" s="27">
        <f t="shared" si="698"/>
        <v>0</v>
      </c>
      <c r="N761" s="30">
        <f t="shared" ref="N761:N777" si="699">IF(E761=0,0,K761/E761)</f>
        <v>0</v>
      </c>
      <c r="O761" s="15">
        <f t="shared" ref="O761:O777" si="700">IF(F761=0,0,L761/F761)</f>
        <v>0</v>
      </c>
      <c r="P761" s="31">
        <f t="shared" si="648"/>
        <v>0</v>
      </c>
    </row>
    <row r="762" spans="1:16" s="20" customFormat="1" ht="15.75" customHeight="1" outlineLevel="1">
      <c r="A762" s="194" t="s">
        <v>114</v>
      </c>
      <c r="B762" s="7"/>
      <c r="C762" s="8" t="s">
        <v>167</v>
      </c>
      <c r="D762" s="162" t="s">
        <v>194</v>
      </c>
      <c r="E762" s="28">
        <v>0</v>
      </c>
      <c r="F762" s="17">
        <v>0</v>
      </c>
      <c r="G762" s="29">
        <v>0</v>
      </c>
      <c r="H762" s="28">
        <v>0</v>
      </c>
      <c r="I762" s="17">
        <v>0</v>
      </c>
      <c r="J762" s="29">
        <v>0</v>
      </c>
      <c r="K762" s="28">
        <f t="shared" ref="K762:K766" si="701">H762-E762</f>
        <v>0</v>
      </c>
      <c r="L762" s="17">
        <f t="shared" ref="L762:L766" si="702">I762-F762</f>
        <v>0</v>
      </c>
      <c r="M762" s="29">
        <f t="shared" ref="M762:M766" si="703">J762-G762</f>
        <v>0</v>
      </c>
      <c r="N762" s="181">
        <f t="shared" si="699"/>
        <v>0</v>
      </c>
      <c r="O762" s="19">
        <f t="shared" si="700"/>
        <v>0</v>
      </c>
      <c r="P762" s="32">
        <f t="shared" si="648"/>
        <v>0</v>
      </c>
    </row>
    <row r="763" spans="1:16" s="20" customFormat="1" ht="15.75" customHeight="1" outlineLevel="1">
      <c r="A763" s="194" t="s">
        <v>114</v>
      </c>
      <c r="B763" s="7" t="s">
        <v>168</v>
      </c>
      <c r="C763" s="8" t="s">
        <v>138</v>
      </c>
      <c r="D763" s="162" t="s">
        <v>194</v>
      </c>
      <c r="E763" s="28">
        <v>0</v>
      </c>
      <c r="F763" s="17">
        <v>0</v>
      </c>
      <c r="G763" s="29">
        <v>0</v>
      </c>
      <c r="H763" s="28">
        <v>0</v>
      </c>
      <c r="I763" s="17">
        <v>0</v>
      </c>
      <c r="J763" s="29">
        <v>0</v>
      </c>
      <c r="K763" s="28">
        <f t="shared" si="701"/>
        <v>0</v>
      </c>
      <c r="L763" s="17">
        <f t="shared" si="702"/>
        <v>0</v>
      </c>
      <c r="M763" s="29">
        <f t="shared" si="703"/>
        <v>0</v>
      </c>
      <c r="N763" s="181">
        <f t="shared" si="699"/>
        <v>0</v>
      </c>
      <c r="O763" s="19">
        <f t="shared" si="700"/>
        <v>0</v>
      </c>
      <c r="P763" s="32">
        <f t="shared" si="648"/>
        <v>0</v>
      </c>
    </row>
    <row r="764" spans="1:16" s="20" customFormat="1" ht="15.75" customHeight="1" outlineLevel="1">
      <c r="A764" s="194" t="s">
        <v>114</v>
      </c>
      <c r="B764" s="7" t="s">
        <v>169</v>
      </c>
      <c r="C764" s="129" t="s">
        <v>181</v>
      </c>
      <c r="D764" s="162" t="s">
        <v>195</v>
      </c>
      <c r="E764" s="28"/>
      <c r="F764" s="17"/>
      <c r="G764" s="29">
        <v>0</v>
      </c>
      <c r="H764" s="28"/>
      <c r="I764" s="17"/>
      <c r="J764" s="29">
        <v>0</v>
      </c>
      <c r="K764" s="28">
        <f t="shared" si="701"/>
        <v>0</v>
      </c>
      <c r="L764" s="17">
        <f t="shared" si="702"/>
        <v>0</v>
      </c>
      <c r="M764" s="29">
        <f t="shared" si="703"/>
        <v>0</v>
      </c>
      <c r="N764" s="181">
        <f t="shared" si="699"/>
        <v>0</v>
      </c>
      <c r="O764" s="19">
        <f t="shared" si="700"/>
        <v>0</v>
      </c>
      <c r="P764" s="32">
        <f t="shared" si="648"/>
        <v>0</v>
      </c>
    </row>
    <row r="765" spans="1:16" s="20" customFormat="1" ht="31.5" customHeight="1" outlineLevel="1">
      <c r="A765" s="194" t="s">
        <v>114</v>
      </c>
      <c r="B765" s="7" t="s">
        <v>170</v>
      </c>
      <c r="C765" s="8" t="s">
        <v>180</v>
      </c>
      <c r="D765" s="162" t="s">
        <v>194</v>
      </c>
      <c r="E765" s="28">
        <v>0</v>
      </c>
      <c r="F765" s="17">
        <v>0</v>
      </c>
      <c r="G765" s="29">
        <v>0</v>
      </c>
      <c r="H765" s="28">
        <v>0</v>
      </c>
      <c r="I765" s="17">
        <v>0</v>
      </c>
      <c r="J765" s="29">
        <v>0</v>
      </c>
      <c r="K765" s="28">
        <f t="shared" si="701"/>
        <v>0</v>
      </c>
      <c r="L765" s="17">
        <f t="shared" si="702"/>
        <v>0</v>
      </c>
      <c r="M765" s="29">
        <f t="shared" si="703"/>
        <v>0</v>
      </c>
      <c r="N765" s="181">
        <f t="shared" si="699"/>
        <v>0</v>
      </c>
      <c r="O765" s="19">
        <f t="shared" si="700"/>
        <v>0</v>
      </c>
      <c r="P765" s="32">
        <f t="shared" si="648"/>
        <v>0</v>
      </c>
    </row>
    <row r="766" spans="1:16" s="20" customFormat="1" ht="15.75" customHeight="1" outlineLevel="1">
      <c r="A766" s="194" t="s">
        <v>114</v>
      </c>
      <c r="B766" s="7" t="s">
        <v>171</v>
      </c>
      <c r="C766" s="8" t="s">
        <v>156</v>
      </c>
      <c r="D766" s="162"/>
      <c r="E766" s="28"/>
      <c r="F766" s="17"/>
      <c r="G766" s="29">
        <v>0</v>
      </c>
      <c r="H766" s="28"/>
      <c r="I766" s="17"/>
      <c r="J766" s="29">
        <v>0</v>
      </c>
      <c r="K766" s="28">
        <f t="shared" si="701"/>
        <v>0</v>
      </c>
      <c r="L766" s="17">
        <f t="shared" si="702"/>
        <v>0</v>
      </c>
      <c r="M766" s="29">
        <f t="shared" si="703"/>
        <v>0</v>
      </c>
      <c r="N766" s="181">
        <f t="shared" si="699"/>
        <v>0</v>
      </c>
      <c r="O766" s="19">
        <f t="shared" si="700"/>
        <v>0</v>
      </c>
      <c r="P766" s="32">
        <f t="shared" si="648"/>
        <v>0</v>
      </c>
    </row>
    <row r="767" spans="1:16" s="20" customFormat="1" ht="15.75" customHeight="1" outlineLevel="1">
      <c r="A767" s="194" t="s">
        <v>114</v>
      </c>
      <c r="B767" s="5" t="s">
        <v>141</v>
      </c>
      <c r="C767" s="6" t="s">
        <v>140</v>
      </c>
      <c r="D767" s="161" t="s">
        <v>159</v>
      </c>
      <c r="E767" s="26">
        <v>0</v>
      </c>
      <c r="F767" s="14">
        <v>0</v>
      </c>
      <c r="G767" s="27">
        <v>0</v>
      </c>
      <c r="H767" s="26">
        <f t="shared" ref="H767:M767" si="704">H770+H771</f>
        <v>0</v>
      </c>
      <c r="I767" s="14">
        <f t="shared" si="704"/>
        <v>0</v>
      </c>
      <c r="J767" s="27">
        <f t="shared" si="704"/>
        <v>0</v>
      </c>
      <c r="K767" s="26">
        <f t="shared" si="704"/>
        <v>0</v>
      </c>
      <c r="L767" s="14">
        <f t="shared" si="704"/>
        <v>0</v>
      </c>
      <c r="M767" s="27">
        <f t="shared" si="704"/>
        <v>0</v>
      </c>
      <c r="N767" s="30">
        <f t="shared" si="699"/>
        <v>0</v>
      </c>
      <c r="O767" s="15">
        <f t="shared" si="700"/>
        <v>0</v>
      </c>
      <c r="P767" s="31">
        <f t="shared" si="648"/>
        <v>0</v>
      </c>
    </row>
    <row r="768" spans="1:16" s="20" customFormat="1" ht="15.75" customHeight="1" outlineLevel="1">
      <c r="A768" s="194" t="s">
        <v>114</v>
      </c>
      <c r="B768" s="5"/>
      <c r="C768" s="8" t="s">
        <v>167</v>
      </c>
      <c r="D768" s="162" t="s">
        <v>159</v>
      </c>
      <c r="E768" s="28">
        <v>0</v>
      </c>
      <c r="F768" s="17">
        <v>0</v>
      </c>
      <c r="G768" s="29">
        <v>0</v>
      </c>
      <c r="H768" s="28">
        <v>0</v>
      </c>
      <c r="I768" s="17">
        <v>0</v>
      </c>
      <c r="J768" s="29">
        <v>0</v>
      </c>
      <c r="K768" s="28">
        <f t="shared" ref="K768:K771" si="705">H768-E768</f>
        <v>0</v>
      </c>
      <c r="L768" s="17">
        <f t="shared" ref="L768:L771" si="706">I768-F768</f>
        <v>0</v>
      </c>
      <c r="M768" s="29">
        <f t="shared" ref="M768:M771" si="707">J768-G768</f>
        <v>0</v>
      </c>
      <c r="N768" s="181">
        <f t="shared" si="699"/>
        <v>0</v>
      </c>
      <c r="O768" s="19">
        <f t="shared" si="700"/>
        <v>0</v>
      </c>
      <c r="P768" s="32">
        <f t="shared" si="648"/>
        <v>0</v>
      </c>
    </row>
    <row r="769" spans="1:16" s="20" customFormat="1" ht="15.75" customHeight="1" outlineLevel="1">
      <c r="A769" s="194" t="s">
        <v>114</v>
      </c>
      <c r="B769" s="5"/>
      <c r="C769" s="129" t="s">
        <v>182</v>
      </c>
      <c r="D769" s="162" t="s">
        <v>159</v>
      </c>
      <c r="E769" s="28">
        <v>0</v>
      </c>
      <c r="F769" s="17">
        <v>0</v>
      </c>
      <c r="G769" s="29">
        <v>0</v>
      </c>
      <c r="H769" s="28">
        <v>0</v>
      </c>
      <c r="I769" s="17">
        <v>0</v>
      </c>
      <c r="J769" s="29">
        <v>0</v>
      </c>
      <c r="K769" s="28">
        <f t="shared" si="705"/>
        <v>0</v>
      </c>
      <c r="L769" s="17">
        <f t="shared" si="706"/>
        <v>0</v>
      </c>
      <c r="M769" s="29">
        <f t="shared" si="707"/>
        <v>0</v>
      </c>
      <c r="N769" s="30">
        <f t="shared" si="699"/>
        <v>0</v>
      </c>
      <c r="O769" s="15">
        <f t="shared" si="700"/>
        <v>0</v>
      </c>
      <c r="P769" s="31">
        <f t="shared" si="648"/>
        <v>0</v>
      </c>
    </row>
    <row r="770" spans="1:16" s="16" customFormat="1" ht="15.75" customHeight="1" outlineLevel="1">
      <c r="A770" s="194" t="s">
        <v>114</v>
      </c>
      <c r="B770" s="7" t="s">
        <v>185</v>
      </c>
      <c r="C770" s="8" t="s">
        <v>157</v>
      </c>
      <c r="D770" s="162" t="s">
        <v>159</v>
      </c>
      <c r="E770" s="28">
        <v>0</v>
      </c>
      <c r="F770" s="17">
        <v>0</v>
      </c>
      <c r="G770" s="29">
        <v>0</v>
      </c>
      <c r="H770" s="28">
        <v>0</v>
      </c>
      <c r="I770" s="17">
        <v>0</v>
      </c>
      <c r="J770" s="29">
        <v>0</v>
      </c>
      <c r="K770" s="28">
        <f t="shared" si="705"/>
        <v>0</v>
      </c>
      <c r="L770" s="17">
        <f t="shared" si="706"/>
        <v>0</v>
      </c>
      <c r="M770" s="29">
        <f t="shared" si="707"/>
        <v>0</v>
      </c>
      <c r="N770" s="181">
        <f t="shared" si="699"/>
        <v>0</v>
      </c>
      <c r="O770" s="19">
        <f t="shared" si="700"/>
        <v>0</v>
      </c>
      <c r="P770" s="32">
        <f t="shared" ref="P770:P833" si="708">IF(G770=0,0,M770/G770)</f>
        <v>0</v>
      </c>
    </row>
    <row r="771" spans="1:16" s="20" customFormat="1" ht="31.5" customHeight="1" outlineLevel="1">
      <c r="A771" s="194" t="s">
        <v>114</v>
      </c>
      <c r="B771" s="7" t="s">
        <v>186</v>
      </c>
      <c r="C771" s="8" t="s">
        <v>183</v>
      </c>
      <c r="D771" s="162" t="s">
        <v>159</v>
      </c>
      <c r="E771" s="28">
        <v>0</v>
      </c>
      <c r="F771" s="17">
        <v>0</v>
      </c>
      <c r="G771" s="29">
        <v>0</v>
      </c>
      <c r="H771" s="28">
        <v>0</v>
      </c>
      <c r="I771" s="17">
        <v>0</v>
      </c>
      <c r="J771" s="29">
        <v>0</v>
      </c>
      <c r="K771" s="28">
        <f t="shared" si="705"/>
        <v>0</v>
      </c>
      <c r="L771" s="17">
        <f t="shared" si="706"/>
        <v>0</v>
      </c>
      <c r="M771" s="29">
        <f t="shared" si="707"/>
        <v>0</v>
      </c>
      <c r="N771" s="181">
        <f t="shared" si="699"/>
        <v>0</v>
      </c>
      <c r="O771" s="19">
        <f t="shared" si="700"/>
        <v>0</v>
      </c>
      <c r="P771" s="32">
        <f t="shared" si="708"/>
        <v>0</v>
      </c>
    </row>
    <row r="772" spans="1:16" s="20" customFormat="1" ht="15.75" customHeight="1" outlineLevel="1">
      <c r="A772" s="194" t="s">
        <v>114</v>
      </c>
      <c r="B772" s="5" t="s">
        <v>139</v>
      </c>
      <c r="C772" s="9" t="s">
        <v>142</v>
      </c>
      <c r="D772" s="163" t="s">
        <v>1</v>
      </c>
      <c r="E772" s="26">
        <f t="shared" ref="E772:M772" si="709">E773+E776</f>
        <v>525</v>
      </c>
      <c r="F772" s="14">
        <f t="shared" si="709"/>
        <v>2000</v>
      </c>
      <c r="G772" s="27">
        <f t="shared" si="709"/>
        <v>3988580</v>
      </c>
      <c r="H772" s="26">
        <f t="shared" si="709"/>
        <v>254</v>
      </c>
      <c r="I772" s="14">
        <f t="shared" si="709"/>
        <v>1000</v>
      </c>
      <c r="J772" s="27">
        <f t="shared" si="709"/>
        <v>2093000</v>
      </c>
      <c r="K772" s="26">
        <f t="shared" si="709"/>
        <v>-271</v>
      </c>
      <c r="L772" s="14">
        <f t="shared" si="709"/>
        <v>-1000</v>
      </c>
      <c r="M772" s="27">
        <f t="shared" si="709"/>
        <v>-1895580</v>
      </c>
      <c r="N772" s="30">
        <f t="shared" si="699"/>
        <v>-0.5161904761904762</v>
      </c>
      <c r="O772" s="15">
        <f t="shared" si="700"/>
        <v>-0.5</v>
      </c>
      <c r="P772" s="31">
        <f t="shared" si="708"/>
        <v>-0.47525184401466186</v>
      </c>
    </row>
    <row r="773" spans="1:16" s="20" customFormat="1" ht="15.75" customHeight="1" outlineLevel="1">
      <c r="A773" s="194" t="s">
        <v>114</v>
      </c>
      <c r="B773" s="7" t="s">
        <v>188</v>
      </c>
      <c r="C773" s="10" t="s">
        <v>184</v>
      </c>
      <c r="D773" s="164" t="s">
        <v>1</v>
      </c>
      <c r="E773" s="28">
        <v>0</v>
      </c>
      <c r="F773" s="17">
        <v>0</v>
      </c>
      <c r="G773" s="29">
        <v>0</v>
      </c>
      <c r="H773" s="28">
        <v>0</v>
      </c>
      <c r="I773" s="17">
        <v>0</v>
      </c>
      <c r="J773" s="29">
        <v>0</v>
      </c>
      <c r="K773" s="28">
        <f t="shared" ref="K773:K777" si="710">H773-E773</f>
        <v>0</v>
      </c>
      <c r="L773" s="17">
        <f t="shared" ref="L773:L777" si="711">I773-F773</f>
        <v>0</v>
      </c>
      <c r="M773" s="29">
        <f t="shared" ref="M773:M781" si="712">J773-G773</f>
        <v>0</v>
      </c>
      <c r="N773" s="181">
        <f t="shared" si="699"/>
        <v>0</v>
      </c>
      <c r="O773" s="19">
        <f t="shared" si="700"/>
        <v>0</v>
      </c>
      <c r="P773" s="32">
        <f t="shared" si="708"/>
        <v>0</v>
      </c>
    </row>
    <row r="774" spans="1:16" s="20" customFormat="1" ht="31.5" customHeight="1" outlineLevel="1">
      <c r="A774" s="194" t="s">
        <v>114</v>
      </c>
      <c r="B774" s="7"/>
      <c r="C774" s="10" t="s">
        <v>224</v>
      </c>
      <c r="D774" s="164" t="s">
        <v>225</v>
      </c>
      <c r="E774" s="28">
        <v>0</v>
      </c>
      <c r="F774" s="17">
        <v>0</v>
      </c>
      <c r="G774" s="29">
        <v>0</v>
      </c>
      <c r="H774" s="28">
        <v>0</v>
      </c>
      <c r="I774" s="17">
        <v>0</v>
      </c>
      <c r="J774" s="29">
        <v>0</v>
      </c>
      <c r="K774" s="28">
        <f t="shared" si="710"/>
        <v>0</v>
      </c>
      <c r="L774" s="17">
        <f t="shared" si="711"/>
        <v>0</v>
      </c>
      <c r="M774" s="29">
        <f t="shared" si="712"/>
        <v>0</v>
      </c>
      <c r="N774" s="181">
        <f t="shared" si="699"/>
        <v>0</v>
      </c>
      <c r="O774" s="19">
        <f t="shared" si="700"/>
        <v>0</v>
      </c>
      <c r="P774" s="32">
        <f t="shared" si="708"/>
        <v>0</v>
      </c>
    </row>
    <row r="775" spans="1:16" s="20" customFormat="1" ht="31.5" customHeight="1" outlineLevel="1">
      <c r="A775" s="194" t="s">
        <v>114</v>
      </c>
      <c r="B775" s="7"/>
      <c r="C775" s="10" t="s">
        <v>222</v>
      </c>
      <c r="D775" s="164" t="s">
        <v>223</v>
      </c>
      <c r="E775" s="28">
        <v>0</v>
      </c>
      <c r="F775" s="17"/>
      <c r="G775" s="29">
        <v>0</v>
      </c>
      <c r="H775" s="28">
        <v>0</v>
      </c>
      <c r="I775" s="17"/>
      <c r="J775" s="29">
        <v>0</v>
      </c>
      <c r="K775" s="28">
        <f t="shared" si="710"/>
        <v>0</v>
      </c>
      <c r="L775" s="17">
        <f t="shared" si="711"/>
        <v>0</v>
      </c>
      <c r="M775" s="29">
        <f t="shared" si="712"/>
        <v>0</v>
      </c>
      <c r="N775" s="181">
        <f t="shared" si="699"/>
        <v>0</v>
      </c>
      <c r="O775" s="19">
        <f t="shared" si="700"/>
        <v>0</v>
      </c>
      <c r="P775" s="32">
        <f t="shared" si="708"/>
        <v>0</v>
      </c>
    </row>
    <row r="776" spans="1:16" s="20" customFormat="1" ht="31.5" customHeight="1" outlineLevel="1">
      <c r="A776" s="194" t="s">
        <v>114</v>
      </c>
      <c r="B776" s="7" t="s">
        <v>189</v>
      </c>
      <c r="C776" s="11" t="s">
        <v>144</v>
      </c>
      <c r="D776" s="164" t="s">
        <v>1</v>
      </c>
      <c r="E776" s="28">
        <v>525</v>
      </c>
      <c r="F776" s="17">
        <v>2000</v>
      </c>
      <c r="G776" s="29">
        <v>3988580</v>
      </c>
      <c r="H776" s="28">
        <v>254</v>
      </c>
      <c r="I776" s="17">
        <v>1000</v>
      </c>
      <c r="J776" s="29">
        <v>2093000</v>
      </c>
      <c r="K776" s="28">
        <f t="shared" si="710"/>
        <v>-271</v>
      </c>
      <c r="L776" s="17">
        <f t="shared" si="711"/>
        <v>-1000</v>
      </c>
      <c r="M776" s="29">
        <f t="shared" si="712"/>
        <v>-1895580</v>
      </c>
      <c r="N776" s="181">
        <f t="shared" si="699"/>
        <v>-0.5161904761904762</v>
      </c>
      <c r="O776" s="19">
        <f t="shared" si="700"/>
        <v>-0.5</v>
      </c>
      <c r="P776" s="32">
        <f t="shared" si="708"/>
        <v>-0.47525184401466186</v>
      </c>
    </row>
    <row r="777" spans="1:16" s="20" customFormat="1" ht="15.75" customHeight="1" outlineLevel="1">
      <c r="A777" s="194" t="s">
        <v>114</v>
      </c>
      <c r="B777" s="5" t="s">
        <v>143</v>
      </c>
      <c r="C777" s="6" t="s">
        <v>2</v>
      </c>
      <c r="D777" s="163" t="s">
        <v>3</v>
      </c>
      <c r="E777" s="26">
        <v>0</v>
      </c>
      <c r="F777" s="14"/>
      <c r="G777" s="27">
        <v>0</v>
      </c>
      <c r="H777" s="26">
        <v>0</v>
      </c>
      <c r="I777" s="14"/>
      <c r="J777" s="27">
        <v>0</v>
      </c>
      <c r="K777" s="26">
        <f t="shared" si="710"/>
        <v>0</v>
      </c>
      <c r="L777" s="14">
        <f t="shared" si="711"/>
        <v>0</v>
      </c>
      <c r="M777" s="27">
        <f t="shared" si="712"/>
        <v>0</v>
      </c>
      <c r="N777" s="30">
        <f t="shared" si="699"/>
        <v>0</v>
      </c>
      <c r="O777" s="15">
        <f t="shared" si="700"/>
        <v>0</v>
      </c>
      <c r="P777" s="31">
        <f t="shared" si="708"/>
        <v>0</v>
      </c>
    </row>
    <row r="778" spans="1:16" s="20" customFormat="1" ht="15.75" customHeight="1" outlineLevel="1">
      <c r="A778" s="194" t="s">
        <v>114</v>
      </c>
      <c r="B778" s="5" t="s">
        <v>243</v>
      </c>
      <c r="C778" s="6" t="s">
        <v>256</v>
      </c>
      <c r="D778" s="164"/>
      <c r="E778" s="267"/>
      <c r="F778" s="270"/>
      <c r="G778" s="232">
        <f t="shared" ref="G778" si="713">SUM(G779:G781)</f>
        <v>0</v>
      </c>
      <c r="H778" s="267"/>
      <c r="I778" s="270"/>
      <c r="J778" s="232">
        <f t="shared" ref="J778" si="714">SUM(J779:J781)</f>
        <v>0</v>
      </c>
      <c r="K778" s="267"/>
      <c r="L778" s="270"/>
      <c r="M778" s="232">
        <f t="shared" si="712"/>
        <v>0</v>
      </c>
      <c r="N778" s="30"/>
      <c r="O778" s="15"/>
      <c r="P778" s="31">
        <f t="shared" si="708"/>
        <v>0</v>
      </c>
    </row>
    <row r="779" spans="1:16" s="20" customFormat="1" ht="15.75" customHeight="1" outlineLevel="1">
      <c r="A779" s="194" t="s">
        <v>114</v>
      </c>
      <c r="B779" s="7"/>
      <c r="C779" s="11" t="s">
        <v>244</v>
      </c>
      <c r="D779" s="162" t="s">
        <v>194</v>
      </c>
      <c r="E779" s="267">
        <v>0</v>
      </c>
      <c r="F779" s="270">
        <v>0</v>
      </c>
      <c r="G779" s="67">
        <v>0</v>
      </c>
      <c r="H779" s="267">
        <v>0</v>
      </c>
      <c r="I779" s="270">
        <v>0</v>
      </c>
      <c r="J779" s="67">
        <v>0</v>
      </c>
      <c r="K779" s="267">
        <f t="shared" ref="K779:K781" si="715">H779-E779</f>
        <v>0</v>
      </c>
      <c r="L779" s="270">
        <f t="shared" ref="L779:L781" si="716">I779-F779</f>
        <v>0</v>
      </c>
      <c r="M779" s="67">
        <f t="shared" si="712"/>
        <v>0</v>
      </c>
      <c r="N779" s="275">
        <f t="shared" ref="N779:N781" si="717">IF(E779=0,0,K779/E779)</f>
        <v>0</v>
      </c>
      <c r="O779" s="276">
        <f t="shared" ref="O779:O781" si="718">IF(F779=0,0,L779/F779)</f>
        <v>0</v>
      </c>
      <c r="P779" s="277">
        <f t="shared" si="708"/>
        <v>0</v>
      </c>
    </row>
    <row r="780" spans="1:16" s="20" customFormat="1" ht="15.75" customHeight="1" outlineLevel="1">
      <c r="A780" s="194" t="s">
        <v>114</v>
      </c>
      <c r="B780" s="7"/>
      <c r="C780" s="11" t="s">
        <v>245</v>
      </c>
      <c r="D780" s="162" t="s">
        <v>159</v>
      </c>
      <c r="E780" s="267">
        <v>0</v>
      </c>
      <c r="F780" s="270">
        <v>0</v>
      </c>
      <c r="G780" s="67">
        <v>0</v>
      </c>
      <c r="H780" s="267">
        <v>0</v>
      </c>
      <c r="I780" s="270">
        <v>0</v>
      </c>
      <c r="J780" s="67">
        <v>0</v>
      </c>
      <c r="K780" s="267">
        <f t="shared" si="715"/>
        <v>0</v>
      </c>
      <c r="L780" s="270">
        <f t="shared" si="716"/>
        <v>0</v>
      </c>
      <c r="M780" s="67">
        <f t="shared" si="712"/>
        <v>0</v>
      </c>
      <c r="N780" s="275">
        <f t="shared" si="717"/>
        <v>0</v>
      </c>
      <c r="O780" s="276">
        <f t="shared" si="718"/>
        <v>0</v>
      </c>
      <c r="P780" s="277">
        <f t="shared" si="708"/>
        <v>0</v>
      </c>
    </row>
    <row r="781" spans="1:16" s="16" customFormat="1" ht="15.75" customHeight="1" outlineLevel="1">
      <c r="A781" s="194" t="s">
        <v>114</v>
      </c>
      <c r="B781" s="5"/>
      <c r="C781" s="11" t="s">
        <v>246</v>
      </c>
      <c r="D781" s="164" t="s">
        <v>225</v>
      </c>
      <c r="E781" s="28">
        <v>0</v>
      </c>
      <c r="F781" s="17">
        <v>0</v>
      </c>
      <c r="G781" s="29">
        <v>0</v>
      </c>
      <c r="H781" s="28">
        <v>0</v>
      </c>
      <c r="I781" s="17">
        <v>0</v>
      </c>
      <c r="J781" s="29">
        <v>0</v>
      </c>
      <c r="K781" s="28">
        <f t="shared" si="715"/>
        <v>0</v>
      </c>
      <c r="L781" s="17">
        <f t="shared" si="716"/>
        <v>0</v>
      </c>
      <c r="M781" s="29">
        <f t="shared" si="712"/>
        <v>0</v>
      </c>
      <c r="N781" s="181">
        <f t="shared" si="717"/>
        <v>0</v>
      </c>
      <c r="O781" s="19">
        <f t="shared" si="718"/>
        <v>0</v>
      </c>
      <c r="P781" s="32">
        <f t="shared" si="708"/>
        <v>0</v>
      </c>
    </row>
    <row r="782" spans="1:16" s="13" customFormat="1" ht="15.75" customHeight="1">
      <c r="A782" s="36" t="s">
        <v>89</v>
      </c>
      <c r="B782" s="37" t="s">
        <v>236</v>
      </c>
      <c r="C782" s="215" t="s">
        <v>237</v>
      </c>
      <c r="D782" s="208" t="s">
        <v>145</v>
      </c>
      <c r="E782" s="179" t="s">
        <v>145</v>
      </c>
      <c r="F782" s="78" t="s">
        <v>145</v>
      </c>
      <c r="G782" s="79">
        <f>G783+G789+G794+G799+G800</f>
        <v>18452090.060000002</v>
      </c>
      <c r="H782" s="179" t="s">
        <v>145</v>
      </c>
      <c r="I782" s="274" t="s">
        <v>145</v>
      </c>
      <c r="J782" s="79">
        <f>J783+J789+J794+J799+J800</f>
        <v>16493584.120000001</v>
      </c>
      <c r="K782" s="273" t="s">
        <v>145</v>
      </c>
      <c r="L782" s="274" t="s">
        <v>145</v>
      </c>
      <c r="M782" s="79">
        <f>M783+M789+M794+M800+M799</f>
        <v>-1958505.9399999995</v>
      </c>
      <c r="N782" s="278" t="s">
        <v>145</v>
      </c>
      <c r="O782" s="279" t="s">
        <v>145</v>
      </c>
      <c r="P782" s="280">
        <f t="shared" si="708"/>
        <v>-0.10614005966974992</v>
      </c>
    </row>
    <row r="783" spans="1:16" s="16" customFormat="1" ht="15.75" customHeight="1" outlineLevel="1">
      <c r="A783" s="193" t="s">
        <v>236</v>
      </c>
      <c r="B783" s="5" t="s">
        <v>136</v>
      </c>
      <c r="C783" s="9" t="s">
        <v>137</v>
      </c>
      <c r="D783" s="161" t="s">
        <v>194</v>
      </c>
      <c r="E783" s="26">
        <v>0</v>
      </c>
      <c r="F783" s="14">
        <v>0</v>
      </c>
      <c r="G783" s="27">
        <v>0</v>
      </c>
      <c r="H783" s="26">
        <f>H785+H787</f>
        <v>0</v>
      </c>
      <c r="I783" s="14">
        <f>I785+I787</f>
        <v>0</v>
      </c>
      <c r="J783" s="27">
        <f>J785+J786+J787+J788</f>
        <v>0</v>
      </c>
      <c r="K783" s="26">
        <f t="shared" ref="K783" si="719">K785+K786+K787+K788</f>
        <v>0</v>
      </c>
      <c r="L783" s="14">
        <f t="shared" si="698"/>
        <v>0</v>
      </c>
      <c r="M783" s="27">
        <f t="shared" si="698"/>
        <v>0</v>
      </c>
      <c r="N783" s="30">
        <f t="shared" ref="N783:N799" si="720">IF(E783=0,0,K783/E783)</f>
        <v>0</v>
      </c>
      <c r="O783" s="15">
        <f t="shared" ref="O783:O799" si="721">IF(F783=0,0,L783/F783)</f>
        <v>0</v>
      </c>
      <c r="P783" s="31">
        <f t="shared" si="708"/>
        <v>0</v>
      </c>
    </row>
    <row r="784" spans="1:16" s="20" customFormat="1" ht="15.75" customHeight="1" outlineLevel="1">
      <c r="A784" s="193" t="s">
        <v>236</v>
      </c>
      <c r="B784" s="7"/>
      <c r="C784" s="8" t="s">
        <v>167</v>
      </c>
      <c r="D784" s="162" t="s">
        <v>194</v>
      </c>
      <c r="E784" s="28">
        <v>0</v>
      </c>
      <c r="F784" s="17">
        <v>0</v>
      </c>
      <c r="G784" s="29">
        <v>0</v>
      </c>
      <c r="H784" s="28">
        <v>0</v>
      </c>
      <c r="I784" s="17">
        <v>0</v>
      </c>
      <c r="J784" s="29">
        <v>0</v>
      </c>
      <c r="K784" s="28">
        <f t="shared" ref="K784:K788" si="722">H784-E784</f>
        <v>0</v>
      </c>
      <c r="L784" s="17">
        <f t="shared" ref="L784:L788" si="723">I784-F784</f>
        <v>0</v>
      </c>
      <c r="M784" s="29">
        <f t="shared" ref="M784:M788" si="724">J784-G784</f>
        <v>0</v>
      </c>
      <c r="N784" s="181">
        <f t="shared" si="720"/>
        <v>0</v>
      </c>
      <c r="O784" s="19">
        <f t="shared" si="721"/>
        <v>0</v>
      </c>
      <c r="P784" s="32">
        <f t="shared" si="708"/>
        <v>0</v>
      </c>
    </row>
    <row r="785" spans="1:16" s="20" customFormat="1" ht="15.75" customHeight="1" outlineLevel="1">
      <c r="A785" s="193" t="s">
        <v>236</v>
      </c>
      <c r="B785" s="7" t="s">
        <v>168</v>
      </c>
      <c r="C785" s="8" t="s">
        <v>138</v>
      </c>
      <c r="D785" s="162" t="s">
        <v>194</v>
      </c>
      <c r="E785" s="28">
        <v>0</v>
      </c>
      <c r="F785" s="17">
        <v>0</v>
      </c>
      <c r="G785" s="29">
        <v>0</v>
      </c>
      <c r="H785" s="28">
        <v>0</v>
      </c>
      <c r="I785" s="17">
        <v>0</v>
      </c>
      <c r="J785" s="29">
        <v>0</v>
      </c>
      <c r="K785" s="28">
        <f t="shared" si="722"/>
        <v>0</v>
      </c>
      <c r="L785" s="17">
        <f t="shared" si="723"/>
        <v>0</v>
      </c>
      <c r="M785" s="29">
        <f t="shared" si="724"/>
        <v>0</v>
      </c>
      <c r="N785" s="181">
        <f t="shared" si="720"/>
        <v>0</v>
      </c>
      <c r="O785" s="19">
        <f t="shared" si="721"/>
        <v>0</v>
      </c>
      <c r="P785" s="32">
        <f t="shared" si="708"/>
        <v>0</v>
      </c>
    </row>
    <row r="786" spans="1:16" s="20" customFormat="1" ht="15.75" customHeight="1" outlineLevel="1">
      <c r="A786" s="193" t="s">
        <v>236</v>
      </c>
      <c r="B786" s="7" t="s">
        <v>169</v>
      </c>
      <c r="C786" s="129" t="s">
        <v>181</v>
      </c>
      <c r="D786" s="162" t="s">
        <v>195</v>
      </c>
      <c r="E786" s="28"/>
      <c r="F786" s="17"/>
      <c r="G786" s="29">
        <v>0</v>
      </c>
      <c r="H786" s="28"/>
      <c r="I786" s="17"/>
      <c r="J786" s="29">
        <v>0</v>
      </c>
      <c r="K786" s="28">
        <f t="shared" si="722"/>
        <v>0</v>
      </c>
      <c r="L786" s="17">
        <f t="shared" si="723"/>
        <v>0</v>
      </c>
      <c r="M786" s="29">
        <f t="shared" si="724"/>
        <v>0</v>
      </c>
      <c r="N786" s="181">
        <f t="shared" si="720"/>
        <v>0</v>
      </c>
      <c r="O786" s="19">
        <f t="shared" si="721"/>
        <v>0</v>
      </c>
      <c r="P786" s="32">
        <f t="shared" si="708"/>
        <v>0</v>
      </c>
    </row>
    <row r="787" spans="1:16" s="20" customFormat="1" ht="31.5" customHeight="1" outlineLevel="1">
      <c r="A787" s="193" t="s">
        <v>236</v>
      </c>
      <c r="B787" s="7" t="s">
        <v>170</v>
      </c>
      <c r="C787" s="8" t="s">
        <v>180</v>
      </c>
      <c r="D787" s="162" t="s">
        <v>194</v>
      </c>
      <c r="E787" s="28">
        <v>0</v>
      </c>
      <c r="F787" s="17">
        <v>0</v>
      </c>
      <c r="G787" s="29">
        <v>0</v>
      </c>
      <c r="H787" s="28">
        <v>0</v>
      </c>
      <c r="I787" s="17">
        <v>0</v>
      </c>
      <c r="J787" s="29">
        <v>0</v>
      </c>
      <c r="K787" s="28">
        <f t="shared" si="722"/>
        <v>0</v>
      </c>
      <c r="L787" s="17">
        <f t="shared" si="723"/>
        <v>0</v>
      </c>
      <c r="M787" s="29">
        <f t="shared" si="724"/>
        <v>0</v>
      </c>
      <c r="N787" s="181">
        <f t="shared" si="720"/>
        <v>0</v>
      </c>
      <c r="O787" s="19">
        <f t="shared" si="721"/>
        <v>0</v>
      </c>
      <c r="P787" s="32">
        <f t="shared" si="708"/>
        <v>0</v>
      </c>
    </row>
    <row r="788" spans="1:16" s="20" customFormat="1" ht="15.75" customHeight="1" outlineLevel="1">
      <c r="A788" s="193" t="s">
        <v>236</v>
      </c>
      <c r="B788" s="7" t="s">
        <v>171</v>
      </c>
      <c r="C788" s="8" t="s">
        <v>156</v>
      </c>
      <c r="D788" s="162"/>
      <c r="E788" s="28"/>
      <c r="F788" s="17"/>
      <c r="G788" s="29">
        <v>0</v>
      </c>
      <c r="H788" s="28"/>
      <c r="I788" s="17"/>
      <c r="J788" s="29">
        <v>0</v>
      </c>
      <c r="K788" s="28">
        <f t="shared" si="722"/>
        <v>0</v>
      </c>
      <c r="L788" s="17">
        <f t="shared" si="723"/>
        <v>0</v>
      </c>
      <c r="M788" s="29">
        <f t="shared" si="724"/>
        <v>0</v>
      </c>
      <c r="N788" s="181">
        <f t="shared" si="720"/>
        <v>0</v>
      </c>
      <c r="O788" s="19">
        <f t="shared" si="721"/>
        <v>0</v>
      </c>
      <c r="P788" s="32">
        <f t="shared" si="708"/>
        <v>0</v>
      </c>
    </row>
    <row r="789" spans="1:16" s="20" customFormat="1" ht="15.75" customHeight="1" outlineLevel="1">
      <c r="A789" s="193" t="s">
        <v>236</v>
      </c>
      <c r="B789" s="5" t="s">
        <v>141</v>
      </c>
      <c r="C789" s="6" t="s">
        <v>140</v>
      </c>
      <c r="D789" s="161" t="s">
        <v>159</v>
      </c>
      <c r="E789" s="26">
        <v>446</v>
      </c>
      <c r="F789" s="14">
        <v>1338</v>
      </c>
      <c r="G789" s="27">
        <v>14889090.060000001</v>
      </c>
      <c r="H789" s="26">
        <f t="shared" ref="H789:M789" si="725">H792+H793</f>
        <v>446</v>
      </c>
      <c r="I789" s="14">
        <f t="shared" si="725"/>
        <v>1338</v>
      </c>
      <c r="J789" s="27">
        <f t="shared" si="725"/>
        <v>15940584.120000001</v>
      </c>
      <c r="K789" s="26">
        <f t="shared" si="725"/>
        <v>0</v>
      </c>
      <c r="L789" s="14">
        <f t="shared" si="725"/>
        <v>0</v>
      </c>
      <c r="M789" s="27">
        <f t="shared" si="725"/>
        <v>1051494.0600000005</v>
      </c>
      <c r="N789" s="30">
        <f t="shared" si="720"/>
        <v>0</v>
      </c>
      <c r="O789" s="15">
        <f t="shared" si="721"/>
        <v>0</v>
      </c>
      <c r="P789" s="31">
        <f t="shared" si="708"/>
        <v>7.0621781167465147E-2</v>
      </c>
    </row>
    <row r="790" spans="1:16" s="20" customFormat="1" ht="15.75" customHeight="1" outlineLevel="1">
      <c r="A790" s="193" t="s">
        <v>236</v>
      </c>
      <c r="B790" s="5"/>
      <c r="C790" s="8" t="s">
        <v>167</v>
      </c>
      <c r="D790" s="162" t="s">
        <v>159</v>
      </c>
      <c r="E790" s="28">
        <v>0</v>
      </c>
      <c r="F790" s="17">
        <v>0</v>
      </c>
      <c r="G790" s="29">
        <v>0</v>
      </c>
      <c r="H790" s="28">
        <v>0</v>
      </c>
      <c r="I790" s="17">
        <v>0</v>
      </c>
      <c r="J790" s="29">
        <v>0</v>
      </c>
      <c r="K790" s="28">
        <f t="shared" ref="K790:K793" si="726">H790-E790</f>
        <v>0</v>
      </c>
      <c r="L790" s="17">
        <f t="shared" ref="L790:L793" si="727">I790-F790</f>
        <v>0</v>
      </c>
      <c r="M790" s="29">
        <f t="shared" ref="M790:M793" si="728">J790-G790</f>
        <v>0</v>
      </c>
      <c r="N790" s="181">
        <f t="shared" si="720"/>
        <v>0</v>
      </c>
      <c r="O790" s="19">
        <f t="shared" si="721"/>
        <v>0</v>
      </c>
      <c r="P790" s="32">
        <f t="shared" si="708"/>
        <v>0</v>
      </c>
    </row>
    <row r="791" spans="1:16" s="20" customFormat="1" ht="15.75" customHeight="1" outlineLevel="1">
      <c r="A791" s="193" t="s">
        <v>236</v>
      </c>
      <c r="B791" s="5"/>
      <c r="C791" s="129" t="s">
        <v>182</v>
      </c>
      <c r="D791" s="162" t="s">
        <v>159</v>
      </c>
      <c r="E791" s="28">
        <v>0</v>
      </c>
      <c r="F791" s="17">
        <v>0</v>
      </c>
      <c r="G791" s="29">
        <v>0</v>
      </c>
      <c r="H791" s="28">
        <v>0</v>
      </c>
      <c r="I791" s="17">
        <v>0</v>
      </c>
      <c r="J791" s="29">
        <v>0</v>
      </c>
      <c r="K791" s="28">
        <f t="shared" si="726"/>
        <v>0</v>
      </c>
      <c r="L791" s="17">
        <f t="shared" si="727"/>
        <v>0</v>
      </c>
      <c r="M791" s="29">
        <f t="shared" si="728"/>
        <v>0</v>
      </c>
      <c r="N791" s="30">
        <f t="shared" si="720"/>
        <v>0</v>
      </c>
      <c r="O791" s="15">
        <f t="shared" si="721"/>
        <v>0</v>
      </c>
      <c r="P791" s="31">
        <f t="shared" si="708"/>
        <v>0</v>
      </c>
    </row>
    <row r="792" spans="1:16" s="16" customFormat="1" ht="15.75" customHeight="1" outlineLevel="1">
      <c r="A792" s="193" t="s">
        <v>236</v>
      </c>
      <c r="B792" s="7" t="s">
        <v>185</v>
      </c>
      <c r="C792" s="8" t="s">
        <v>157</v>
      </c>
      <c r="D792" s="162" t="s">
        <v>159</v>
      </c>
      <c r="E792" s="28">
        <v>446</v>
      </c>
      <c r="F792" s="17">
        <v>1338</v>
      </c>
      <c r="G792" s="29">
        <v>14889090.060000001</v>
      </c>
      <c r="H792" s="28">
        <v>446</v>
      </c>
      <c r="I792" s="17">
        <v>1338</v>
      </c>
      <c r="J792" s="29">
        <v>15940584.120000001</v>
      </c>
      <c r="K792" s="28">
        <f t="shared" si="726"/>
        <v>0</v>
      </c>
      <c r="L792" s="17">
        <f t="shared" si="727"/>
        <v>0</v>
      </c>
      <c r="M792" s="29">
        <f t="shared" si="728"/>
        <v>1051494.0600000005</v>
      </c>
      <c r="N792" s="181">
        <f t="shared" si="720"/>
        <v>0</v>
      </c>
      <c r="O792" s="19">
        <f t="shared" si="721"/>
        <v>0</v>
      </c>
      <c r="P792" s="32">
        <f t="shared" si="708"/>
        <v>7.0621781167465147E-2</v>
      </c>
    </row>
    <row r="793" spans="1:16" s="20" customFormat="1" ht="31.5" customHeight="1" outlineLevel="1">
      <c r="A793" s="193" t="s">
        <v>236</v>
      </c>
      <c r="B793" s="7" t="s">
        <v>186</v>
      </c>
      <c r="C793" s="8" t="s">
        <v>183</v>
      </c>
      <c r="D793" s="162" t="s">
        <v>159</v>
      </c>
      <c r="E793" s="28">
        <v>0</v>
      </c>
      <c r="F793" s="17">
        <v>0</v>
      </c>
      <c r="G793" s="29">
        <v>0</v>
      </c>
      <c r="H793" s="28">
        <v>0</v>
      </c>
      <c r="I793" s="17">
        <v>0</v>
      </c>
      <c r="J793" s="29">
        <v>0</v>
      </c>
      <c r="K793" s="28">
        <f t="shared" si="726"/>
        <v>0</v>
      </c>
      <c r="L793" s="17">
        <f t="shared" si="727"/>
        <v>0</v>
      </c>
      <c r="M793" s="29">
        <f t="shared" si="728"/>
        <v>0</v>
      </c>
      <c r="N793" s="181">
        <f t="shared" si="720"/>
        <v>0</v>
      </c>
      <c r="O793" s="19">
        <f t="shared" si="721"/>
        <v>0</v>
      </c>
      <c r="P793" s="32">
        <f t="shared" si="708"/>
        <v>0</v>
      </c>
    </row>
    <row r="794" spans="1:16" s="20" customFormat="1" ht="15.75" customHeight="1" outlineLevel="1">
      <c r="A794" s="193" t="s">
        <v>236</v>
      </c>
      <c r="B794" s="5" t="s">
        <v>139</v>
      </c>
      <c r="C794" s="9" t="s">
        <v>142</v>
      </c>
      <c r="D794" s="163" t="s">
        <v>1</v>
      </c>
      <c r="E794" s="26">
        <f t="shared" ref="E794:M794" si="729">E795+E798</f>
        <v>1000</v>
      </c>
      <c r="F794" s="14">
        <f t="shared" si="729"/>
        <v>7000</v>
      </c>
      <c r="G794" s="27">
        <f t="shared" si="729"/>
        <v>3563000</v>
      </c>
      <c r="H794" s="26">
        <f t="shared" si="729"/>
        <v>350</v>
      </c>
      <c r="I794" s="14">
        <f t="shared" si="729"/>
        <v>1000</v>
      </c>
      <c r="J794" s="27">
        <f t="shared" si="729"/>
        <v>553000</v>
      </c>
      <c r="K794" s="26">
        <f t="shared" si="729"/>
        <v>-650</v>
      </c>
      <c r="L794" s="14">
        <f t="shared" si="729"/>
        <v>-6000</v>
      </c>
      <c r="M794" s="27">
        <f t="shared" si="729"/>
        <v>-3010000</v>
      </c>
      <c r="N794" s="30">
        <f t="shared" si="720"/>
        <v>-0.65</v>
      </c>
      <c r="O794" s="15">
        <f t="shared" si="721"/>
        <v>-0.8571428571428571</v>
      </c>
      <c r="P794" s="31">
        <f t="shared" si="708"/>
        <v>-0.84479371316306484</v>
      </c>
    </row>
    <row r="795" spans="1:16" s="20" customFormat="1" ht="15.75" customHeight="1" outlineLevel="1">
      <c r="A795" s="193" t="s">
        <v>236</v>
      </c>
      <c r="B795" s="7" t="s">
        <v>188</v>
      </c>
      <c r="C795" s="10" t="s">
        <v>184</v>
      </c>
      <c r="D795" s="164" t="s">
        <v>1</v>
      </c>
      <c r="E795" s="28">
        <v>1000</v>
      </c>
      <c r="F795" s="17">
        <v>7000</v>
      </c>
      <c r="G795" s="29">
        <v>3563000</v>
      </c>
      <c r="H795" s="28">
        <v>350</v>
      </c>
      <c r="I795" s="17">
        <v>1000</v>
      </c>
      <c r="J795" s="29">
        <v>553000</v>
      </c>
      <c r="K795" s="28">
        <f t="shared" ref="K795:K799" si="730">H795-E795</f>
        <v>-650</v>
      </c>
      <c r="L795" s="17">
        <f t="shared" ref="L795:L799" si="731">I795-F795</f>
        <v>-6000</v>
      </c>
      <c r="M795" s="29">
        <f t="shared" ref="M795:M803" si="732">J795-G795</f>
        <v>-3010000</v>
      </c>
      <c r="N795" s="181">
        <f t="shared" si="720"/>
        <v>-0.65</v>
      </c>
      <c r="O795" s="19">
        <f t="shared" si="721"/>
        <v>-0.8571428571428571</v>
      </c>
      <c r="P795" s="32">
        <f t="shared" si="708"/>
        <v>-0.84479371316306484</v>
      </c>
    </row>
    <row r="796" spans="1:16" s="20" customFormat="1" ht="31.5" customHeight="1" outlineLevel="1">
      <c r="A796" s="193" t="s">
        <v>236</v>
      </c>
      <c r="B796" s="7"/>
      <c r="C796" s="10" t="s">
        <v>224</v>
      </c>
      <c r="D796" s="164" t="s">
        <v>225</v>
      </c>
      <c r="E796" s="28">
        <v>0</v>
      </c>
      <c r="F796" s="17">
        <v>0</v>
      </c>
      <c r="G796" s="29">
        <v>0</v>
      </c>
      <c r="H796" s="28">
        <v>0</v>
      </c>
      <c r="I796" s="17">
        <v>0</v>
      </c>
      <c r="J796" s="29">
        <v>0</v>
      </c>
      <c r="K796" s="28">
        <f t="shared" si="730"/>
        <v>0</v>
      </c>
      <c r="L796" s="17">
        <f t="shared" si="731"/>
        <v>0</v>
      </c>
      <c r="M796" s="29">
        <f t="shared" si="732"/>
        <v>0</v>
      </c>
      <c r="N796" s="181">
        <f t="shared" si="720"/>
        <v>0</v>
      </c>
      <c r="O796" s="19">
        <f t="shared" si="721"/>
        <v>0</v>
      </c>
      <c r="P796" s="32">
        <f t="shared" si="708"/>
        <v>0</v>
      </c>
    </row>
    <row r="797" spans="1:16" s="20" customFormat="1" ht="31.5" customHeight="1" outlineLevel="1">
      <c r="A797" s="193" t="s">
        <v>236</v>
      </c>
      <c r="B797" s="7"/>
      <c r="C797" s="10" t="s">
        <v>222</v>
      </c>
      <c r="D797" s="164" t="s">
        <v>223</v>
      </c>
      <c r="E797" s="28">
        <v>0</v>
      </c>
      <c r="F797" s="17"/>
      <c r="G797" s="29">
        <v>0</v>
      </c>
      <c r="H797" s="28">
        <v>0</v>
      </c>
      <c r="I797" s="17"/>
      <c r="J797" s="29">
        <v>0</v>
      </c>
      <c r="K797" s="28">
        <f t="shared" si="730"/>
        <v>0</v>
      </c>
      <c r="L797" s="17">
        <f t="shared" si="731"/>
        <v>0</v>
      </c>
      <c r="M797" s="29">
        <f t="shared" si="732"/>
        <v>0</v>
      </c>
      <c r="N797" s="181">
        <f t="shared" si="720"/>
        <v>0</v>
      </c>
      <c r="O797" s="19">
        <f t="shared" si="721"/>
        <v>0</v>
      </c>
      <c r="P797" s="32">
        <f t="shared" si="708"/>
        <v>0</v>
      </c>
    </row>
    <row r="798" spans="1:16" s="20" customFormat="1" ht="31.5" customHeight="1" outlineLevel="1">
      <c r="A798" s="193" t="s">
        <v>236</v>
      </c>
      <c r="B798" s="7" t="s">
        <v>189</v>
      </c>
      <c r="C798" s="11" t="s">
        <v>144</v>
      </c>
      <c r="D798" s="164" t="s">
        <v>1</v>
      </c>
      <c r="E798" s="28">
        <v>0</v>
      </c>
      <c r="F798" s="17">
        <v>0</v>
      </c>
      <c r="G798" s="29">
        <v>0</v>
      </c>
      <c r="H798" s="28">
        <v>0</v>
      </c>
      <c r="I798" s="17">
        <v>0</v>
      </c>
      <c r="J798" s="29">
        <v>0</v>
      </c>
      <c r="K798" s="28">
        <f t="shared" si="730"/>
        <v>0</v>
      </c>
      <c r="L798" s="17">
        <f t="shared" si="731"/>
        <v>0</v>
      </c>
      <c r="M798" s="29">
        <f t="shared" si="732"/>
        <v>0</v>
      </c>
      <c r="N798" s="181">
        <f t="shared" si="720"/>
        <v>0</v>
      </c>
      <c r="O798" s="19">
        <f t="shared" si="721"/>
        <v>0</v>
      </c>
      <c r="P798" s="32">
        <f t="shared" si="708"/>
        <v>0</v>
      </c>
    </row>
    <row r="799" spans="1:16" s="20" customFormat="1" ht="15.75" customHeight="1" outlineLevel="1">
      <c r="A799" s="193" t="s">
        <v>236</v>
      </c>
      <c r="B799" s="5" t="s">
        <v>143</v>
      </c>
      <c r="C799" s="6" t="s">
        <v>2</v>
      </c>
      <c r="D799" s="163" t="s">
        <v>3</v>
      </c>
      <c r="E799" s="26">
        <v>0</v>
      </c>
      <c r="F799" s="14"/>
      <c r="G799" s="27">
        <v>0</v>
      </c>
      <c r="H799" s="26">
        <v>0</v>
      </c>
      <c r="I799" s="14"/>
      <c r="J799" s="27">
        <v>0</v>
      </c>
      <c r="K799" s="26">
        <f t="shared" si="730"/>
        <v>0</v>
      </c>
      <c r="L799" s="14">
        <f t="shared" si="731"/>
        <v>0</v>
      </c>
      <c r="M799" s="27">
        <f t="shared" si="732"/>
        <v>0</v>
      </c>
      <c r="N799" s="30">
        <f t="shared" si="720"/>
        <v>0</v>
      </c>
      <c r="O799" s="15">
        <f t="shared" si="721"/>
        <v>0</v>
      </c>
      <c r="P799" s="31">
        <f t="shared" si="708"/>
        <v>0</v>
      </c>
    </row>
    <row r="800" spans="1:16" s="20" customFormat="1" ht="15.75" customHeight="1" outlineLevel="1">
      <c r="A800" s="193"/>
      <c r="B800" s="5" t="s">
        <v>243</v>
      </c>
      <c r="C800" s="6" t="s">
        <v>256</v>
      </c>
      <c r="D800" s="164"/>
      <c r="E800" s="267"/>
      <c r="F800" s="270"/>
      <c r="G800" s="232">
        <f t="shared" ref="G800" si="733">SUM(G801:G803)</f>
        <v>0</v>
      </c>
      <c r="H800" s="267"/>
      <c r="I800" s="270"/>
      <c r="J800" s="232">
        <f t="shared" ref="J800" si="734">SUM(J801:J803)</f>
        <v>0</v>
      </c>
      <c r="K800" s="267"/>
      <c r="L800" s="270"/>
      <c r="M800" s="232">
        <f t="shared" si="732"/>
        <v>0</v>
      </c>
      <c r="N800" s="30"/>
      <c r="O800" s="15"/>
      <c r="P800" s="31">
        <f t="shared" si="708"/>
        <v>0</v>
      </c>
    </row>
    <row r="801" spans="1:16" s="20" customFormat="1" ht="15.75" customHeight="1" outlineLevel="1">
      <c r="A801" s="193"/>
      <c r="B801" s="7"/>
      <c r="C801" s="11" t="s">
        <v>244</v>
      </c>
      <c r="D801" s="162" t="s">
        <v>194</v>
      </c>
      <c r="E801" s="267">
        <v>0</v>
      </c>
      <c r="F801" s="270">
        <v>0</v>
      </c>
      <c r="G801" s="67">
        <v>0</v>
      </c>
      <c r="H801" s="267">
        <v>0</v>
      </c>
      <c r="I801" s="270">
        <v>0</v>
      </c>
      <c r="J801" s="67">
        <v>0</v>
      </c>
      <c r="K801" s="267">
        <f t="shared" ref="K801:K803" si="735">H801-E801</f>
        <v>0</v>
      </c>
      <c r="L801" s="270">
        <f t="shared" ref="L801:L803" si="736">I801-F801</f>
        <v>0</v>
      </c>
      <c r="M801" s="67">
        <f t="shared" si="732"/>
        <v>0</v>
      </c>
      <c r="N801" s="275">
        <f t="shared" ref="N801:N803" si="737">IF(E801=0,0,K801/E801)</f>
        <v>0</v>
      </c>
      <c r="O801" s="276">
        <f t="shared" ref="O801:O803" si="738">IF(F801=0,0,L801/F801)</f>
        <v>0</v>
      </c>
      <c r="P801" s="277">
        <f t="shared" si="708"/>
        <v>0</v>
      </c>
    </row>
    <row r="802" spans="1:16" s="20" customFormat="1" ht="15.75" customHeight="1" outlineLevel="1">
      <c r="A802" s="193" t="s">
        <v>236</v>
      </c>
      <c r="B802" s="7"/>
      <c r="C802" s="11" t="s">
        <v>245</v>
      </c>
      <c r="D802" s="162" t="s">
        <v>159</v>
      </c>
      <c r="E802" s="267">
        <v>0</v>
      </c>
      <c r="F802" s="270">
        <v>0</v>
      </c>
      <c r="G802" s="67">
        <v>0</v>
      </c>
      <c r="H802" s="267">
        <v>0</v>
      </c>
      <c r="I802" s="270">
        <v>0</v>
      </c>
      <c r="J802" s="67">
        <v>0</v>
      </c>
      <c r="K802" s="267">
        <f t="shared" si="735"/>
        <v>0</v>
      </c>
      <c r="L802" s="270">
        <f t="shared" si="736"/>
        <v>0</v>
      </c>
      <c r="M802" s="67">
        <f t="shared" si="732"/>
        <v>0</v>
      </c>
      <c r="N802" s="275">
        <f t="shared" si="737"/>
        <v>0</v>
      </c>
      <c r="O802" s="276">
        <f t="shared" si="738"/>
        <v>0</v>
      </c>
      <c r="P802" s="277">
        <f t="shared" si="708"/>
        <v>0</v>
      </c>
    </row>
    <row r="803" spans="1:16" s="16" customFormat="1" ht="15.75" customHeight="1" outlineLevel="1">
      <c r="A803" s="193" t="s">
        <v>236</v>
      </c>
      <c r="B803" s="5"/>
      <c r="C803" s="11" t="s">
        <v>246</v>
      </c>
      <c r="D803" s="164" t="s">
        <v>225</v>
      </c>
      <c r="E803" s="28">
        <v>0</v>
      </c>
      <c r="F803" s="17">
        <v>0</v>
      </c>
      <c r="G803" s="29">
        <v>0</v>
      </c>
      <c r="H803" s="28">
        <v>0</v>
      </c>
      <c r="I803" s="17">
        <v>0</v>
      </c>
      <c r="J803" s="29">
        <v>0</v>
      </c>
      <c r="K803" s="28">
        <f t="shared" si="735"/>
        <v>0</v>
      </c>
      <c r="L803" s="17">
        <f t="shared" si="736"/>
        <v>0</v>
      </c>
      <c r="M803" s="29">
        <f t="shared" si="732"/>
        <v>0</v>
      </c>
      <c r="N803" s="181">
        <f t="shared" si="737"/>
        <v>0</v>
      </c>
      <c r="O803" s="19">
        <f t="shared" si="738"/>
        <v>0</v>
      </c>
      <c r="P803" s="32">
        <f t="shared" si="708"/>
        <v>0</v>
      </c>
    </row>
    <row r="804" spans="1:16" s="13" customFormat="1" ht="15.75" customHeight="1">
      <c r="A804" s="36" t="s">
        <v>91</v>
      </c>
      <c r="B804" s="37" t="s">
        <v>121</v>
      </c>
      <c r="C804" s="215" t="s">
        <v>120</v>
      </c>
      <c r="D804" s="208" t="s">
        <v>145</v>
      </c>
      <c r="E804" s="179" t="s">
        <v>145</v>
      </c>
      <c r="F804" s="78" t="s">
        <v>145</v>
      </c>
      <c r="G804" s="79">
        <f>G805+G811+G816+G821+G822</f>
        <v>374168944</v>
      </c>
      <c r="H804" s="179" t="s">
        <v>145</v>
      </c>
      <c r="I804" s="274" t="s">
        <v>145</v>
      </c>
      <c r="J804" s="79">
        <f>J805+J811+J816+J821+J822</f>
        <v>367358992</v>
      </c>
      <c r="K804" s="273" t="s">
        <v>145</v>
      </c>
      <c r="L804" s="274" t="s">
        <v>145</v>
      </c>
      <c r="M804" s="79">
        <f>M805+M811+M816+M822+M821</f>
        <v>-6809952</v>
      </c>
      <c r="N804" s="278" t="s">
        <v>145</v>
      </c>
      <c r="O804" s="279" t="s">
        <v>145</v>
      </c>
      <c r="P804" s="280">
        <f t="shared" si="708"/>
        <v>-1.8200206375224983E-2</v>
      </c>
    </row>
    <row r="805" spans="1:16" s="16" customFormat="1" ht="15.75" customHeight="1" outlineLevel="1">
      <c r="A805" s="193" t="s">
        <v>121</v>
      </c>
      <c r="B805" s="5" t="s">
        <v>136</v>
      </c>
      <c r="C805" s="9" t="s">
        <v>137</v>
      </c>
      <c r="D805" s="161" t="s">
        <v>194</v>
      </c>
      <c r="E805" s="26">
        <v>0</v>
      </c>
      <c r="F805" s="14">
        <v>0</v>
      </c>
      <c r="G805" s="27">
        <v>20735158</v>
      </c>
      <c r="H805" s="26">
        <f>H807+H809</f>
        <v>0</v>
      </c>
      <c r="I805" s="14">
        <f>I807+I809</f>
        <v>0</v>
      </c>
      <c r="J805" s="27">
        <f>J807+J808+J809+J810</f>
        <v>23328172</v>
      </c>
      <c r="K805" s="26">
        <f t="shared" ref="K805:M827" si="739">K807+K808+K809+K810</f>
        <v>0</v>
      </c>
      <c r="L805" s="14">
        <f t="shared" si="739"/>
        <v>0</v>
      </c>
      <c r="M805" s="27">
        <f t="shared" si="739"/>
        <v>2593014</v>
      </c>
      <c r="N805" s="30">
        <f t="shared" ref="N805:N821" si="740">IF(E805=0,0,K805/E805)</f>
        <v>0</v>
      </c>
      <c r="O805" s="15">
        <f t="shared" ref="O805:O821" si="741">IF(F805=0,0,L805/F805)</f>
        <v>0</v>
      </c>
      <c r="P805" s="31">
        <f t="shared" si="708"/>
        <v>0.1250539783685275</v>
      </c>
    </row>
    <row r="806" spans="1:16" s="20" customFormat="1" ht="15.75" customHeight="1" outlineLevel="1">
      <c r="A806" s="193" t="s">
        <v>121</v>
      </c>
      <c r="B806" s="7"/>
      <c r="C806" s="8" t="s">
        <v>167</v>
      </c>
      <c r="D806" s="162" t="s">
        <v>194</v>
      </c>
      <c r="E806" s="28">
        <v>0</v>
      </c>
      <c r="F806" s="17">
        <v>0</v>
      </c>
      <c r="G806" s="29">
        <v>0</v>
      </c>
      <c r="H806" s="28">
        <v>0</v>
      </c>
      <c r="I806" s="17">
        <v>0</v>
      </c>
      <c r="J806" s="29">
        <v>0</v>
      </c>
      <c r="K806" s="28">
        <f t="shared" ref="K806:K810" si="742">H806-E806</f>
        <v>0</v>
      </c>
      <c r="L806" s="17">
        <f t="shared" ref="L806:L810" si="743">I806-F806</f>
        <v>0</v>
      </c>
      <c r="M806" s="29">
        <f t="shared" ref="M806:M810" si="744">J806-G806</f>
        <v>0</v>
      </c>
      <c r="N806" s="181">
        <f t="shared" si="740"/>
        <v>0</v>
      </c>
      <c r="O806" s="19">
        <f t="shared" si="741"/>
        <v>0</v>
      </c>
      <c r="P806" s="32">
        <f t="shared" si="708"/>
        <v>0</v>
      </c>
    </row>
    <row r="807" spans="1:16" s="20" customFormat="1" ht="15.75" customHeight="1" outlineLevel="1">
      <c r="A807" s="193" t="s">
        <v>121</v>
      </c>
      <c r="B807" s="7" t="s">
        <v>168</v>
      </c>
      <c r="C807" s="8" t="s">
        <v>138</v>
      </c>
      <c r="D807" s="162" t="s">
        <v>194</v>
      </c>
      <c r="E807" s="28">
        <v>0</v>
      </c>
      <c r="F807" s="17">
        <v>0</v>
      </c>
      <c r="G807" s="29">
        <v>0</v>
      </c>
      <c r="H807" s="28">
        <v>0</v>
      </c>
      <c r="I807" s="17">
        <v>0</v>
      </c>
      <c r="J807" s="29">
        <v>0</v>
      </c>
      <c r="K807" s="28">
        <f t="shared" si="742"/>
        <v>0</v>
      </c>
      <c r="L807" s="17">
        <f t="shared" si="743"/>
        <v>0</v>
      </c>
      <c r="M807" s="29">
        <f t="shared" si="744"/>
        <v>0</v>
      </c>
      <c r="N807" s="181">
        <f t="shared" si="740"/>
        <v>0</v>
      </c>
      <c r="O807" s="19">
        <f t="shared" si="741"/>
        <v>0</v>
      </c>
      <c r="P807" s="32">
        <f t="shared" si="708"/>
        <v>0</v>
      </c>
    </row>
    <row r="808" spans="1:16" s="20" customFormat="1" ht="15.75" customHeight="1" outlineLevel="1">
      <c r="A808" s="193" t="s">
        <v>121</v>
      </c>
      <c r="B808" s="7" t="s">
        <v>169</v>
      </c>
      <c r="C808" s="129" t="s">
        <v>181</v>
      </c>
      <c r="D808" s="162" t="s">
        <v>195</v>
      </c>
      <c r="E808" s="28"/>
      <c r="F808" s="17"/>
      <c r="G808" s="29">
        <v>20735158</v>
      </c>
      <c r="H808" s="28"/>
      <c r="I808" s="17"/>
      <c r="J808" s="29">
        <v>23328172</v>
      </c>
      <c r="K808" s="28">
        <f t="shared" si="742"/>
        <v>0</v>
      </c>
      <c r="L808" s="17">
        <f t="shared" si="743"/>
        <v>0</v>
      </c>
      <c r="M808" s="29">
        <f t="shared" si="744"/>
        <v>2593014</v>
      </c>
      <c r="N808" s="181">
        <f t="shared" si="740"/>
        <v>0</v>
      </c>
      <c r="O808" s="19">
        <f t="shared" si="741"/>
        <v>0</v>
      </c>
      <c r="P808" s="32">
        <f t="shared" si="708"/>
        <v>0.1250539783685275</v>
      </c>
    </row>
    <row r="809" spans="1:16" s="20" customFormat="1" ht="31.5" customHeight="1" outlineLevel="1">
      <c r="A809" s="193" t="s">
        <v>121</v>
      </c>
      <c r="B809" s="7" t="s">
        <v>170</v>
      </c>
      <c r="C809" s="8" t="s">
        <v>180</v>
      </c>
      <c r="D809" s="162" t="s">
        <v>194</v>
      </c>
      <c r="E809" s="28">
        <v>0</v>
      </c>
      <c r="F809" s="17">
        <v>0</v>
      </c>
      <c r="G809" s="29">
        <v>0</v>
      </c>
      <c r="H809" s="28">
        <v>0</v>
      </c>
      <c r="I809" s="17">
        <v>0</v>
      </c>
      <c r="J809" s="29">
        <v>0</v>
      </c>
      <c r="K809" s="28">
        <f t="shared" si="742"/>
        <v>0</v>
      </c>
      <c r="L809" s="17">
        <f t="shared" si="743"/>
        <v>0</v>
      </c>
      <c r="M809" s="29">
        <f t="shared" si="744"/>
        <v>0</v>
      </c>
      <c r="N809" s="181">
        <f t="shared" si="740"/>
        <v>0</v>
      </c>
      <c r="O809" s="19">
        <f t="shared" si="741"/>
        <v>0</v>
      </c>
      <c r="P809" s="32">
        <f t="shared" si="708"/>
        <v>0</v>
      </c>
    </row>
    <row r="810" spans="1:16" s="20" customFormat="1" ht="15.75" customHeight="1" outlineLevel="1">
      <c r="A810" s="193" t="s">
        <v>121</v>
      </c>
      <c r="B810" s="7" t="s">
        <v>171</v>
      </c>
      <c r="C810" s="8" t="s">
        <v>156</v>
      </c>
      <c r="D810" s="162"/>
      <c r="E810" s="28"/>
      <c r="F810" s="17"/>
      <c r="G810" s="29">
        <v>0</v>
      </c>
      <c r="H810" s="28"/>
      <c r="I810" s="17"/>
      <c r="J810" s="29">
        <v>0</v>
      </c>
      <c r="K810" s="28">
        <f t="shared" si="742"/>
        <v>0</v>
      </c>
      <c r="L810" s="17">
        <f t="shared" si="743"/>
        <v>0</v>
      </c>
      <c r="M810" s="29">
        <f t="shared" si="744"/>
        <v>0</v>
      </c>
      <c r="N810" s="181">
        <f t="shared" si="740"/>
        <v>0</v>
      </c>
      <c r="O810" s="19">
        <f t="shared" si="741"/>
        <v>0</v>
      </c>
      <c r="P810" s="32">
        <f t="shared" si="708"/>
        <v>0</v>
      </c>
    </row>
    <row r="811" spans="1:16" s="20" customFormat="1" ht="15.75" customHeight="1" outlineLevel="1">
      <c r="A811" s="193" t="s">
        <v>121</v>
      </c>
      <c r="B811" s="5" t="s">
        <v>141</v>
      </c>
      <c r="C811" s="6" t="s">
        <v>140</v>
      </c>
      <c r="D811" s="161" t="s">
        <v>159</v>
      </c>
      <c r="E811" s="26">
        <v>0</v>
      </c>
      <c r="F811" s="14">
        <v>0</v>
      </c>
      <c r="G811" s="27">
        <v>0</v>
      </c>
      <c r="H811" s="26">
        <f t="shared" ref="H811:M811" si="745">H814+H815</f>
        <v>0</v>
      </c>
      <c r="I811" s="14">
        <f t="shared" si="745"/>
        <v>0</v>
      </c>
      <c r="J811" s="27">
        <f t="shared" si="745"/>
        <v>0</v>
      </c>
      <c r="K811" s="26">
        <f t="shared" si="745"/>
        <v>0</v>
      </c>
      <c r="L811" s="14">
        <f t="shared" si="745"/>
        <v>0</v>
      </c>
      <c r="M811" s="27">
        <f t="shared" si="745"/>
        <v>0</v>
      </c>
      <c r="N811" s="30">
        <f t="shared" si="740"/>
        <v>0</v>
      </c>
      <c r="O811" s="15">
        <f t="shared" si="741"/>
        <v>0</v>
      </c>
      <c r="P811" s="31">
        <f t="shared" si="708"/>
        <v>0</v>
      </c>
    </row>
    <row r="812" spans="1:16" s="20" customFormat="1" ht="15.75" customHeight="1" outlineLevel="1">
      <c r="A812" s="193" t="s">
        <v>121</v>
      </c>
      <c r="B812" s="5"/>
      <c r="C812" s="8" t="s">
        <v>167</v>
      </c>
      <c r="D812" s="162" t="s">
        <v>159</v>
      </c>
      <c r="E812" s="28">
        <v>0</v>
      </c>
      <c r="F812" s="17">
        <v>0</v>
      </c>
      <c r="G812" s="29">
        <v>0</v>
      </c>
      <c r="H812" s="28">
        <v>0</v>
      </c>
      <c r="I812" s="17">
        <v>0</v>
      </c>
      <c r="J812" s="29">
        <v>0</v>
      </c>
      <c r="K812" s="28">
        <f t="shared" ref="K812:K815" si="746">H812-E812</f>
        <v>0</v>
      </c>
      <c r="L812" s="17">
        <f t="shared" ref="L812:L815" si="747">I812-F812</f>
        <v>0</v>
      </c>
      <c r="M812" s="29">
        <f t="shared" ref="M812:M815" si="748">J812-G812</f>
        <v>0</v>
      </c>
      <c r="N812" s="181">
        <f t="shared" si="740"/>
        <v>0</v>
      </c>
      <c r="O812" s="19">
        <f t="shared" si="741"/>
        <v>0</v>
      </c>
      <c r="P812" s="32">
        <f t="shared" si="708"/>
        <v>0</v>
      </c>
    </row>
    <row r="813" spans="1:16" s="20" customFormat="1" ht="15.75" customHeight="1" outlineLevel="1">
      <c r="A813" s="193" t="s">
        <v>121</v>
      </c>
      <c r="B813" s="5"/>
      <c r="C813" s="129" t="s">
        <v>182</v>
      </c>
      <c r="D813" s="162" t="s">
        <v>159</v>
      </c>
      <c r="E813" s="28">
        <v>0</v>
      </c>
      <c r="F813" s="17">
        <v>0</v>
      </c>
      <c r="G813" s="29">
        <v>0</v>
      </c>
      <c r="H813" s="28">
        <v>0</v>
      </c>
      <c r="I813" s="17">
        <v>0</v>
      </c>
      <c r="J813" s="29">
        <v>0</v>
      </c>
      <c r="K813" s="28">
        <f t="shared" si="746"/>
        <v>0</v>
      </c>
      <c r="L813" s="17">
        <f t="shared" si="747"/>
        <v>0</v>
      </c>
      <c r="M813" s="29">
        <f t="shared" si="748"/>
        <v>0</v>
      </c>
      <c r="N813" s="30">
        <f t="shared" si="740"/>
        <v>0</v>
      </c>
      <c r="O813" s="15">
        <f t="shared" si="741"/>
        <v>0</v>
      </c>
      <c r="P813" s="31">
        <f t="shared" si="708"/>
        <v>0</v>
      </c>
    </row>
    <row r="814" spans="1:16" s="16" customFormat="1" ht="15.75" customHeight="1" outlineLevel="1">
      <c r="A814" s="193" t="s">
        <v>121</v>
      </c>
      <c r="B814" s="7" t="s">
        <v>185</v>
      </c>
      <c r="C814" s="8" t="s">
        <v>157</v>
      </c>
      <c r="D814" s="162" t="s">
        <v>159</v>
      </c>
      <c r="E814" s="28">
        <v>0</v>
      </c>
      <c r="F814" s="17">
        <v>0</v>
      </c>
      <c r="G814" s="29">
        <v>0</v>
      </c>
      <c r="H814" s="28">
        <v>0</v>
      </c>
      <c r="I814" s="17">
        <v>0</v>
      </c>
      <c r="J814" s="29">
        <v>0</v>
      </c>
      <c r="K814" s="28">
        <f t="shared" si="746"/>
        <v>0</v>
      </c>
      <c r="L814" s="17">
        <f t="shared" si="747"/>
        <v>0</v>
      </c>
      <c r="M814" s="29">
        <f t="shared" si="748"/>
        <v>0</v>
      </c>
      <c r="N814" s="181">
        <f t="shared" si="740"/>
        <v>0</v>
      </c>
      <c r="O814" s="19">
        <f t="shared" si="741"/>
        <v>0</v>
      </c>
      <c r="P814" s="32">
        <f t="shared" si="708"/>
        <v>0</v>
      </c>
    </row>
    <row r="815" spans="1:16" s="20" customFormat="1" ht="31.5" customHeight="1" outlineLevel="1">
      <c r="A815" s="193" t="s">
        <v>121</v>
      </c>
      <c r="B815" s="7" t="s">
        <v>186</v>
      </c>
      <c r="C815" s="8" t="s">
        <v>183</v>
      </c>
      <c r="D815" s="162" t="s">
        <v>159</v>
      </c>
      <c r="E815" s="28">
        <v>0</v>
      </c>
      <c r="F815" s="17">
        <v>0</v>
      </c>
      <c r="G815" s="29">
        <v>0</v>
      </c>
      <c r="H815" s="28">
        <v>0</v>
      </c>
      <c r="I815" s="17">
        <v>0</v>
      </c>
      <c r="J815" s="29">
        <v>0</v>
      </c>
      <c r="K815" s="28">
        <f t="shared" si="746"/>
        <v>0</v>
      </c>
      <c r="L815" s="17">
        <f t="shared" si="747"/>
        <v>0</v>
      </c>
      <c r="M815" s="29">
        <f t="shared" si="748"/>
        <v>0</v>
      </c>
      <c r="N815" s="181">
        <f t="shared" si="740"/>
        <v>0</v>
      </c>
      <c r="O815" s="19">
        <f t="shared" si="741"/>
        <v>0</v>
      </c>
      <c r="P815" s="32">
        <f t="shared" si="708"/>
        <v>0</v>
      </c>
    </row>
    <row r="816" spans="1:16" s="20" customFormat="1" ht="15.75" customHeight="1" outlineLevel="1">
      <c r="A816" s="193" t="s">
        <v>121</v>
      </c>
      <c r="B816" s="5" t="s">
        <v>139</v>
      </c>
      <c r="C816" s="9" t="s">
        <v>142</v>
      </c>
      <c r="D816" s="163" t="s">
        <v>1</v>
      </c>
      <c r="E816" s="26">
        <f t="shared" ref="E816:M816" si="749">E817+E820</f>
        <v>3156</v>
      </c>
      <c r="F816" s="14">
        <f t="shared" si="749"/>
        <v>44250</v>
      </c>
      <c r="G816" s="27">
        <f t="shared" si="749"/>
        <v>353433786</v>
      </c>
      <c r="H816" s="26">
        <f t="shared" si="749"/>
        <v>3000</v>
      </c>
      <c r="I816" s="14">
        <f t="shared" si="749"/>
        <v>39546</v>
      </c>
      <c r="J816" s="27">
        <f t="shared" si="749"/>
        <v>344030820</v>
      </c>
      <c r="K816" s="26">
        <f t="shared" si="749"/>
        <v>-156</v>
      </c>
      <c r="L816" s="14">
        <f t="shared" si="749"/>
        <v>-4704</v>
      </c>
      <c r="M816" s="27">
        <f t="shared" si="749"/>
        <v>-9402966</v>
      </c>
      <c r="N816" s="30">
        <f t="shared" si="740"/>
        <v>-4.9429657794676805E-2</v>
      </c>
      <c r="O816" s="15">
        <f t="shared" si="741"/>
        <v>-0.10630508474576271</v>
      </c>
      <c r="P816" s="31">
        <f t="shared" si="708"/>
        <v>-2.6604604235544137E-2</v>
      </c>
    </row>
    <row r="817" spans="1:16" s="20" customFormat="1" ht="15.75" customHeight="1" outlineLevel="1">
      <c r="A817" s="193" t="s">
        <v>121</v>
      </c>
      <c r="B817" s="7" t="s">
        <v>188</v>
      </c>
      <c r="C817" s="10" t="s">
        <v>184</v>
      </c>
      <c r="D817" s="164" t="s">
        <v>1</v>
      </c>
      <c r="E817" s="28">
        <v>3156</v>
      </c>
      <c r="F817" s="17">
        <v>44250</v>
      </c>
      <c r="G817" s="29">
        <v>353433786</v>
      </c>
      <c r="H817" s="28">
        <v>3000</v>
      </c>
      <c r="I817" s="17">
        <v>39546</v>
      </c>
      <c r="J817" s="29">
        <v>344030820</v>
      </c>
      <c r="K817" s="28">
        <f t="shared" ref="K817:K821" si="750">H817-E817</f>
        <v>-156</v>
      </c>
      <c r="L817" s="17">
        <f t="shared" ref="L817:L821" si="751">I817-F817</f>
        <v>-4704</v>
      </c>
      <c r="M817" s="29">
        <f t="shared" ref="M817:M825" si="752">J817-G817</f>
        <v>-9402966</v>
      </c>
      <c r="N817" s="181">
        <f t="shared" si="740"/>
        <v>-4.9429657794676805E-2</v>
      </c>
      <c r="O817" s="19">
        <f t="shared" si="741"/>
        <v>-0.10630508474576271</v>
      </c>
      <c r="P817" s="32">
        <f t="shared" si="708"/>
        <v>-2.6604604235544137E-2</v>
      </c>
    </row>
    <row r="818" spans="1:16" s="20" customFormat="1" ht="31.5" customHeight="1" outlineLevel="1">
      <c r="A818" s="193" t="s">
        <v>121</v>
      </c>
      <c r="B818" s="7"/>
      <c r="C818" s="10" t="s">
        <v>224</v>
      </c>
      <c r="D818" s="164" t="s">
        <v>225</v>
      </c>
      <c r="E818" s="28">
        <v>0</v>
      </c>
      <c r="F818" s="17">
        <v>0</v>
      </c>
      <c r="G818" s="29">
        <v>0</v>
      </c>
      <c r="H818" s="28">
        <v>0</v>
      </c>
      <c r="I818" s="17">
        <v>0</v>
      </c>
      <c r="J818" s="29">
        <v>0</v>
      </c>
      <c r="K818" s="28">
        <f t="shared" si="750"/>
        <v>0</v>
      </c>
      <c r="L818" s="17">
        <f t="shared" si="751"/>
        <v>0</v>
      </c>
      <c r="M818" s="29">
        <f t="shared" si="752"/>
        <v>0</v>
      </c>
      <c r="N818" s="181">
        <f t="shared" si="740"/>
        <v>0</v>
      </c>
      <c r="O818" s="19">
        <f t="shared" si="741"/>
        <v>0</v>
      </c>
      <c r="P818" s="32">
        <f t="shared" si="708"/>
        <v>0</v>
      </c>
    </row>
    <row r="819" spans="1:16" s="20" customFormat="1" ht="31.5" customHeight="1" outlineLevel="1">
      <c r="A819" s="193" t="s">
        <v>121</v>
      </c>
      <c r="B819" s="7"/>
      <c r="C819" s="10" t="s">
        <v>222</v>
      </c>
      <c r="D819" s="164" t="s">
        <v>223</v>
      </c>
      <c r="E819" s="28">
        <v>0</v>
      </c>
      <c r="F819" s="17"/>
      <c r="G819" s="29">
        <v>0</v>
      </c>
      <c r="H819" s="28">
        <v>0</v>
      </c>
      <c r="I819" s="17"/>
      <c r="J819" s="29">
        <v>0</v>
      </c>
      <c r="K819" s="28">
        <f t="shared" si="750"/>
        <v>0</v>
      </c>
      <c r="L819" s="17">
        <f t="shared" si="751"/>
        <v>0</v>
      </c>
      <c r="M819" s="29">
        <f t="shared" si="752"/>
        <v>0</v>
      </c>
      <c r="N819" s="181">
        <f t="shared" si="740"/>
        <v>0</v>
      </c>
      <c r="O819" s="19">
        <f t="shared" si="741"/>
        <v>0</v>
      </c>
      <c r="P819" s="32">
        <f t="shared" si="708"/>
        <v>0</v>
      </c>
    </row>
    <row r="820" spans="1:16" s="20" customFormat="1" ht="31.5" customHeight="1" outlineLevel="1">
      <c r="A820" s="193" t="s">
        <v>121</v>
      </c>
      <c r="B820" s="7" t="s">
        <v>189</v>
      </c>
      <c r="C820" s="11" t="s">
        <v>144</v>
      </c>
      <c r="D820" s="164" t="s">
        <v>1</v>
      </c>
      <c r="E820" s="28">
        <v>0</v>
      </c>
      <c r="F820" s="17">
        <v>0</v>
      </c>
      <c r="G820" s="29">
        <v>0</v>
      </c>
      <c r="H820" s="28">
        <v>0</v>
      </c>
      <c r="I820" s="17">
        <v>0</v>
      </c>
      <c r="J820" s="29">
        <v>0</v>
      </c>
      <c r="K820" s="28">
        <f t="shared" si="750"/>
        <v>0</v>
      </c>
      <c r="L820" s="17">
        <f t="shared" si="751"/>
        <v>0</v>
      </c>
      <c r="M820" s="29">
        <f t="shared" si="752"/>
        <v>0</v>
      </c>
      <c r="N820" s="181">
        <f t="shared" si="740"/>
        <v>0</v>
      </c>
      <c r="O820" s="19">
        <f t="shared" si="741"/>
        <v>0</v>
      </c>
      <c r="P820" s="32">
        <f t="shared" si="708"/>
        <v>0</v>
      </c>
    </row>
    <row r="821" spans="1:16" s="20" customFormat="1" ht="15.75" customHeight="1" outlineLevel="1">
      <c r="A821" s="193" t="s">
        <v>121</v>
      </c>
      <c r="B821" s="5" t="s">
        <v>143</v>
      </c>
      <c r="C821" s="6" t="s">
        <v>2</v>
      </c>
      <c r="D821" s="163" t="s">
        <v>3</v>
      </c>
      <c r="E821" s="26">
        <v>0</v>
      </c>
      <c r="F821" s="14"/>
      <c r="G821" s="27">
        <v>0</v>
      </c>
      <c r="H821" s="26">
        <v>0</v>
      </c>
      <c r="I821" s="14"/>
      <c r="J821" s="27">
        <v>0</v>
      </c>
      <c r="K821" s="26">
        <f t="shared" si="750"/>
        <v>0</v>
      </c>
      <c r="L821" s="14">
        <f t="shared" si="751"/>
        <v>0</v>
      </c>
      <c r="M821" s="27">
        <f t="shared" si="752"/>
        <v>0</v>
      </c>
      <c r="N821" s="30">
        <f t="shared" si="740"/>
        <v>0</v>
      </c>
      <c r="O821" s="15">
        <f t="shared" si="741"/>
        <v>0</v>
      </c>
      <c r="P821" s="31">
        <f t="shared" si="708"/>
        <v>0</v>
      </c>
    </row>
    <row r="822" spans="1:16" s="20" customFormat="1" ht="15.75" customHeight="1" outlineLevel="1">
      <c r="A822" s="193" t="s">
        <v>121</v>
      </c>
      <c r="B822" s="5" t="s">
        <v>243</v>
      </c>
      <c r="C822" s="6" t="s">
        <v>256</v>
      </c>
      <c r="D822" s="164"/>
      <c r="E822" s="267"/>
      <c r="F822" s="270"/>
      <c r="G822" s="232">
        <f t="shared" ref="G822" si="753">SUM(G823:G825)</f>
        <v>0</v>
      </c>
      <c r="H822" s="267"/>
      <c r="I822" s="270"/>
      <c r="J822" s="232">
        <f t="shared" ref="J822" si="754">SUM(J823:J825)</f>
        <v>0</v>
      </c>
      <c r="K822" s="267"/>
      <c r="L822" s="270"/>
      <c r="M822" s="232">
        <f t="shared" si="752"/>
        <v>0</v>
      </c>
      <c r="N822" s="30"/>
      <c r="O822" s="15"/>
      <c r="P822" s="31">
        <f t="shared" si="708"/>
        <v>0</v>
      </c>
    </row>
    <row r="823" spans="1:16" s="20" customFormat="1" ht="15.75" customHeight="1" outlineLevel="1">
      <c r="A823" s="193" t="s">
        <v>121</v>
      </c>
      <c r="B823" s="7"/>
      <c r="C823" s="11" t="s">
        <v>244</v>
      </c>
      <c r="D823" s="162" t="s">
        <v>194</v>
      </c>
      <c r="E823" s="267">
        <v>0</v>
      </c>
      <c r="F823" s="270">
        <v>0</v>
      </c>
      <c r="G823" s="67">
        <v>0</v>
      </c>
      <c r="H823" s="267">
        <v>0</v>
      </c>
      <c r="I823" s="270">
        <v>0</v>
      </c>
      <c r="J823" s="67">
        <v>0</v>
      </c>
      <c r="K823" s="267">
        <f t="shared" ref="K823:K825" si="755">H823-E823</f>
        <v>0</v>
      </c>
      <c r="L823" s="270">
        <f t="shared" ref="L823:L825" si="756">I823-F823</f>
        <v>0</v>
      </c>
      <c r="M823" s="67">
        <f t="shared" si="752"/>
        <v>0</v>
      </c>
      <c r="N823" s="275">
        <f t="shared" ref="N823:N825" si="757">IF(E823=0,0,K823/E823)</f>
        <v>0</v>
      </c>
      <c r="O823" s="276">
        <f t="shared" ref="O823:O825" si="758">IF(F823=0,0,L823/F823)</f>
        <v>0</v>
      </c>
      <c r="P823" s="277">
        <f t="shared" si="708"/>
        <v>0</v>
      </c>
    </row>
    <row r="824" spans="1:16" s="20" customFormat="1" ht="15.75" customHeight="1" outlineLevel="1">
      <c r="A824" s="193" t="s">
        <v>121</v>
      </c>
      <c r="B824" s="7"/>
      <c r="C824" s="11" t="s">
        <v>245</v>
      </c>
      <c r="D824" s="162" t="s">
        <v>159</v>
      </c>
      <c r="E824" s="267">
        <v>0</v>
      </c>
      <c r="F824" s="270">
        <v>0</v>
      </c>
      <c r="G824" s="67">
        <v>0</v>
      </c>
      <c r="H824" s="267">
        <v>0</v>
      </c>
      <c r="I824" s="270">
        <v>0</v>
      </c>
      <c r="J824" s="67">
        <v>0</v>
      </c>
      <c r="K824" s="267">
        <f t="shared" si="755"/>
        <v>0</v>
      </c>
      <c r="L824" s="270">
        <f t="shared" si="756"/>
        <v>0</v>
      </c>
      <c r="M824" s="67">
        <f t="shared" si="752"/>
        <v>0</v>
      </c>
      <c r="N824" s="275">
        <f t="shared" si="757"/>
        <v>0</v>
      </c>
      <c r="O824" s="276">
        <f t="shared" si="758"/>
        <v>0</v>
      </c>
      <c r="P824" s="277">
        <f t="shared" si="708"/>
        <v>0</v>
      </c>
    </row>
    <row r="825" spans="1:16" s="16" customFormat="1" ht="15.75" customHeight="1" outlineLevel="1">
      <c r="A825" s="193" t="s">
        <v>121</v>
      </c>
      <c r="B825" s="5"/>
      <c r="C825" s="11" t="s">
        <v>246</v>
      </c>
      <c r="D825" s="164" t="s">
        <v>225</v>
      </c>
      <c r="E825" s="28">
        <v>0</v>
      </c>
      <c r="F825" s="17">
        <v>0</v>
      </c>
      <c r="G825" s="29">
        <v>0</v>
      </c>
      <c r="H825" s="28">
        <v>0</v>
      </c>
      <c r="I825" s="17">
        <v>0</v>
      </c>
      <c r="J825" s="29">
        <v>0</v>
      </c>
      <c r="K825" s="28">
        <f t="shared" si="755"/>
        <v>0</v>
      </c>
      <c r="L825" s="17">
        <f t="shared" si="756"/>
        <v>0</v>
      </c>
      <c r="M825" s="29">
        <f t="shared" si="752"/>
        <v>0</v>
      </c>
      <c r="N825" s="181">
        <f t="shared" si="757"/>
        <v>0</v>
      </c>
      <c r="O825" s="19">
        <f t="shared" si="758"/>
        <v>0</v>
      </c>
      <c r="P825" s="32">
        <f t="shared" si="708"/>
        <v>0</v>
      </c>
    </row>
    <row r="826" spans="1:16" s="13" customFormat="1">
      <c r="A826" s="36" t="s">
        <v>94</v>
      </c>
      <c r="B826" s="37" t="s">
        <v>205</v>
      </c>
      <c r="C826" s="215" t="s">
        <v>206</v>
      </c>
      <c r="D826" s="208" t="s">
        <v>145</v>
      </c>
      <c r="E826" s="179" t="s">
        <v>145</v>
      </c>
      <c r="F826" s="78" t="s">
        <v>145</v>
      </c>
      <c r="G826" s="79">
        <f>G827+G833+G838+G843+G844</f>
        <v>29621700</v>
      </c>
      <c r="H826" s="179" t="s">
        <v>145</v>
      </c>
      <c r="I826" s="274" t="s">
        <v>145</v>
      </c>
      <c r="J826" s="79">
        <f>J827+J833+J838+J843+J844</f>
        <v>26973018</v>
      </c>
      <c r="K826" s="273" t="s">
        <v>145</v>
      </c>
      <c r="L826" s="274" t="s">
        <v>145</v>
      </c>
      <c r="M826" s="79">
        <f>M827+M833+M838+M844+M843</f>
        <v>-2648682</v>
      </c>
      <c r="N826" s="278" t="s">
        <v>145</v>
      </c>
      <c r="O826" s="279" t="s">
        <v>145</v>
      </c>
      <c r="P826" s="280">
        <f t="shared" si="708"/>
        <v>-8.9416947710631065E-2</v>
      </c>
    </row>
    <row r="827" spans="1:16" s="16" customFormat="1" ht="15.75" customHeight="1" outlineLevel="1">
      <c r="A827" s="193" t="s">
        <v>205</v>
      </c>
      <c r="B827" s="5" t="s">
        <v>136</v>
      </c>
      <c r="C827" s="9" t="s">
        <v>137</v>
      </c>
      <c r="D827" s="161" t="s">
        <v>194</v>
      </c>
      <c r="E827" s="26">
        <v>0</v>
      </c>
      <c r="F827" s="14">
        <v>0</v>
      </c>
      <c r="G827" s="27">
        <v>0</v>
      </c>
      <c r="H827" s="26">
        <f>H829+H831</f>
        <v>0</v>
      </c>
      <c r="I827" s="14">
        <f>I829+I831</f>
        <v>0</v>
      </c>
      <c r="J827" s="27">
        <f>J829+J830+J831+J832</f>
        <v>0</v>
      </c>
      <c r="K827" s="26">
        <f t="shared" ref="K827" si="759">K829+K830+K831+K832</f>
        <v>0</v>
      </c>
      <c r="L827" s="14">
        <f t="shared" si="739"/>
        <v>0</v>
      </c>
      <c r="M827" s="27">
        <f t="shared" si="739"/>
        <v>0</v>
      </c>
      <c r="N827" s="30">
        <f t="shared" ref="N827:N843" si="760">IF(E827=0,0,K827/E827)</f>
        <v>0</v>
      </c>
      <c r="O827" s="15">
        <f t="shared" ref="O827:O843" si="761">IF(F827=0,0,L827/F827)</f>
        <v>0</v>
      </c>
      <c r="P827" s="31">
        <f t="shared" si="708"/>
        <v>0</v>
      </c>
    </row>
    <row r="828" spans="1:16" s="20" customFormat="1" ht="15.75" customHeight="1" outlineLevel="1">
      <c r="A828" s="193" t="s">
        <v>205</v>
      </c>
      <c r="B828" s="7"/>
      <c r="C828" s="8" t="s">
        <v>167</v>
      </c>
      <c r="D828" s="162" t="s">
        <v>194</v>
      </c>
      <c r="E828" s="28">
        <v>0</v>
      </c>
      <c r="F828" s="17">
        <v>0</v>
      </c>
      <c r="G828" s="29">
        <v>0</v>
      </c>
      <c r="H828" s="28">
        <v>0</v>
      </c>
      <c r="I828" s="17">
        <v>0</v>
      </c>
      <c r="J828" s="29">
        <v>0</v>
      </c>
      <c r="K828" s="28">
        <f t="shared" ref="K828:K832" si="762">H828-E828</f>
        <v>0</v>
      </c>
      <c r="L828" s="17">
        <f t="shared" ref="L828:L832" si="763">I828-F828</f>
        <v>0</v>
      </c>
      <c r="M828" s="29">
        <f t="shared" ref="M828:M832" si="764">J828-G828</f>
        <v>0</v>
      </c>
      <c r="N828" s="181">
        <f t="shared" si="760"/>
        <v>0</v>
      </c>
      <c r="O828" s="19">
        <f t="shared" si="761"/>
        <v>0</v>
      </c>
      <c r="P828" s="32">
        <f t="shared" si="708"/>
        <v>0</v>
      </c>
    </row>
    <row r="829" spans="1:16" s="20" customFormat="1" ht="15.75" customHeight="1" outlineLevel="1">
      <c r="A829" s="193" t="s">
        <v>205</v>
      </c>
      <c r="B829" s="7" t="s">
        <v>168</v>
      </c>
      <c r="C829" s="8" t="s">
        <v>138</v>
      </c>
      <c r="D829" s="162" t="s">
        <v>194</v>
      </c>
      <c r="E829" s="28">
        <v>0</v>
      </c>
      <c r="F829" s="17">
        <v>0</v>
      </c>
      <c r="G829" s="29">
        <v>0</v>
      </c>
      <c r="H829" s="28">
        <v>0</v>
      </c>
      <c r="I829" s="17">
        <v>0</v>
      </c>
      <c r="J829" s="29">
        <v>0</v>
      </c>
      <c r="K829" s="28">
        <f t="shared" si="762"/>
        <v>0</v>
      </c>
      <c r="L829" s="17">
        <f t="shared" si="763"/>
        <v>0</v>
      </c>
      <c r="M829" s="29">
        <f t="shared" si="764"/>
        <v>0</v>
      </c>
      <c r="N829" s="181">
        <f t="shared" si="760"/>
        <v>0</v>
      </c>
      <c r="O829" s="19">
        <f t="shared" si="761"/>
        <v>0</v>
      </c>
      <c r="P829" s="32">
        <f t="shared" si="708"/>
        <v>0</v>
      </c>
    </row>
    <row r="830" spans="1:16" s="20" customFormat="1" ht="15.75" customHeight="1" outlineLevel="1">
      <c r="A830" s="193" t="s">
        <v>205</v>
      </c>
      <c r="B830" s="7" t="s">
        <v>169</v>
      </c>
      <c r="C830" s="129" t="s">
        <v>181</v>
      </c>
      <c r="D830" s="162" t="s">
        <v>195</v>
      </c>
      <c r="E830" s="28"/>
      <c r="F830" s="17"/>
      <c r="G830" s="29">
        <v>0</v>
      </c>
      <c r="H830" s="28"/>
      <c r="I830" s="17"/>
      <c r="J830" s="29">
        <v>0</v>
      </c>
      <c r="K830" s="28">
        <f t="shared" si="762"/>
        <v>0</v>
      </c>
      <c r="L830" s="17">
        <f t="shared" si="763"/>
        <v>0</v>
      </c>
      <c r="M830" s="29">
        <f t="shared" si="764"/>
        <v>0</v>
      </c>
      <c r="N830" s="181">
        <f t="shared" si="760"/>
        <v>0</v>
      </c>
      <c r="O830" s="19">
        <f t="shared" si="761"/>
        <v>0</v>
      </c>
      <c r="P830" s="32">
        <f t="shared" si="708"/>
        <v>0</v>
      </c>
    </row>
    <row r="831" spans="1:16" s="20" customFormat="1" ht="31.5" customHeight="1" outlineLevel="1">
      <c r="A831" s="193" t="s">
        <v>205</v>
      </c>
      <c r="B831" s="7" t="s">
        <v>170</v>
      </c>
      <c r="C831" s="8" t="s">
        <v>180</v>
      </c>
      <c r="D831" s="162" t="s">
        <v>194</v>
      </c>
      <c r="E831" s="28">
        <v>0</v>
      </c>
      <c r="F831" s="17">
        <v>0</v>
      </c>
      <c r="G831" s="29">
        <v>0</v>
      </c>
      <c r="H831" s="28">
        <v>0</v>
      </c>
      <c r="I831" s="17">
        <v>0</v>
      </c>
      <c r="J831" s="29">
        <v>0</v>
      </c>
      <c r="K831" s="28">
        <f t="shared" si="762"/>
        <v>0</v>
      </c>
      <c r="L831" s="17">
        <f t="shared" si="763"/>
        <v>0</v>
      </c>
      <c r="M831" s="29">
        <f t="shared" si="764"/>
        <v>0</v>
      </c>
      <c r="N831" s="181">
        <f t="shared" si="760"/>
        <v>0</v>
      </c>
      <c r="O831" s="19">
        <f t="shared" si="761"/>
        <v>0</v>
      </c>
      <c r="P831" s="32">
        <f t="shared" si="708"/>
        <v>0</v>
      </c>
    </row>
    <row r="832" spans="1:16" s="20" customFormat="1" ht="15.75" customHeight="1" outlineLevel="1">
      <c r="A832" s="193" t="s">
        <v>205</v>
      </c>
      <c r="B832" s="7" t="s">
        <v>171</v>
      </c>
      <c r="C832" s="8" t="s">
        <v>156</v>
      </c>
      <c r="D832" s="162"/>
      <c r="E832" s="28"/>
      <c r="F832" s="17"/>
      <c r="G832" s="29">
        <v>0</v>
      </c>
      <c r="H832" s="28"/>
      <c r="I832" s="17"/>
      <c r="J832" s="29">
        <v>0</v>
      </c>
      <c r="K832" s="28">
        <f t="shared" si="762"/>
        <v>0</v>
      </c>
      <c r="L832" s="17">
        <f t="shared" si="763"/>
        <v>0</v>
      </c>
      <c r="M832" s="29">
        <f t="shared" si="764"/>
        <v>0</v>
      </c>
      <c r="N832" s="181">
        <f t="shared" si="760"/>
        <v>0</v>
      </c>
      <c r="O832" s="19">
        <f t="shared" si="761"/>
        <v>0</v>
      </c>
      <c r="P832" s="32">
        <f t="shared" si="708"/>
        <v>0</v>
      </c>
    </row>
    <row r="833" spans="1:16" s="20" customFormat="1" ht="15.75" customHeight="1" outlineLevel="1">
      <c r="A833" s="193" t="s">
        <v>205</v>
      </c>
      <c r="B833" s="5" t="s">
        <v>141</v>
      </c>
      <c r="C833" s="6" t="s">
        <v>140</v>
      </c>
      <c r="D833" s="161" t="s">
        <v>159</v>
      </c>
      <c r="E833" s="26">
        <v>0</v>
      </c>
      <c r="F833" s="14">
        <v>0</v>
      </c>
      <c r="G833" s="27">
        <v>0</v>
      </c>
      <c r="H833" s="26">
        <f t="shared" ref="H833:M833" si="765">H836+H837</f>
        <v>0</v>
      </c>
      <c r="I833" s="14">
        <f t="shared" si="765"/>
        <v>0</v>
      </c>
      <c r="J833" s="27">
        <f t="shared" si="765"/>
        <v>0</v>
      </c>
      <c r="K833" s="26">
        <f t="shared" si="765"/>
        <v>0</v>
      </c>
      <c r="L833" s="14">
        <f t="shared" si="765"/>
        <v>0</v>
      </c>
      <c r="M833" s="27">
        <f t="shared" si="765"/>
        <v>0</v>
      </c>
      <c r="N833" s="30">
        <f t="shared" si="760"/>
        <v>0</v>
      </c>
      <c r="O833" s="15">
        <f t="shared" si="761"/>
        <v>0</v>
      </c>
      <c r="P833" s="31">
        <f t="shared" si="708"/>
        <v>0</v>
      </c>
    </row>
    <row r="834" spans="1:16" s="20" customFormat="1" ht="15.75" customHeight="1" outlineLevel="1">
      <c r="A834" s="193" t="s">
        <v>205</v>
      </c>
      <c r="B834" s="5"/>
      <c r="C834" s="8" t="s">
        <v>167</v>
      </c>
      <c r="D834" s="162" t="s">
        <v>159</v>
      </c>
      <c r="E834" s="28">
        <v>0</v>
      </c>
      <c r="F834" s="17">
        <v>0</v>
      </c>
      <c r="G834" s="29">
        <v>0</v>
      </c>
      <c r="H834" s="28">
        <v>0</v>
      </c>
      <c r="I834" s="17">
        <v>0</v>
      </c>
      <c r="J834" s="29">
        <v>0</v>
      </c>
      <c r="K834" s="28">
        <f t="shared" ref="K834:K837" si="766">H834-E834</f>
        <v>0</v>
      </c>
      <c r="L834" s="17">
        <f t="shared" ref="L834:L837" si="767">I834-F834</f>
        <v>0</v>
      </c>
      <c r="M834" s="29">
        <f t="shared" ref="M834:M837" si="768">J834-G834</f>
        <v>0</v>
      </c>
      <c r="N834" s="181">
        <f t="shared" si="760"/>
        <v>0</v>
      </c>
      <c r="O834" s="19">
        <f t="shared" si="761"/>
        <v>0</v>
      </c>
      <c r="P834" s="32">
        <f t="shared" ref="P834:P897" si="769">IF(G834=0,0,M834/G834)</f>
        <v>0</v>
      </c>
    </row>
    <row r="835" spans="1:16" s="20" customFormat="1" ht="15.75" customHeight="1" outlineLevel="1">
      <c r="A835" s="193" t="s">
        <v>205</v>
      </c>
      <c r="B835" s="5"/>
      <c r="C835" s="129" t="s">
        <v>182</v>
      </c>
      <c r="D835" s="162" t="s">
        <v>159</v>
      </c>
      <c r="E835" s="28">
        <v>0</v>
      </c>
      <c r="F835" s="17">
        <v>0</v>
      </c>
      <c r="G835" s="29">
        <v>0</v>
      </c>
      <c r="H835" s="28">
        <v>0</v>
      </c>
      <c r="I835" s="17">
        <v>0</v>
      </c>
      <c r="J835" s="29">
        <v>0</v>
      </c>
      <c r="K835" s="28">
        <f t="shared" si="766"/>
        <v>0</v>
      </c>
      <c r="L835" s="17">
        <f t="shared" si="767"/>
        <v>0</v>
      </c>
      <c r="M835" s="29">
        <f t="shared" si="768"/>
        <v>0</v>
      </c>
      <c r="N835" s="30">
        <f t="shared" si="760"/>
        <v>0</v>
      </c>
      <c r="O835" s="15">
        <f t="shared" si="761"/>
        <v>0</v>
      </c>
      <c r="P835" s="31">
        <f t="shared" si="769"/>
        <v>0</v>
      </c>
    </row>
    <row r="836" spans="1:16" s="16" customFormat="1" ht="15.75" customHeight="1" outlineLevel="1">
      <c r="A836" s="193" t="s">
        <v>205</v>
      </c>
      <c r="B836" s="7" t="s">
        <v>185</v>
      </c>
      <c r="C836" s="8" t="s">
        <v>157</v>
      </c>
      <c r="D836" s="162" t="s">
        <v>159</v>
      </c>
      <c r="E836" s="28">
        <v>0</v>
      </c>
      <c r="F836" s="17">
        <v>0</v>
      </c>
      <c r="G836" s="29">
        <v>0</v>
      </c>
      <c r="H836" s="28">
        <v>0</v>
      </c>
      <c r="I836" s="17">
        <v>0</v>
      </c>
      <c r="J836" s="29">
        <v>0</v>
      </c>
      <c r="K836" s="28">
        <f t="shared" si="766"/>
        <v>0</v>
      </c>
      <c r="L836" s="17">
        <f t="shared" si="767"/>
        <v>0</v>
      </c>
      <c r="M836" s="29">
        <f t="shared" si="768"/>
        <v>0</v>
      </c>
      <c r="N836" s="181">
        <f t="shared" si="760"/>
        <v>0</v>
      </c>
      <c r="O836" s="19">
        <f t="shared" si="761"/>
        <v>0</v>
      </c>
      <c r="P836" s="32">
        <f t="shared" si="769"/>
        <v>0</v>
      </c>
    </row>
    <row r="837" spans="1:16" s="20" customFormat="1" ht="31.5" customHeight="1" outlineLevel="1">
      <c r="A837" s="193" t="s">
        <v>205</v>
      </c>
      <c r="B837" s="7" t="s">
        <v>186</v>
      </c>
      <c r="C837" s="8" t="s">
        <v>183</v>
      </c>
      <c r="D837" s="162" t="s">
        <v>159</v>
      </c>
      <c r="E837" s="28">
        <v>0</v>
      </c>
      <c r="F837" s="17">
        <v>0</v>
      </c>
      <c r="G837" s="29">
        <v>0</v>
      </c>
      <c r="H837" s="28">
        <v>0</v>
      </c>
      <c r="I837" s="17">
        <v>0</v>
      </c>
      <c r="J837" s="29">
        <v>0</v>
      </c>
      <c r="K837" s="28">
        <f t="shared" si="766"/>
        <v>0</v>
      </c>
      <c r="L837" s="17">
        <f t="shared" si="767"/>
        <v>0</v>
      </c>
      <c r="M837" s="29">
        <f t="shared" si="768"/>
        <v>0</v>
      </c>
      <c r="N837" s="181">
        <f t="shared" si="760"/>
        <v>0</v>
      </c>
      <c r="O837" s="19">
        <f t="shared" si="761"/>
        <v>0</v>
      </c>
      <c r="P837" s="32">
        <f t="shared" si="769"/>
        <v>0</v>
      </c>
    </row>
    <row r="838" spans="1:16" s="20" customFormat="1" ht="15.75" customHeight="1" outlineLevel="1">
      <c r="A838" s="193" t="s">
        <v>205</v>
      </c>
      <c r="B838" s="5" t="s">
        <v>139</v>
      </c>
      <c r="C838" s="9" t="s">
        <v>142</v>
      </c>
      <c r="D838" s="163" t="s">
        <v>1</v>
      </c>
      <c r="E838" s="26">
        <f t="shared" ref="E838:M838" si="770">E839+E842</f>
        <v>288</v>
      </c>
      <c r="F838" s="14">
        <f t="shared" si="770"/>
        <v>3600</v>
      </c>
      <c r="G838" s="27">
        <f t="shared" si="770"/>
        <v>29621700</v>
      </c>
      <c r="H838" s="26">
        <f t="shared" si="770"/>
        <v>240</v>
      </c>
      <c r="I838" s="14">
        <f t="shared" si="770"/>
        <v>3018</v>
      </c>
      <c r="J838" s="27">
        <f t="shared" si="770"/>
        <v>26973018</v>
      </c>
      <c r="K838" s="26">
        <f t="shared" si="770"/>
        <v>-48</v>
      </c>
      <c r="L838" s="14">
        <f t="shared" si="770"/>
        <v>-582</v>
      </c>
      <c r="M838" s="27">
        <f t="shared" si="770"/>
        <v>-2648682</v>
      </c>
      <c r="N838" s="30">
        <f t="shared" si="760"/>
        <v>-0.16666666666666666</v>
      </c>
      <c r="O838" s="15">
        <f t="shared" si="761"/>
        <v>-0.16166666666666665</v>
      </c>
      <c r="P838" s="31">
        <f t="shared" si="769"/>
        <v>-8.9416947710631065E-2</v>
      </c>
    </row>
    <row r="839" spans="1:16" s="20" customFormat="1" ht="15.75" customHeight="1" outlineLevel="1">
      <c r="A839" s="193" t="s">
        <v>205</v>
      </c>
      <c r="B839" s="7" t="s">
        <v>188</v>
      </c>
      <c r="C839" s="10" t="s">
        <v>184</v>
      </c>
      <c r="D839" s="164" t="s">
        <v>1</v>
      </c>
      <c r="E839" s="28">
        <v>288</v>
      </c>
      <c r="F839" s="17">
        <v>3600</v>
      </c>
      <c r="G839" s="29">
        <v>29621700</v>
      </c>
      <c r="H839" s="28">
        <v>240</v>
      </c>
      <c r="I839" s="17">
        <v>3018</v>
      </c>
      <c r="J839" s="29">
        <v>26973018</v>
      </c>
      <c r="K839" s="28">
        <f t="shared" ref="K839:K843" si="771">H839-E839</f>
        <v>-48</v>
      </c>
      <c r="L839" s="17">
        <f t="shared" ref="L839:L843" si="772">I839-F839</f>
        <v>-582</v>
      </c>
      <c r="M839" s="29">
        <f t="shared" ref="M839:M847" si="773">J839-G839</f>
        <v>-2648682</v>
      </c>
      <c r="N839" s="181">
        <f t="shared" si="760"/>
        <v>-0.16666666666666666</v>
      </c>
      <c r="O839" s="19">
        <f t="shared" si="761"/>
        <v>-0.16166666666666665</v>
      </c>
      <c r="P839" s="32">
        <f t="shared" si="769"/>
        <v>-8.9416947710631065E-2</v>
      </c>
    </row>
    <row r="840" spans="1:16" s="20" customFormat="1" ht="31.5" customHeight="1" outlineLevel="1">
      <c r="A840" s="193" t="s">
        <v>205</v>
      </c>
      <c r="B840" s="7"/>
      <c r="C840" s="10" t="s">
        <v>224</v>
      </c>
      <c r="D840" s="164" t="s">
        <v>225</v>
      </c>
      <c r="E840" s="28">
        <v>0</v>
      </c>
      <c r="F840" s="17">
        <v>0</v>
      </c>
      <c r="G840" s="29">
        <v>0</v>
      </c>
      <c r="H840" s="28">
        <v>0</v>
      </c>
      <c r="I840" s="17">
        <v>0</v>
      </c>
      <c r="J840" s="29">
        <v>0</v>
      </c>
      <c r="K840" s="28">
        <f t="shared" si="771"/>
        <v>0</v>
      </c>
      <c r="L840" s="17">
        <f t="shared" si="772"/>
        <v>0</v>
      </c>
      <c r="M840" s="29">
        <f t="shared" si="773"/>
        <v>0</v>
      </c>
      <c r="N840" s="181">
        <f t="shared" si="760"/>
        <v>0</v>
      </c>
      <c r="O840" s="19">
        <f t="shared" si="761"/>
        <v>0</v>
      </c>
      <c r="P840" s="32">
        <f t="shared" si="769"/>
        <v>0</v>
      </c>
    </row>
    <row r="841" spans="1:16" s="20" customFormat="1" ht="31.5" customHeight="1" outlineLevel="1">
      <c r="A841" s="193" t="s">
        <v>205</v>
      </c>
      <c r="B841" s="7"/>
      <c r="C841" s="10" t="s">
        <v>222</v>
      </c>
      <c r="D841" s="164" t="s">
        <v>223</v>
      </c>
      <c r="E841" s="28">
        <v>0</v>
      </c>
      <c r="F841" s="17"/>
      <c r="G841" s="29">
        <v>0</v>
      </c>
      <c r="H841" s="28">
        <v>0</v>
      </c>
      <c r="I841" s="17"/>
      <c r="J841" s="29">
        <v>0</v>
      </c>
      <c r="K841" s="28">
        <f t="shared" si="771"/>
        <v>0</v>
      </c>
      <c r="L841" s="17">
        <f t="shared" si="772"/>
        <v>0</v>
      </c>
      <c r="M841" s="29">
        <f t="shared" si="773"/>
        <v>0</v>
      </c>
      <c r="N841" s="181">
        <f t="shared" si="760"/>
        <v>0</v>
      </c>
      <c r="O841" s="19">
        <f t="shared" si="761"/>
        <v>0</v>
      </c>
      <c r="P841" s="32">
        <f t="shared" si="769"/>
        <v>0</v>
      </c>
    </row>
    <row r="842" spans="1:16" s="20" customFormat="1" ht="31.5" customHeight="1" outlineLevel="1">
      <c r="A842" s="193" t="s">
        <v>205</v>
      </c>
      <c r="B842" s="7" t="s">
        <v>189</v>
      </c>
      <c r="C842" s="11" t="s">
        <v>144</v>
      </c>
      <c r="D842" s="164" t="s">
        <v>1</v>
      </c>
      <c r="E842" s="28">
        <v>0</v>
      </c>
      <c r="F842" s="17">
        <v>0</v>
      </c>
      <c r="G842" s="29">
        <v>0</v>
      </c>
      <c r="H842" s="28">
        <v>0</v>
      </c>
      <c r="I842" s="17">
        <v>0</v>
      </c>
      <c r="J842" s="29">
        <v>0</v>
      </c>
      <c r="K842" s="28">
        <f t="shared" si="771"/>
        <v>0</v>
      </c>
      <c r="L842" s="17">
        <f t="shared" si="772"/>
        <v>0</v>
      </c>
      <c r="M842" s="29">
        <f t="shared" si="773"/>
        <v>0</v>
      </c>
      <c r="N842" s="181">
        <f t="shared" si="760"/>
        <v>0</v>
      </c>
      <c r="O842" s="19">
        <f t="shared" si="761"/>
        <v>0</v>
      </c>
      <c r="P842" s="32">
        <f t="shared" si="769"/>
        <v>0</v>
      </c>
    </row>
    <row r="843" spans="1:16" s="20" customFormat="1" ht="15.75" customHeight="1" outlineLevel="1">
      <c r="A843" s="193" t="s">
        <v>205</v>
      </c>
      <c r="B843" s="5" t="s">
        <v>143</v>
      </c>
      <c r="C843" s="6" t="s">
        <v>2</v>
      </c>
      <c r="D843" s="163" t="s">
        <v>3</v>
      </c>
      <c r="E843" s="26">
        <v>0</v>
      </c>
      <c r="F843" s="14"/>
      <c r="G843" s="27">
        <v>0</v>
      </c>
      <c r="H843" s="26">
        <v>0</v>
      </c>
      <c r="I843" s="14"/>
      <c r="J843" s="27">
        <v>0</v>
      </c>
      <c r="K843" s="26">
        <f t="shared" si="771"/>
        <v>0</v>
      </c>
      <c r="L843" s="14">
        <f t="shared" si="772"/>
        <v>0</v>
      </c>
      <c r="M843" s="27">
        <f t="shared" si="773"/>
        <v>0</v>
      </c>
      <c r="N843" s="30">
        <f t="shared" si="760"/>
        <v>0</v>
      </c>
      <c r="O843" s="15">
        <f t="shared" si="761"/>
        <v>0</v>
      </c>
      <c r="P843" s="31">
        <f t="shared" si="769"/>
        <v>0</v>
      </c>
    </row>
    <row r="844" spans="1:16" s="20" customFormat="1" ht="15.75" customHeight="1" outlineLevel="1">
      <c r="A844" s="193" t="s">
        <v>205</v>
      </c>
      <c r="B844" s="5" t="s">
        <v>243</v>
      </c>
      <c r="C844" s="6" t="s">
        <v>256</v>
      </c>
      <c r="D844" s="164"/>
      <c r="E844" s="267"/>
      <c r="F844" s="270"/>
      <c r="G844" s="232">
        <f t="shared" ref="G844" si="774">SUM(G845:G847)</f>
        <v>0</v>
      </c>
      <c r="H844" s="267"/>
      <c r="I844" s="270"/>
      <c r="J844" s="232">
        <f t="shared" ref="J844" si="775">SUM(J845:J847)</f>
        <v>0</v>
      </c>
      <c r="K844" s="267"/>
      <c r="L844" s="270"/>
      <c r="M844" s="232">
        <f t="shared" si="773"/>
        <v>0</v>
      </c>
      <c r="N844" s="30"/>
      <c r="O844" s="15"/>
      <c r="P844" s="31">
        <f t="shared" si="769"/>
        <v>0</v>
      </c>
    </row>
    <row r="845" spans="1:16" s="20" customFormat="1" ht="15.75" customHeight="1" outlineLevel="1">
      <c r="A845" s="193" t="s">
        <v>205</v>
      </c>
      <c r="B845" s="7"/>
      <c r="C845" s="11" t="s">
        <v>244</v>
      </c>
      <c r="D845" s="162" t="s">
        <v>194</v>
      </c>
      <c r="E845" s="267">
        <v>0</v>
      </c>
      <c r="F845" s="270">
        <v>0</v>
      </c>
      <c r="G845" s="67">
        <v>0</v>
      </c>
      <c r="H845" s="267">
        <v>0</v>
      </c>
      <c r="I845" s="270">
        <v>0</v>
      </c>
      <c r="J845" s="67">
        <v>0</v>
      </c>
      <c r="K845" s="267">
        <f t="shared" ref="K845:K847" si="776">H845-E845</f>
        <v>0</v>
      </c>
      <c r="L845" s="270">
        <f t="shared" ref="L845:L847" si="777">I845-F845</f>
        <v>0</v>
      </c>
      <c r="M845" s="67">
        <f t="shared" si="773"/>
        <v>0</v>
      </c>
      <c r="N845" s="275">
        <f t="shared" ref="N845:N847" si="778">IF(E845=0,0,K845/E845)</f>
        <v>0</v>
      </c>
      <c r="O845" s="276">
        <f t="shared" ref="O845:O847" si="779">IF(F845=0,0,L845/F845)</f>
        <v>0</v>
      </c>
      <c r="P845" s="277">
        <f t="shared" si="769"/>
        <v>0</v>
      </c>
    </row>
    <row r="846" spans="1:16" s="20" customFormat="1" ht="15.75" customHeight="1" outlineLevel="1">
      <c r="A846" s="193" t="s">
        <v>205</v>
      </c>
      <c r="B846" s="7"/>
      <c r="C846" s="11" t="s">
        <v>245</v>
      </c>
      <c r="D846" s="162" t="s">
        <v>159</v>
      </c>
      <c r="E846" s="267">
        <v>0</v>
      </c>
      <c r="F846" s="270">
        <v>0</v>
      </c>
      <c r="G846" s="67">
        <v>0</v>
      </c>
      <c r="H846" s="267">
        <v>0</v>
      </c>
      <c r="I846" s="270">
        <v>0</v>
      </c>
      <c r="J846" s="67">
        <v>0</v>
      </c>
      <c r="K846" s="267">
        <f t="shared" si="776"/>
        <v>0</v>
      </c>
      <c r="L846" s="270">
        <f t="shared" si="777"/>
        <v>0</v>
      </c>
      <c r="M846" s="67">
        <f t="shared" si="773"/>
        <v>0</v>
      </c>
      <c r="N846" s="275">
        <f t="shared" si="778"/>
        <v>0</v>
      </c>
      <c r="O846" s="276">
        <f t="shared" si="779"/>
        <v>0</v>
      </c>
      <c r="P846" s="277">
        <f t="shared" si="769"/>
        <v>0</v>
      </c>
    </row>
    <row r="847" spans="1:16" s="16" customFormat="1" ht="15.75" customHeight="1" outlineLevel="1">
      <c r="A847" s="193" t="s">
        <v>205</v>
      </c>
      <c r="B847" s="5"/>
      <c r="C847" s="11" t="s">
        <v>246</v>
      </c>
      <c r="D847" s="164" t="s">
        <v>225</v>
      </c>
      <c r="E847" s="28">
        <v>0</v>
      </c>
      <c r="F847" s="17">
        <v>0</v>
      </c>
      <c r="G847" s="29">
        <v>0</v>
      </c>
      <c r="H847" s="28">
        <v>0</v>
      </c>
      <c r="I847" s="17">
        <v>0</v>
      </c>
      <c r="J847" s="29">
        <v>0</v>
      </c>
      <c r="K847" s="28">
        <f t="shared" si="776"/>
        <v>0</v>
      </c>
      <c r="L847" s="17">
        <f t="shared" si="777"/>
        <v>0</v>
      </c>
      <c r="M847" s="29">
        <f t="shared" si="773"/>
        <v>0</v>
      </c>
      <c r="N847" s="181">
        <f t="shared" si="778"/>
        <v>0</v>
      </c>
      <c r="O847" s="19">
        <f t="shared" si="779"/>
        <v>0</v>
      </c>
      <c r="P847" s="32">
        <f t="shared" si="769"/>
        <v>0</v>
      </c>
    </row>
    <row r="848" spans="1:16" s="13" customFormat="1" ht="15.75" customHeight="1">
      <c r="A848" s="36" t="s">
        <v>97</v>
      </c>
      <c r="B848" s="37" t="s">
        <v>165</v>
      </c>
      <c r="C848" s="215" t="s">
        <v>203</v>
      </c>
      <c r="D848" s="208" t="s">
        <v>145</v>
      </c>
      <c r="E848" s="179" t="s">
        <v>145</v>
      </c>
      <c r="F848" s="78" t="s">
        <v>145</v>
      </c>
      <c r="G848" s="79">
        <f>G849+G855+G860+G865+G866</f>
        <v>37559596.5</v>
      </c>
      <c r="H848" s="179" t="s">
        <v>145</v>
      </c>
      <c r="I848" s="274" t="s">
        <v>145</v>
      </c>
      <c r="J848" s="79">
        <f>J849+J855+J860+J865+J866</f>
        <v>34347496.890000001</v>
      </c>
      <c r="K848" s="273" t="s">
        <v>145</v>
      </c>
      <c r="L848" s="274" t="s">
        <v>145</v>
      </c>
      <c r="M848" s="79">
        <f>M849+M855+M860+M866+M865</f>
        <v>-3212099.6099999994</v>
      </c>
      <c r="N848" s="278" t="s">
        <v>145</v>
      </c>
      <c r="O848" s="279" t="s">
        <v>145</v>
      </c>
      <c r="P848" s="280">
        <f t="shared" si="769"/>
        <v>-8.5520077671760911E-2</v>
      </c>
    </row>
    <row r="849" spans="1:16" s="16" customFormat="1" ht="15.75" customHeight="1" outlineLevel="1">
      <c r="A849" s="193" t="s">
        <v>165</v>
      </c>
      <c r="B849" s="5" t="s">
        <v>136</v>
      </c>
      <c r="C849" s="9" t="s">
        <v>137</v>
      </c>
      <c r="D849" s="161" t="s">
        <v>194</v>
      </c>
      <c r="E849" s="26">
        <v>0</v>
      </c>
      <c r="F849" s="14">
        <v>0</v>
      </c>
      <c r="G849" s="27">
        <v>0</v>
      </c>
      <c r="H849" s="26">
        <f>H851+H853</f>
        <v>0</v>
      </c>
      <c r="I849" s="14">
        <f>I851+I853</f>
        <v>0</v>
      </c>
      <c r="J849" s="27">
        <f>J851+J852+J853+J854</f>
        <v>0</v>
      </c>
      <c r="K849" s="26">
        <f t="shared" ref="K849:M871" si="780">K851+K852+K853+K854</f>
        <v>0</v>
      </c>
      <c r="L849" s="14">
        <f t="shared" si="780"/>
        <v>0</v>
      </c>
      <c r="M849" s="27">
        <f t="shared" si="780"/>
        <v>0</v>
      </c>
      <c r="N849" s="30">
        <f t="shared" ref="N849:N865" si="781">IF(E849=0,0,K849/E849)</f>
        <v>0</v>
      </c>
      <c r="O849" s="15">
        <f t="shared" ref="O849:O865" si="782">IF(F849=0,0,L849/F849)</f>
        <v>0</v>
      </c>
      <c r="P849" s="31">
        <f t="shared" si="769"/>
        <v>0</v>
      </c>
    </row>
    <row r="850" spans="1:16" s="20" customFormat="1" ht="15.75" customHeight="1" outlineLevel="1">
      <c r="A850" s="193" t="s">
        <v>165</v>
      </c>
      <c r="B850" s="7"/>
      <c r="C850" s="8" t="s">
        <v>167</v>
      </c>
      <c r="D850" s="162" t="s">
        <v>194</v>
      </c>
      <c r="E850" s="28">
        <v>0</v>
      </c>
      <c r="F850" s="17">
        <v>0</v>
      </c>
      <c r="G850" s="29">
        <v>0</v>
      </c>
      <c r="H850" s="28">
        <v>0</v>
      </c>
      <c r="I850" s="17">
        <v>0</v>
      </c>
      <c r="J850" s="29">
        <v>0</v>
      </c>
      <c r="K850" s="28">
        <f t="shared" ref="K850:K854" si="783">H850-E850</f>
        <v>0</v>
      </c>
      <c r="L850" s="17">
        <f t="shared" ref="L850:L854" si="784">I850-F850</f>
        <v>0</v>
      </c>
      <c r="M850" s="29">
        <f t="shared" ref="M850:M854" si="785">J850-G850</f>
        <v>0</v>
      </c>
      <c r="N850" s="181">
        <f t="shared" si="781"/>
        <v>0</v>
      </c>
      <c r="O850" s="19">
        <f t="shared" si="782"/>
        <v>0</v>
      </c>
      <c r="P850" s="32">
        <f t="shared" si="769"/>
        <v>0</v>
      </c>
    </row>
    <row r="851" spans="1:16" s="20" customFormat="1" ht="15.75" customHeight="1" outlineLevel="1">
      <c r="A851" s="193" t="s">
        <v>165</v>
      </c>
      <c r="B851" s="7" t="s">
        <v>168</v>
      </c>
      <c r="C851" s="8" t="s">
        <v>138</v>
      </c>
      <c r="D851" s="162" t="s">
        <v>194</v>
      </c>
      <c r="E851" s="28">
        <v>0</v>
      </c>
      <c r="F851" s="17">
        <v>0</v>
      </c>
      <c r="G851" s="29">
        <v>0</v>
      </c>
      <c r="H851" s="28">
        <v>0</v>
      </c>
      <c r="I851" s="17">
        <v>0</v>
      </c>
      <c r="J851" s="29">
        <v>0</v>
      </c>
      <c r="K851" s="28">
        <f t="shared" si="783"/>
        <v>0</v>
      </c>
      <c r="L851" s="17">
        <f t="shared" si="784"/>
        <v>0</v>
      </c>
      <c r="M851" s="29">
        <f t="shared" si="785"/>
        <v>0</v>
      </c>
      <c r="N851" s="181">
        <f t="shared" si="781"/>
        <v>0</v>
      </c>
      <c r="O851" s="19">
        <f t="shared" si="782"/>
        <v>0</v>
      </c>
      <c r="P851" s="32">
        <f t="shared" si="769"/>
        <v>0</v>
      </c>
    </row>
    <row r="852" spans="1:16" s="20" customFormat="1" ht="15.75" customHeight="1" outlineLevel="1">
      <c r="A852" s="193" t="s">
        <v>165</v>
      </c>
      <c r="B852" s="7" t="s">
        <v>169</v>
      </c>
      <c r="C852" s="129" t="s">
        <v>181</v>
      </c>
      <c r="D852" s="162" t="s">
        <v>195</v>
      </c>
      <c r="E852" s="28"/>
      <c r="F852" s="17"/>
      <c r="G852" s="29">
        <v>0</v>
      </c>
      <c r="H852" s="28"/>
      <c r="I852" s="17"/>
      <c r="J852" s="29">
        <v>0</v>
      </c>
      <c r="K852" s="28">
        <f t="shared" si="783"/>
        <v>0</v>
      </c>
      <c r="L852" s="17">
        <f t="shared" si="784"/>
        <v>0</v>
      </c>
      <c r="M852" s="29">
        <f t="shared" si="785"/>
        <v>0</v>
      </c>
      <c r="N852" s="181">
        <f t="shared" si="781"/>
        <v>0</v>
      </c>
      <c r="O852" s="19">
        <f t="shared" si="782"/>
        <v>0</v>
      </c>
      <c r="P852" s="32">
        <f t="shared" si="769"/>
        <v>0</v>
      </c>
    </row>
    <row r="853" spans="1:16" s="20" customFormat="1" ht="31.5" customHeight="1" outlineLevel="1">
      <c r="A853" s="193" t="s">
        <v>165</v>
      </c>
      <c r="B853" s="7" t="s">
        <v>170</v>
      </c>
      <c r="C853" s="8" t="s">
        <v>180</v>
      </c>
      <c r="D853" s="162" t="s">
        <v>194</v>
      </c>
      <c r="E853" s="28">
        <v>0</v>
      </c>
      <c r="F853" s="17">
        <v>0</v>
      </c>
      <c r="G853" s="29">
        <v>0</v>
      </c>
      <c r="H853" s="28">
        <v>0</v>
      </c>
      <c r="I853" s="17">
        <v>0</v>
      </c>
      <c r="J853" s="29">
        <v>0</v>
      </c>
      <c r="K853" s="28">
        <f t="shared" si="783"/>
        <v>0</v>
      </c>
      <c r="L853" s="17">
        <f t="shared" si="784"/>
        <v>0</v>
      </c>
      <c r="M853" s="29">
        <f t="shared" si="785"/>
        <v>0</v>
      </c>
      <c r="N853" s="181">
        <f t="shared" si="781"/>
        <v>0</v>
      </c>
      <c r="O853" s="19">
        <f t="shared" si="782"/>
        <v>0</v>
      </c>
      <c r="P853" s="32">
        <f t="shared" si="769"/>
        <v>0</v>
      </c>
    </row>
    <row r="854" spans="1:16" s="20" customFormat="1" ht="15.75" customHeight="1" outlineLevel="1">
      <c r="A854" s="193" t="s">
        <v>165</v>
      </c>
      <c r="B854" s="7" t="s">
        <v>171</v>
      </c>
      <c r="C854" s="8" t="s">
        <v>156</v>
      </c>
      <c r="D854" s="162"/>
      <c r="E854" s="28"/>
      <c r="F854" s="17"/>
      <c r="G854" s="29">
        <v>0</v>
      </c>
      <c r="H854" s="28"/>
      <c r="I854" s="17"/>
      <c r="J854" s="29">
        <v>0</v>
      </c>
      <c r="K854" s="28">
        <f t="shared" si="783"/>
        <v>0</v>
      </c>
      <c r="L854" s="17">
        <f t="shared" si="784"/>
        <v>0</v>
      </c>
      <c r="M854" s="29">
        <f t="shared" si="785"/>
        <v>0</v>
      </c>
      <c r="N854" s="181">
        <f t="shared" si="781"/>
        <v>0</v>
      </c>
      <c r="O854" s="19">
        <f t="shared" si="782"/>
        <v>0</v>
      </c>
      <c r="P854" s="32">
        <f t="shared" si="769"/>
        <v>0</v>
      </c>
    </row>
    <row r="855" spans="1:16" s="20" customFormat="1" ht="15.75" customHeight="1" outlineLevel="1">
      <c r="A855" s="193" t="s">
        <v>165</v>
      </c>
      <c r="B855" s="5" t="s">
        <v>141</v>
      </c>
      <c r="C855" s="6" t="s">
        <v>140</v>
      </c>
      <c r="D855" s="161" t="s">
        <v>159</v>
      </c>
      <c r="E855" s="26">
        <v>350</v>
      </c>
      <c r="F855" s="14">
        <v>2000</v>
      </c>
      <c r="G855" s="27">
        <v>35912396.5</v>
      </c>
      <c r="H855" s="26">
        <f t="shared" ref="H855:M855" si="786">H858+H859</f>
        <v>319</v>
      </c>
      <c r="I855" s="14">
        <f t="shared" si="786"/>
        <v>1545</v>
      </c>
      <c r="J855" s="27">
        <f t="shared" si="786"/>
        <v>32772496.890000001</v>
      </c>
      <c r="K855" s="26">
        <f t="shared" si="786"/>
        <v>-31</v>
      </c>
      <c r="L855" s="14">
        <f t="shared" si="786"/>
        <v>-455</v>
      </c>
      <c r="M855" s="27">
        <f t="shared" si="786"/>
        <v>-3139899.6099999994</v>
      </c>
      <c r="N855" s="30">
        <f t="shared" si="781"/>
        <v>-8.8571428571428565E-2</v>
      </c>
      <c r="O855" s="15">
        <f t="shared" si="782"/>
        <v>-0.22750000000000001</v>
      </c>
      <c r="P855" s="31">
        <f t="shared" si="769"/>
        <v>-8.7432193783001905E-2</v>
      </c>
    </row>
    <row r="856" spans="1:16" s="20" customFormat="1" ht="15.75" customHeight="1" outlineLevel="1">
      <c r="A856" s="193" t="s">
        <v>165</v>
      </c>
      <c r="B856" s="5"/>
      <c r="C856" s="8" t="s">
        <v>167</v>
      </c>
      <c r="D856" s="162" t="s">
        <v>159</v>
      </c>
      <c r="E856" s="28">
        <v>0</v>
      </c>
      <c r="F856" s="17">
        <v>0</v>
      </c>
      <c r="G856" s="29">
        <v>0</v>
      </c>
      <c r="H856" s="28">
        <v>0</v>
      </c>
      <c r="I856" s="17">
        <v>0</v>
      </c>
      <c r="J856" s="29">
        <v>0</v>
      </c>
      <c r="K856" s="28">
        <f t="shared" ref="K856:K859" si="787">H856-E856</f>
        <v>0</v>
      </c>
      <c r="L856" s="17">
        <f t="shared" ref="L856:L859" si="788">I856-F856</f>
        <v>0</v>
      </c>
      <c r="M856" s="29">
        <f t="shared" ref="M856:M859" si="789">J856-G856</f>
        <v>0</v>
      </c>
      <c r="N856" s="181">
        <f t="shared" si="781"/>
        <v>0</v>
      </c>
      <c r="O856" s="19">
        <f t="shared" si="782"/>
        <v>0</v>
      </c>
      <c r="P856" s="32">
        <f t="shared" si="769"/>
        <v>0</v>
      </c>
    </row>
    <row r="857" spans="1:16" s="20" customFormat="1" ht="15.75" customHeight="1" outlineLevel="1">
      <c r="A857" s="193" t="s">
        <v>165</v>
      </c>
      <c r="B857" s="5"/>
      <c r="C857" s="129" t="s">
        <v>182</v>
      </c>
      <c r="D857" s="162" t="s">
        <v>159</v>
      </c>
      <c r="E857" s="28">
        <v>0</v>
      </c>
      <c r="F857" s="17">
        <v>0</v>
      </c>
      <c r="G857" s="29">
        <v>0</v>
      </c>
      <c r="H857" s="28">
        <v>0</v>
      </c>
      <c r="I857" s="17">
        <v>0</v>
      </c>
      <c r="J857" s="29">
        <v>0</v>
      </c>
      <c r="K857" s="28">
        <f t="shared" si="787"/>
        <v>0</v>
      </c>
      <c r="L857" s="17">
        <f t="shared" si="788"/>
        <v>0</v>
      </c>
      <c r="M857" s="29">
        <f t="shared" si="789"/>
        <v>0</v>
      </c>
      <c r="N857" s="30">
        <f t="shared" si="781"/>
        <v>0</v>
      </c>
      <c r="O857" s="15">
        <f t="shared" si="782"/>
        <v>0</v>
      </c>
      <c r="P857" s="31">
        <f t="shared" si="769"/>
        <v>0</v>
      </c>
    </row>
    <row r="858" spans="1:16" s="16" customFormat="1" ht="15.75" customHeight="1" outlineLevel="1">
      <c r="A858" s="193" t="s">
        <v>165</v>
      </c>
      <c r="B858" s="7" t="s">
        <v>185</v>
      </c>
      <c r="C858" s="8" t="s">
        <v>157</v>
      </c>
      <c r="D858" s="162" t="s">
        <v>159</v>
      </c>
      <c r="E858" s="28">
        <v>350</v>
      </c>
      <c r="F858" s="17">
        <v>2000</v>
      </c>
      <c r="G858" s="29">
        <v>35912396.5</v>
      </c>
      <c r="H858" s="28">
        <v>319</v>
      </c>
      <c r="I858" s="17">
        <v>1545</v>
      </c>
      <c r="J858" s="29">
        <v>32772496.890000001</v>
      </c>
      <c r="K858" s="28">
        <f t="shared" si="787"/>
        <v>-31</v>
      </c>
      <c r="L858" s="17">
        <f t="shared" si="788"/>
        <v>-455</v>
      </c>
      <c r="M858" s="29">
        <f t="shared" si="789"/>
        <v>-3139899.6099999994</v>
      </c>
      <c r="N858" s="181">
        <f t="shared" si="781"/>
        <v>-8.8571428571428565E-2</v>
      </c>
      <c r="O858" s="19">
        <f t="shared" si="782"/>
        <v>-0.22750000000000001</v>
      </c>
      <c r="P858" s="32">
        <f t="shared" si="769"/>
        <v>-8.7432193783001905E-2</v>
      </c>
    </row>
    <row r="859" spans="1:16" s="20" customFormat="1" ht="31.5" customHeight="1" outlineLevel="1">
      <c r="A859" s="193" t="s">
        <v>165</v>
      </c>
      <c r="B859" s="7" t="s">
        <v>186</v>
      </c>
      <c r="C859" s="8" t="s">
        <v>183</v>
      </c>
      <c r="D859" s="162" t="s">
        <v>159</v>
      </c>
      <c r="E859" s="28">
        <v>0</v>
      </c>
      <c r="F859" s="17">
        <v>0</v>
      </c>
      <c r="G859" s="29">
        <v>0</v>
      </c>
      <c r="H859" s="28">
        <v>0</v>
      </c>
      <c r="I859" s="17">
        <v>0</v>
      </c>
      <c r="J859" s="29">
        <v>0</v>
      </c>
      <c r="K859" s="28">
        <f t="shared" si="787"/>
        <v>0</v>
      </c>
      <c r="L859" s="17">
        <f t="shared" si="788"/>
        <v>0</v>
      </c>
      <c r="M859" s="29">
        <f t="shared" si="789"/>
        <v>0</v>
      </c>
      <c r="N859" s="181">
        <f t="shared" si="781"/>
        <v>0</v>
      </c>
      <c r="O859" s="19">
        <f t="shared" si="782"/>
        <v>0</v>
      </c>
      <c r="P859" s="32">
        <f t="shared" si="769"/>
        <v>0</v>
      </c>
    </row>
    <row r="860" spans="1:16" s="20" customFormat="1" ht="15.75" customHeight="1" outlineLevel="1">
      <c r="A860" s="193" t="s">
        <v>165</v>
      </c>
      <c r="B860" s="5" t="s">
        <v>139</v>
      </c>
      <c r="C860" s="9" t="s">
        <v>142</v>
      </c>
      <c r="D860" s="163" t="s">
        <v>1</v>
      </c>
      <c r="E860" s="26">
        <f t="shared" ref="E860:M860" si="790">E861+E864</f>
        <v>0</v>
      </c>
      <c r="F860" s="14">
        <f t="shared" si="790"/>
        <v>0</v>
      </c>
      <c r="G860" s="27">
        <f t="shared" si="790"/>
        <v>1647200</v>
      </c>
      <c r="H860" s="26">
        <f t="shared" si="790"/>
        <v>0</v>
      </c>
      <c r="I860" s="14">
        <f t="shared" si="790"/>
        <v>0</v>
      </c>
      <c r="J860" s="27">
        <f t="shared" si="790"/>
        <v>1575000</v>
      </c>
      <c r="K860" s="26">
        <f t="shared" si="790"/>
        <v>0</v>
      </c>
      <c r="L860" s="14">
        <f t="shared" si="790"/>
        <v>0</v>
      </c>
      <c r="M860" s="27">
        <f t="shared" si="790"/>
        <v>-72200</v>
      </c>
      <c r="N860" s="30">
        <f t="shared" si="781"/>
        <v>0</v>
      </c>
      <c r="O860" s="15">
        <f t="shared" si="782"/>
        <v>0</v>
      </c>
      <c r="P860" s="31">
        <f t="shared" si="769"/>
        <v>-4.3831957260806215E-2</v>
      </c>
    </row>
    <row r="861" spans="1:16" s="20" customFormat="1" ht="15.75" customHeight="1" outlineLevel="1">
      <c r="A861" s="193" t="s">
        <v>165</v>
      </c>
      <c r="B861" s="7" t="s">
        <v>188</v>
      </c>
      <c r="C861" s="10" t="s">
        <v>184</v>
      </c>
      <c r="D861" s="164" t="s">
        <v>1</v>
      </c>
      <c r="E861" s="28">
        <v>0</v>
      </c>
      <c r="F861" s="17">
        <v>0</v>
      </c>
      <c r="G861" s="29">
        <v>1647200</v>
      </c>
      <c r="H861" s="28">
        <v>0</v>
      </c>
      <c r="I861" s="17">
        <v>0</v>
      </c>
      <c r="J861" s="29">
        <v>1575000</v>
      </c>
      <c r="K861" s="28">
        <f t="shared" ref="K861:K865" si="791">H861-E861</f>
        <v>0</v>
      </c>
      <c r="L861" s="17">
        <f t="shared" ref="L861:L865" si="792">I861-F861</f>
        <v>0</v>
      </c>
      <c r="M861" s="29">
        <f t="shared" ref="M861:M869" si="793">J861-G861</f>
        <v>-72200</v>
      </c>
      <c r="N861" s="181">
        <f t="shared" si="781"/>
        <v>0</v>
      </c>
      <c r="O861" s="19">
        <f t="shared" si="782"/>
        <v>0</v>
      </c>
      <c r="P861" s="32">
        <f t="shared" si="769"/>
        <v>-4.3831957260806215E-2</v>
      </c>
    </row>
    <row r="862" spans="1:16" s="20" customFormat="1" ht="31.5" customHeight="1" outlineLevel="1">
      <c r="A862" s="193" t="s">
        <v>165</v>
      </c>
      <c r="B862" s="7"/>
      <c r="C862" s="10" t="s">
        <v>224</v>
      </c>
      <c r="D862" s="164" t="s">
        <v>225</v>
      </c>
      <c r="E862" s="28">
        <v>0</v>
      </c>
      <c r="F862" s="17">
        <v>0</v>
      </c>
      <c r="G862" s="29">
        <v>0</v>
      </c>
      <c r="H862" s="28">
        <v>0</v>
      </c>
      <c r="I862" s="17">
        <v>0</v>
      </c>
      <c r="J862" s="29">
        <v>0</v>
      </c>
      <c r="K862" s="28">
        <f t="shared" si="791"/>
        <v>0</v>
      </c>
      <c r="L862" s="17">
        <f t="shared" si="792"/>
        <v>0</v>
      </c>
      <c r="M862" s="29">
        <f t="shared" si="793"/>
        <v>0</v>
      </c>
      <c r="N862" s="181">
        <f t="shared" si="781"/>
        <v>0</v>
      </c>
      <c r="O862" s="19">
        <f t="shared" si="782"/>
        <v>0</v>
      </c>
      <c r="P862" s="32">
        <f t="shared" si="769"/>
        <v>0</v>
      </c>
    </row>
    <row r="863" spans="1:16" s="20" customFormat="1" ht="31.5" customHeight="1" outlineLevel="1">
      <c r="A863" s="193" t="s">
        <v>165</v>
      </c>
      <c r="B863" s="7"/>
      <c r="C863" s="10" t="s">
        <v>222</v>
      </c>
      <c r="D863" s="164" t="s">
        <v>223</v>
      </c>
      <c r="E863" s="28">
        <v>1136</v>
      </c>
      <c r="F863" s="17"/>
      <c r="G863" s="29">
        <v>1647200</v>
      </c>
      <c r="H863" s="28">
        <v>1000</v>
      </c>
      <c r="I863" s="17"/>
      <c r="J863" s="29">
        <v>1575000</v>
      </c>
      <c r="K863" s="28">
        <f t="shared" si="791"/>
        <v>-136</v>
      </c>
      <c r="L863" s="17">
        <f t="shared" si="792"/>
        <v>0</v>
      </c>
      <c r="M863" s="29">
        <f t="shared" si="793"/>
        <v>-72200</v>
      </c>
      <c r="N863" s="181">
        <f t="shared" si="781"/>
        <v>-0.11971830985915492</v>
      </c>
      <c r="O863" s="19">
        <f t="shared" si="782"/>
        <v>0</v>
      </c>
      <c r="P863" s="32">
        <f t="shared" si="769"/>
        <v>-4.3831957260806215E-2</v>
      </c>
    </row>
    <row r="864" spans="1:16" s="20" customFormat="1" ht="31.5" customHeight="1" outlineLevel="1">
      <c r="A864" s="193" t="s">
        <v>165</v>
      </c>
      <c r="B864" s="7" t="s">
        <v>189</v>
      </c>
      <c r="C864" s="11" t="s">
        <v>144</v>
      </c>
      <c r="D864" s="164" t="s">
        <v>1</v>
      </c>
      <c r="E864" s="28">
        <v>0</v>
      </c>
      <c r="F864" s="17">
        <v>0</v>
      </c>
      <c r="G864" s="29">
        <v>0</v>
      </c>
      <c r="H864" s="28">
        <v>0</v>
      </c>
      <c r="I864" s="17">
        <v>0</v>
      </c>
      <c r="J864" s="29">
        <v>0</v>
      </c>
      <c r="K864" s="28">
        <f t="shared" si="791"/>
        <v>0</v>
      </c>
      <c r="L864" s="17">
        <f t="shared" si="792"/>
        <v>0</v>
      </c>
      <c r="M864" s="29">
        <f t="shared" si="793"/>
        <v>0</v>
      </c>
      <c r="N864" s="181">
        <f t="shared" si="781"/>
        <v>0</v>
      </c>
      <c r="O864" s="19">
        <f t="shared" si="782"/>
        <v>0</v>
      </c>
      <c r="P864" s="32">
        <f t="shared" si="769"/>
        <v>0</v>
      </c>
    </row>
    <row r="865" spans="1:16" s="20" customFormat="1" ht="15.75" customHeight="1" outlineLevel="1">
      <c r="A865" s="193" t="s">
        <v>165</v>
      </c>
      <c r="B865" s="5" t="s">
        <v>143</v>
      </c>
      <c r="C865" s="6" t="s">
        <v>2</v>
      </c>
      <c r="D865" s="163" t="s">
        <v>3</v>
      </c>
      <c r="E865" s="26">
        <v>0</v>
      </c>
      <c r="F865" s="14"/>
      <c r="G865" s="27">
        <v>0</v>
      </c>
      <c r="H865" s="26">
        <v>0</v>
      </c>
      <c r="I865" s="14"/>
      <c r="J865" s="27">
        <v>0</v>
      </c>
      <c r="K865" s="26">
        <f t="shared" si="791"/>
        <v>0</v>
      </c>
      <c r="L865" s="14">
        <f t="shared" si="792"/>
        <v>0</v>
      </c>
      <c r="M865" s="27">
        <f t="shared" si="793"/>
        <v>0</v>
      </c>
      <c r="N865" s="30">
        <f t="shared" si="781"/>
        <v>0</v>
      </c>
      <c r="O865" s="15">
        <f t="shared" si="782"/>
        <v>0</v>
      </c>
      <c r="P865" s="31">
        <f t="shared" si="769"/>
        <v>0</v>
      </c>
    </row>
    <row r="866" spans="1:16" s="20" customFormat="1" ht="15.75" customHeight="1" outlineLevel="1">
      <c r="A866" s="193" t="s">
        <v>165</v>
      </c>
      <c r="B866" s="5" t="s">
        <v>243</v>
      </c>
      <c r="C866" s="6" t="s">
        <v>256</v>
      </c>
      <c r="D866" s="164"/>
      <c r="E866" s="267"/>
      <c r="F866" s="270"/>
      <c r="G866" s="232">
        <f t="shared" ref="G866" si="794">SUM(G867:G869)</f>
        <v>0</v>
      </c>
      <c r="H866" s="267"/>
      <c r="I866" s="270"/>
      <c r="J866" s="232">
        <f t="shared" ref="J866" si="795">SUM(J867:J869)</f>
        <v>0</v>
      </c>
      <c r="K866" s="267"/>
      <c r="L866" s="270"/>
      <c r="M866" s="232">
        <f t="shared" si="793"/>
        <v>0</v>
      </c>
      <c r="N866" s="30"/>
      <c r="O866" s="15"/>
      <c r="P866" s="31">
        <f t="shared" si="769"/>
        <v>0</v>
      </c>
    </row>
    <row r="867" spans="1:16" s="20" customFormat="1" ht="15.75" customHeight="1" outlineLevel="1">
      <c r="A867" s="193" t="s">
        <v>165</v>
      </c>
      <c r="B867" s="7"/>
      <c r="C867" s="11" t="s">
        <v>244</v>
      </c>
      <c r="D867" s="162" t="s">
        <v>194</v>
      </c>
      <c r="E867" s="267">
        <v>0</v>
      </c>
      <c r="F867" s="270">
        <v>0</v>
      </c>
      <c r="G867" s="67">
        <v>0</v>
      </c>
      <c r="H867" s="267">
        <v>0</v>
      </c>
      <c r="I867" s="270">
        <v>0</v>
      </c>
      <c r="J867" s="67">
        <v>0</v>
      </c>
      <c r="K867" s="267">
        <f t="shared" ref="K867:K869" si="796">H867-E867</f>
        <v>0</v>
      </c>
      <c r="L867" s="270">
        <f t="shared" ref="L867:L869" si="797">I867-F867</f>
        <v>0</v>
      </c>
      <c r="M867" s="67">
        <f t="shared" si="793"/>
        <v>0</v>
      </c>
      <c r="N867" s="275">
        <f t="shared" ref="N867:N869" si="798">IF(E867=0,0,K867/E867)</f>
        <v>0</v>
      </c>
      <c r="O867" s="276">
        <f t="shared" ref="O867:O869" si="799">IF(F867=0,0,L867/F867)</f>
        <v>0</v>
      </c>
      <c r="P867" s="277">
        <f t="shared" si="769"/>
        <v>0</v>
      </c>
    </row>
    <row r="868" spans="1:16" s="20" customFormat="1" ht="15.75" customHeight="1" outlineLevel="1">
      <c r="A868" s="193" t="s">
        <v>165</v>
      </c>
      <c r="B868" s="7"/>
      <c r="C868" s="11" t="s">
        <v>245</v>
      </c>
      <c r="D868" s="162" t="s">
        <v>159</v>
      </c>
      <c r="E868" s="267">
        <v>0</v>
      </c>
      <c r="F868" s="270">
        <v>0</v>
      </c>
      <c r="G868" s="67">
        <v>0</v>
      </c>
      <c r="H868" s="267">
        <v>0</v>
      </c>
      <c r="I868" s="270">
        <v>0</v>
      </c>
      <c r="J868" s="67">
        <v>0</v>
      </c>
      <c r="K868" s="267">
        <f t="shared" si="796"/>
        <v>0</v>
      </c>
      <c r="L868" s="270">
        <f t="shared" si="797"/>
        <v>0</v>
      </c>
      <c r="M868" s="67">
        <f t="shared" si="793"/>
        <v>0</v>
      </c>
      <c r="N868" s="275">
        <f t="shared" si="798"/>
        <v>0</v>
      </c>
      <c r="O868" s="276">
        <f t="shared" si="799"/>
        <v>0</v>
      </c>
      <c r="P868" s="277">
        <f t="shared" si="769"/>
        <v>0</v>
      </c>
    </row>
    <row r="869" spans="1:16" s="16" customFormat="1" ht="15.75" customHeight="1" outlineLevel="1">
      <c r="A869" s="193" t="s">
        <v>165</v>
      </c>
      <c r="B869" s="5"/>
      <c r="C869" s="11" t="s">
        <v>246</v>
      </c>
      <c r="D869" s="164" t="s">
        <v>225</v>
      </c>
      <c r="E869" s="28">
        <v>0</v>
      </c>
      <c r="F869" s="17">
        <v>0</v>
      </c>
      <c r="G869" s="29">
        <v>0</v>
      </c>
      <c r="H869" s="28">
        <v>0</v>
      </c>
      <c r="I869" s="17">
        <v>0</v>
      </c>
      <c r="J869" s="29">
        <v>0</v>
      </c>
      <c r="K869" s="28">
        <f t="shared" si="796"/>
        <v>0</v>
      </c>
      <c r="L869" s="17">
        <f t="shared" si="797"/>
        <v>0</v>
      </c>
      <c r="M869" s="29">
        <f t="shared" si="793"/>
        <v>0</v>
      </c>
      <c r="N869" s="181">
        <f t="shared" si="798"/>
        <v>0</v>
      </c>
      <c r="O869" s="19">
        <f t="shared" si="799"/>
        <v>0</v>
      </c>
      <c r="P869" s="32">
        <f t="shared" si="769"/>
        <v>0</v>
      </c>
    </row>
    <row r="870" spans="1:16" s="13" customFormat="1" ht="15.75" customHeight="1">
      <c r="A870" s="36" t="s">
        <v>100</v>
      </c>
      <c r="B870" s="37" t="s">
        <v>207</v>
      </c>
      <c r="C870" s="215" t="s">
        <v>208</v>
      </c>
      <c r="D870" s="208" t="s">
        <v>145</v>
      </c>
      <c r="E870" s="179" t="s">
        <v>145</v>
      </c>
      <c r="F870" s="78" t="s">
        <v>145</v>
      </c>
      <c r="G870" s="79">
        <f>G871+G877+G882+G887+G888</f>
        <v>882000</v>
      </c>
      <c r="H870" s="179" t="s">
        <v>145</v>
      </c>
      <c r="I870" s="274" t="s">
        <v>145</v>
      </c>
      <c r="J870" s="79">
        <f>J871+J877+J882+J887+J888</f>
        <v>486400</v>
      </c>
      <c r="K870" s="273" t="s">
        <v>145</v>
      </c>
      <c r="L870" s="274" t="s">
        <v>145</v>
      </c>
      <c r="M870" s="79">
        <f>M871+M877+M882+M888+M887</f>
        <v>-395600</v>
      </c>
      <c r="N870" s="278" t="s">
        <v>145</v>
      </c>
      <c r="O870" s="279" t="s">
        <v>145</v>
      </c>
      <c r="P870" s="280">
        <f t="shared" si="769"/>
        <v>-0.44852607709750569</v>
      </c>
    </row>
    <row r="871" spans="1:16" s="16" customFormat="1" ht="15.75" customHeight="1" outlineLevel="1">
      <c r="A871" s="193" t="s">
        <v>207</v>
      </c>
      <c r="B871" s="5" t="s">
        <v>136</v>
      </c>
      <c r="C871" s="9" t="s">
        <v>137</v>
      </c>
      <c r="D871" s="161" t="s">
        <v>194</v>
      </c>
      <c r="E871" s="26">
        <v>0</v>
      </c>
      <c r="F871" s="14">
        <v>0</v>
      </c>
      <c r="G871" s="27">
        <v>0</v>
      </c>
      <c r="H871" s="26">
        <f>H873+H875</f>
        <v>0</v>
      </c>
      <c r="I871" s="14">
        <f>I873+I875</f>
        <v>0</v>
      </c>
      <c r="J871" s="27">
        <f>J873+J874+J875+J876</f>
        <v>0</v>
      </c>
      <c r="K871" s="26">
        <f t="shared" ref="K871" si="800">K873+K874+K875+K876</f>
        <v>0</v>
      </c>
      <c r="L871" s="14">
        <f t="shared" si="780"/>
        <v>0</v>
      </c>
      <c r="M871" s="27">
        <f t="shared" si="780"/>
        <v>0</v>
      </c>
      <c r="N871" s="30">
        <f t="shared" ref="N871:N887" si="801">IF(E871=0,0,K871/E871)</f>
        <v>0</v>
      </c>
      <c r="O871" s="15">
        <f t="shared" ref="O871:O887" si="802">IF(F871=0,0,L871/F871)</f>
        <v>0</v>
      </c>
      <c r="P871" s="31">
        <f t="shared" si="769"/>
        <v>0</v>
      </c>
    </row>
    <row r="872" spans="1:16" s="20" customFormat="1" ht="15.75" customHeight="1" outlineLevel="1">
      <c r="A872" s="193" t="s">
        <v>207</v>
      </c>
      <c r="B872" s="7"/>
      <c r="C872" s="8" t="s">
        <v>167</v>
      </c>
      <c r="D872" s="162" t="s">
        <v>194</v>
      </c>
      <c r="E872" s="28">
        <v>0</v>
      </c>
      <c r="F872" s="17">
        <v>0</v>
      </c>
      <c r="G872" s="29">
        <v>0</v>
      </c>
      <c r="H872" s="28">
        <v>0</v>
      </c>
      <c r="I872" s="17">
        <v>0</v>
      </c>
      <c r="J872" s="29">
        <v>0</v>
      </c>
      <c r="K872" s="28">
        <f t="shared" ref="K872:K876" si="803">H872-E872</f>
        <v>0</v>
      </c>
      <c r="L872" s="17">
        <f t="shared" ref="L872:L876" si="804">I872-F872</f>
        <v>0</v>
      </c>
      <c r="M872" s="29">
        <f t="shared" ref="M872:M876" si="805">J872-G872</f>
        <v>0</v>
      </c>
      <c r="N872" s="181">
        <f t="shared" si="801"/>
        <v>0</v>
      </c>
      <c r="O872" s="19">
        <f t="shared" si="802"/>
        <v>0</v>
      </c>
      <c r="P872" s="32">
        <f t="shared" si="769"/>
        <v>0</v>
      </c>
    </row>
    <row r="873" spans="1:16" s="20" customFormat="1" ht="15.75" customHeight="1" outlineLevel="1">
      <c r="A873" s="193" t="s">
        <v>207</v>
      </c>
      <c r="B873" s="7" t="s">
        <v>168</v>
      </c>
      <c r="C873" s="8" t="s">
        <v>138</v>
      </c>
      <c r="D873" s="162" t="s">
        <v>194</v>
      </c>
      <c r="E873" s="28">
        <v>0</v>
      </c>
      <c r="F873" s="17">
        <v>0</v>
      </c>
      <c r="G873" s="29">
        <v>0</v>
      </c>
      <c r="H873" s="28">
        <v>0</v>
      </c>
      <c r="I873" s="17">
        <v>0</v>
      </c>
      <c r="J873" s="29">
        <v>0</v>
      </c>
      <c r="K873" s="28">
        <f t="shared" si="803"/>
        <v>0</v>
      </c>
      <c r="L873" s="17">
        <f t="shared" si="804"/>
        <v>0</v>
      </c>
      <c r="M873" s="29">
        <f t="shared" si="805"/>
        <v>0</v>
      </c>
      <c r="N873" s="181">
        <f t="shared" si="801"/>
        <v>0</v>
      </c>
      <c r="O873" s="19">
        <f t="shared" si="802"/>
        <v>0</v>
      </c>
      <c r="P873" s="32">
        <f t="shared" si="769"/>
        <v>0</v>
      </c>
    </row>
    <row r="874" spans="1:16" s="20" customFormat="1" ht="15.75" customHeight="1" outlineLevel="1">
      <c r="A874" s="193" t="s">
        <v>207</v>
      </c>
      <c r="B874" s="7" t="s">
        <v>169</v>
      </c>
      <c r="C874" s="129" t="s">
        <v>181</v>
      </c>
      <c r="D874" s="162" t="s">
        <v>195</v>
      </c>
      <c r="E874" s="28"/>
      <c r="F874" s="17"/>
      <c r="G874" s="29">
        <v>0</v>
      </c>
      <c r="H874" s="28"/>
      <c r="I874" s="17"/>
      <c r="J874" s="29">
        <v>0</v>
      </c>
      <c r="K874" s="28">
        <f t="shared" si="803"/>
        <v>0</v>
      </c>
      <c r="L874" s="17">
        <f t="shared" si="804"/>
        <v>0</v>
      </c>
      <c r="M874" s="29">
        <f t="shared" si="805"/>
        <v>0</v>
      </c>
      <c r="N874" s="181">
        <f t="shared" si="801"/>
        <v>0</v>
      </c>
      <c r="O874" s="19">
        <f t="shared" si="802"/>
        <v>0</v>
      </c>
      <c r="P874" s="32">
        <f t="shared" si="769"/>
        <v>0</v>
      </c>
    </row>
    <row r="875" spans="1:16" s="20" customFormat="1" ht="31.5" customHeight="1" outlineLevel="1">
      <c r="A875" s="193" t="s">
        <v>207</v>
      </c>
      <c r="B875" s="7" t="s">
        <v>170</v>
      </c>
      <c r="C875" s="8" t="s">
        <v>180</v>
      </c>
      <c r="D875" s="162" t="s">
        <v>194</v>
      </c>
      <c r="E875" s="28">
        <v>0</v>
      </c>
      <c r="F875" s="17">
        <v>0</v>
      </c>
      <c r="G875" s="29">
        <v>0</v>
      </c>
      <c r="H875" s="28">
        <v>0</v>
      </c>
      <c r="I875" s="17">
        <v>0</v>
      </c>
      <c r="J875" s="29">
        <v>0</v>
      </c>
      <c r="K875" s="28">
        <f t="shared" si="803"/>
        <v>0</v>
      </c>
      <c r="L875" s="17">
        <f t="shared" si="804"/>
        <v>0</v>
      </c>
      <c r="M875" s="29">
        <f t="shared" si="805"/>
        <v>0</v>
      </c>
      <c r="N875" s="181">
        <f t="shared" si="801"/>
        <v>0</v>
      </c>
      <c r="O875" s="19">
        <f t="shared" si="802"/>
        <v>0</v>
      </c>
      <c r="P875" s="32">
        <f t="shared" si="769"/>
        <v>0</v>
      </c>
    </row>
    <row r="876" spans="1:16" s="20" customFormat="1" ht="15.75" customHeight="1" outlineLevel="1">
      <c r="A876" s="193" t="s">
        <v>207</v>
      </c>
      <c r="B876" s="7" t="s">
        <v>171</v>
      </c>
      <c r="C876" s="8" t="s">
        <v>156</v>
      </c>
      <c r="D876" s="162"/>
      <c r="E876" s="28"/>
      <c r="F876" s="17"/>
      <c r="G876" s="29">
        <v>0</v>
      </c>
      <c r="H876" s="28"/>
      <c r="I876" s="17"/>
      <c r="J876" s="29">
        <v>0</v>
      </c>
      <c r="K876" s="28">
        <f t="shared" si="803"/>
        <v>0</v>
      </c>
      <c r="L876" s="17">
        <f t="shared" si="804"/>
        <v>0</v>
      </c>
      <c r="M876" s="29">
        <f t="shared" si="805"/>
        <v>0</v>
      </c>
      <c r="N876" s="181">
        <f t="shared" si="801"/>
        <v>0</v>
      </c>
      <c r="O876" s="19">
        <f t="shared" si="802"/>
        <v>0</v>
      </c>
      <c r="P876" s="32">
        <f t="shared" si="769"/>
        <v>0</v>
      </c>
    </row>
    <row r="877" spans="1:16" s="20" customFormat="1" ht="15.75" customHeight="1" outlineLevel="1">
      <c r="A877" s="193" t="s">
        <v>207</v>
      </c>
      <c r="B877" s="5" t="s">
        <v>141</v>
      </c>
      <c r="C877" s="6" t="s">
        <v>140</v>
      </c>
      <c r="D877" s="161" t="s">
        <v>159</v>
      </c>
      <c r="E877" s="26">
        <v>0</v>
      </c>
      <c r="F877" s="14">
        <v>0</v>
      </c>
      <c r="G877" s="27">
        <v>0</v>
      </c>
      <c r="H877" s="26">
        <f t="shared" ref="H877:M877" si="806">H880+H881</f>
        <v>0</v>
      </c>
      <c r="I877" s="14">
        <f t="shared" si="806"/>
        <v>0</v>
      </c>
      <c r="J877" s="27">
        <f t="shared" si="806"/>
        <v>0</v>
      </c>
      <c r="K877" s="26">
        <f t="shared" si="806"/>
        <v>0</v>
      </c>
      <c r="L877" s="14">
        <f t="shared" si="806"/>
        <v>0</v>
      </c>
      <c r="M877" s="27">
        <f t="shared" si="806"/>
        <v>0</v>
      </c>
      <c r="N877" s="30">
        <f t="shared" si="801"/>
        <v>0</v>
      </c>
      <c r="O877" s="15">
        <f t="shared" si="802"/>
        <v>0</v>
      </c>
      <c r="P877" s="31">
        <f t="shared" si="769"/>
        <v>0</v>
      </c>
    </row>
    <row r="878" spans="1:16" s="16" customFormat="1" ht="15.75" customHeight="1" outlineLevel="1">
      <c r="A878" s="193" t="s">
        <v>207</v>
      </c>
      <c r="B878" s="5"/>
      <c r="C878" s="8" t="s">
        <v>167</v>
      </c>
      <c r="D878" s="162" t="s">
        <v>159</v>
      </c>
      <c r="E878" s="28">
        <v>0</v>
      </c>
      <c r="F878" s="17">
        <v>0</v>
      </c>
      <c r="G878" s="29">
        <v>0</v>
      </c>
      <c r="H878" s="28">
        <v>0</v>
      </c>
      <c r="I878" s="17">
        <v>0</v>
      </c>
      <c r="J878" s="29">
        <v>0</v>
      </c>
      <c r="K878" s="28">
        <f t="shared" ref="K878:K881" si="807">H878-E878</f>
        <v>0</v>
      </c>
      <c r="L878" s="17">
        <f t="shared" ref="L878:L881" si="808">I878-F878</f>
        <v>0</v>
      </c>
      <c r="M878" s="29">
        <f t="shared" ref="M878:M881" si="809">J878-G878</f>
        <v>0</v>
      </c>
      <c r="N878" s="181">
        <f t="shared" si="801"/>
        <v>0</v>
      </c>
      <c r="O878" s="19">
        <f t="shared" si="802"/>
        <v>0</v>
      </c>
      <c r="P878" s="32">
        <f t="shared" si="769"/>
        <v>0</v>
      </c>
    </row>
    <row r="879" spans="1:16" s="16" customFormat="1" ht="15.75" customHeight="1" outlineLevel="1">
      <c r="A879" s="193" t="s">
        <v>207</v>
      </c>
      <c r="B879" s="5"/>
      <c r="C879" s="129" t="s">
        <v>182</v>
      </c>
      <c r="D879" s="162" t="s">
        <v>159</v>
      </c>
      <c r="E879" s="28">
        <v>0</v>
      </c>
      <c r="F879" s="17">
        <v>0</v>
      </c>
      <c r="G879" s="29">
        <v>0</v>
      </c>
      <c r="H879" s="28">
        <v>0</v>
      </c>
      <c r="I879" s="17">
        <v>0</v>
      </c>
      <c r="J879" s="29">
        <v>0</v>
      </c>
      <c r="K879" s="28">
        <f t="shared" si="807"/>
        <v>0</v>
      </c>
      <c r="L879" s="17">
        <f t="shared" si="808"/>
        <v>0</v>
      </c>
      <c r="M879" s="29">
        <f t="shared" si="809"/>
        <v>0</v>
      </c>
      <c r="N879" s="30">
        <f t="shared" si="801"/>
        <v>0</v>
      </c>
      <c r="O879" s="15">
        <f t="shared" si="802"/>
        <v>0</v>
      </c>
      <c r="P879" s="31">
        <f t="shared" si="769"/>
        <v>0</v>
      </c>
    </row>
    <row r="880" spans="1:16" s="16" customFormat="1" ht="15.75" customHeight="1" outlineLevel="1">
      <c r="A880" s="193" t="s">
        <v>207</v>
      </c>
      <c r="B880" s="7" t="s">
        <v>185</v>
      </c>
      <c r="C880" s="8" t="s">
        <v>157</v>
      </c>
      <c r="D880" s="162" t="s">
        <v>159</v>
      </c>
      <c r="E880" s="28">
        <v>0</v>
      </c>
      <c r="F880" s="17">
        <v>0</v>
      </c>
      <c r="G880" s="29">
        <v>0</v>
      </c>
      <c r="H880" s="28">
        <v>0</v>
      </c>
      <c r="I880" s="17">
        <v>0</v>
      </c>
      <c r="J880" s="29">
        <v>0</v>
      </c>
      <c r="K880" s="28">
        <f t="shared" si="807"/>
        <v>0</v>
      </c>
      <c r="L880" s="17">
        <f t="shared" si="808"/>
        <v>0</v>
      </c>
      <c r="M880" s="29">
        <f t="shared" si="809"/>
        <v>0</v>
      </c>
      <c r="N880" s="181">
        <f t="shared" si="801"/>
        <v>0</v>
      </c>
      <c r="O880" s="19">
        <f t="shared" si="802"/>
        <v>0</v>
      </c>
      <c r="P880" s="32">
        <f t="shared" si="769"/>
        <v>0</v>
      </c>
    </row>
    <row r="881" spans="1:16" s="20" customFormat="1" ht="31.5" customHeight="1" outlineLevel="1">
      <c r="A881" s="193" t="s">
        <v>207</v>
      </c>
      <c r="B881" s="7" t="s">
        <v>186</v>
      </c>
      <c r="C881" s="8" t="s">
        <v>183</v>
      </c>
      <c r="D881" s="162" t="s">
        <v>159</v>
      </c>
      <c r="E881" s="28">
        <v>0</v>
      </c>
      <c r="F881" s="17">
        <v>0</v>
      </c>
      <c r="G881" s="29">
        <v>0</v>
      </c>
      <c r="H881" s="28">
        <v>0</v>
      </c>
      <c r="I881" s="17">
        <v>0</v>
      </c>
      <c r="J881" s="29">
        <v>0</v>
      </c>
      <c r="K881" s="28">
        <f t="shared" si="807"/>
        <v>0</v>
      </c>
      <c r="L881" s="17">
        <f t="shared" si="808"/>
        <v>0</v>
      </c>
      <c r="M881" s="29">
        <f t="shared" si="809"/>
        <v>0</v>
      </c>
      <c r="N881" s="181">
        <f t="shared" si="801"/>
        <v>0</v>
      </c>
      <c r="O881" s="19">
        <f t="shared" si="802"/>
        <v>0</v>
      </c>
      <c r="P881" s="32">
        <f t="shared" si="769"/>
        <v>0</v>
      </c>
    </row>
    <row r="882" spans="1:16" s="20" customFormat="1" ht="15.75" customHeight="1" outlineLevel="1">
      <c r="A882" s="193" t="s">
        <v>207</v>
      </c>
      <c r="B882" s="5" t="s">
        <v>139</v>
      </c>
      <c r="C882" s="9" t="s">
        <v>142</v>
      </c>
      <c r="D882" s="163" t="s">
        <v>1</v>
      </c>
      <c r="E882" s="26">
        <f t="shared" ref="E882:M882" si="810">E883+E886</f>
        <v>0</v>
      </c>
      <c r="F882" s="14">
        <f t="shared" si="810"/>
        <v>1600</v>
      </c>
      <c r="G882" s="27">
        <f t="shared" si="810"/>
        <v>882000</v>
      </c>
      <c r="H882" s="26">
        <f t="shared" si="810"/>
        <v>0</v>
      </c>
      <c r="I882" s="14">
        <f t="shared" si="810"/>
        <v>800</v>
      </c>
      <c r="J882" s="27">
        <f t="shared" si="810"/>
        <v>486400</v>
      </c>
      <c r="K882" s="26">
        <f t="shared" si="810"/>
        <v>0</v>
      </c>
      <c r="L882" s="14">
        <f t="shared" si="810"/>
        <v>-800</v>
      </c>
      <c r="M882" s="27">
        <f t="shared" si="810"/>
        <v>-395600</v>
      </c>
      <c r="N882" s="30">
        <f t="shared" si="801"/>
        <v>0</v>
      </c>
      <c r="O882" s="15">
        <f t="shared" si="802"/>
        <v>-0.5</v>
      </c>
      <c r="P882" s="31">
        <f t="shared" si="769"/>
        <v>-0.44852607709750569</v>
      </c>
    </row>
    <row r="883" spans="1:16" s="20" customFormat="1" ht="15.75" customHeight="1" outlineLevel="1">
      <c r="A883" s="193" t="s">
        <v>207</v>
      </c>
      <c r="B883" s="7" t="s">
        <v>188</v>
      </c>
      <c r="C883" s="10" t="s">
        <v>184</v>
      </c>
      <c r="D883" s="164" t="s">
        <v>1</v>
      </c>
      <c r="E883" s="28">
        <v>0</v>
      </c>
      <c r="F883" s="17">
        <v>1600</v>
      </c>
      <c r="G883" s="29">
        <v>882000</v>
      </c>
      <c r="H883" s="28">
        <v>0</v>
      </c>
      <c r="I883" s="17">
        <v>800</v>
      </c>
      <c r="J883" s="29">
        <v>486400</v>
      </c>
      <c r="K883" s="28">
        <f t="shared" ref="K883:K887" si="811">H883-E883</f>
        <v>0</v>
      </c>
      <c r="L883" s="17">
        <f t="shared" ref="L883:L887" si="812">I883-F883</f>
        <v>-800</v>
      </c>
      <c r="M883" s="29">
        <f t="shared" ref="M883:M891" si="813">J883-G883</f>
        <v>-395600</v>
      </c>
      <c r="N883" s="181">
        <f t="shared" si="801"/>
        <v>0</v>
      </c>
      <c r="O883" s="19">
        <f t="shared" si="802"/>
        <v>-0.5</v>
      </c>
      <c r="P883" s="32">
        <f t="shared" si="769"/>
        <v>-0.44852607709750569</v>
      </c>
    </row>
    <row r="884" spans="1:16" s="20" customFormat="1" ht="31.5" customHeight="1" outlineLevel="1">
      <c r="A884" s="193" t="s">
        <v>207</v>
      </c>
      <c r="B884" s="7"/>
      <c r="C884" s="10" t="s">
        <v>224</v>
      </c>
      <c r="D884" s="164" t="s">
        <v>225</v>
      </c>
      <c r="E884" s="28">
        <v>0</v>
      </c>
      <c r="F884" s="17">
        <v>0</v>
      </c>
      <c r="G884" s="29">
        <v>0</v>
      </c>
      <c r="H884" s="28">
        <v>0</v>
      </c>
      <c r="I884" s="17">
        <v>0</v>
      </c>
      <c r="J884" s="29">
        <v>0</v>
      </c>
      <c r="K884" s="28">
        <f t="shared" si="811"/>
        <v>0</v>
      </c>
      <c r="L884" s="17">
        <f t="shared" si="812"/>
        <v>0</v>
      </c>
      <c r="M884" s="29">
        <f t="shared" si="813"/>
        <v>0</v>
      </c>
      <c r="N884" s="181">
        <f t="shared" si="801"/>
        <v>0</v>
      </c>
      <c r="O884" s="19">
        <f t="shared" si="802"/>
        <v>0</v>
      </c>
      <c r="P884" s="32">
        <f t="shared" si="769"/>
        <v>0</v>
      </c>
    </row>
    <row r="885" spans="1:16" s="20" customFormat="1" ht="31.5" customHeight="1" outlineLevel="1">
      <c r="A885" s="193" t="s">
        <v>207</v>
      </c>
      <c r="B885" s="7"/>
      <c r="C885" s="10" t="s">
        <v>222</v>
      </c>
      <c r="D885" s="164" t="s">
        <v>223</v>
      </c>
      <c r="E885" s="28">
        <v>0</v>
      </c>
      <c r="F885" s="17"/>
      <c r="G885" s="29">
        <v>0</v>
      </c>
      <c r="H885" s="28">
        <v>0</v>
      </c>
      <c r="I885" s="17"/>
      <c r="J885" s="29">
        <v>0</v>
      </c>
      <c r="K885" s="28">
        <f t="shared" si="811"/>
        <v>0</v>
      </c>
      <c r="L885" s="17">
        <f t="shared" si="812"/>
        <v>0</v>
      </c>
      <c r="M885" s="29">
        <f t="shared" si="813"/>
        <v>0</v>
      </c>
      <c r="N885" s="181">
        <f t="shared" si="801"/>
        <v>0</v>
      </c>
      <c r="O885" s="19">
        <f t="shared" si="802"/>
        <v>0</v>
      </c>
      <c r="P885" s="32">
        <f t="shared" si="769"/>
        <v>0</v>
      </c>
    </row>
    <row r="886" spans="1:16" s="20" customFormat="1" ht="31.5" customHeight="1" outlineLevel="1">
      <c r="A886" s="193" t="s">
        <v>207</v>
      </c>
      <c r="B886" s="7" t="s">
        <v>189</v>
      </c>
      <c r="C886" s="11" t="s">
        <v>144</v>
      </c>
      <c r="D886" s="164" t="s">
        <v>1</v>
      </c>
      <c r="E886" s="28">
        <v>0</v>
      </c>
      <c r="F886" s="17">
        <v>0</v>
      </c>
      <c r="G886" s="29">
        <v>0</v>
      </c>
      <c r="H886" s="28">
        <v>0</v>
      </c>
      <c r="I886" s="17">
        <v>0</v>
      </c>
      <c r="J886" s="29">
        <v>0</v>
      </c>
      <c r="K886" s="28">
        <f t="shared" si="811"/>
        <v>0</v>
      </c>
      <c r="L886" s="17">
        <f t="shared" si="812"/>
        <v>0</v>
      </c>
      <c r="M886" s="29">
        <f t="shared" si="813"/>
        <v>0</v>
      </c>
      <c r="N886" s="181">
        <f t="shared" si="801"/>
        <v>0</v>
      </c>
      <c r="O886" s="19">
        <f t="shared" si="802"/>
        <v>0</v>
      </c>
      <c r="P886" s="32">
        <f t="shared" si="769"/>
        <v>0</v>
      </c>
    </row>
    <row r="887" spans="1:16" s="20" customFormat="1" ht="15.75" customHeight="1" outlineLevel="1">
      <c r="A887" s="193" t="s">
        <v>207</v>
      </c>
      <c r="B887" s="5" t="s">
        <v>143</v>
      </c>
      <c r="C887" s="6" t="s">
        <v>2</v>
      </c>
      <c r="D887" s="163" t="s">
        <v>3</v>
      </c>
      <c r="E887" s="26">
        <v>0</v>
      </c>
      <c r="F887" s="14"/>
      <c r="G887" s="27">
        <v>0</v>
      </c>
      <c r="H887" s="26">
        <v>0</v>
      </c>
      <c r="I887" s="14"/>
      <c r="J887" s="27">
        <v>0</v>
      </c>
      <c r="K887" s="26">
        <f t="shared" si="811"/>
        <v>0</v>
      </c>
      <c r="L887" s="14">
        <f t="shared" si="812"/>
        <v>0</v>
      </c>
      <c r="M887" s="27">
        <f t="shared" si="813"/>
        <v>0</v>
      </c>
      <c r="N887" s="30">
        <f t="shared" si="801"/>
        <v>0</v>
      </c>
      <c r="O887" s="15">
        <f t="shared" si="802"/>
        <v>0</v>
      </c>
      <c r="P887" s="31">
        <f t="shared" si="769"/>
        <v>0</v>
      </c>
    </row>
    <row r="888" spans="1:16" s="20" customFormat="1" ht="15.75" customHeight="1" outlineLevel="1">
      <c r="A888" s="193" t="s">
        <v>207</v>
      </c>
      <c r="B888" s="5" t="s">
        <v>243</v>
      </c>
      <c r="C888" s="6" t="s">
        <v>256</v>
      </c>
      <c r="D888" s="164"/>
      <c r="E888" s="267"/>
      <c r="F888" s="270"/>
      <c r="G888" s="232">
        <f t="shared" ref="G888" si="814">SUM(G889:G891)</f>
        <v>0</v>
      </c>
      <c r="H888" s="267"/>
      <c r="I888" s="270"/>
      <c r="J888" s="232">
        <f t="shared" ref="J888" si="815">SUM(J889:J891)</f>
        <v>0</v>
      </c>
      <c r="K888" s="267"/>
      <c r="L888" s="270"/>
      <c r="M888" s="232">
        <f t="shared" si="813"/>
        <v>0</v>
      </c>
      <c r="N888" s="30"/>
      <c r="O888" s="15"/>
      <c r="P888" s="31">
        <f t="shared" si="769"/>
        <v>0</v>
      </c>
    </row>
    <row r="889" spans="1:16" s="20" customFormat="1" ht="15.75" customHeight="1" outlineLevel="1">
      <c r="A889" s="193" t="s">
        <v>207</v>
      </c>
      <c r="B889" s="7"/>
      <c r="C889" s="11" t="s">
        <v>244</v>
      </c>
      <c r="D889" s="162" t="s">
        <v>194</v>
      </c>
      <c r="E889" s="267">
        <v>0</v>
      </c>
      <c r="F889" s="270">
        <v>0</v>
      </c>
      <c r="G889" s="67">
        <v>0</v>
      </c>
      <c r="H889" s="267">
        <v>0</v>
      </c>
      <c r="I889" s="270">
        <v>0</v>
      </c>
      <c r="J889" s="67">
        <v>0</v>
      </c>
      <c r="K889" s="267">
        <f t="shared" ref="K889:K891" si="816">H889-E889</f>
        <v>0</v>
      </c>
      <c r="L889" s="270">
        <f t="shared" ref="L889:L891" si="817">I889-F889</f>
        <v>0</v>
      </c>
      <c r="M889" s="67">
        <f t="shared" si="813"/>
        <v>0</v>
      </c>
      <c r="N889" s="275">
        <f t="shared" ref="N889:N891" si="818">IF(E889=0,0,K889/E889)</f>
        <v>0</v>
      </c>
      <c r="O889" s="276">
        <f t="shared" ref="O889:O891" si="819">IF(F889=0,0,L889/F889)</f>
        <v>0</v>
      </c>
      <c r="P889" s="277">
        <f t="shared" si="769"/>
        <v>0</v>
      </c>
    </row>
    <row r="890" spans="1:16" s="20" customFormat="1" ht="15.75" customHeight="1" outlineLevel="1">
      <c r="A890" s="193" t="s">
        <v>207</v>
      </c>
      <c r="B890" s="7"/>
      <c r="C890" s="11" t="s">
        <v>245</v>
      </c>
      <c r="D890" s="162" t="s">
        <v>159</v>
      </c>
      <c r="E890" s="267">
        <v>0</v>
      </c>
      <c r="F890" s="270">
        <v>0</v>
      </c>
      <c r="G890" s="67">
        <v>0</v>
      </c>
      <c r="H890" s="267">
        <v>0</v>
      </c>
      <c r="I890" s="270">
        <v>0</v>
      </c>
      <c r="J890" s="67">
        <v>0</v>
      </c>
      <c r="K890" s="267">
        <f t="shared" si="816"/>
        <v>0</v>
      </c>
      <c r="L890" s="270">
        <f t="shared" si="817"/>
        <v>0</v>
      </c>
      <c r="M890" s="67">
        <f t="shared" si="813"/>
        <v>0</v>
      </c>
      <c r="N890" s="275">
        <f t="shared" si="818"/>
        <v>0</v>
      </c>
      <c r="O890" s="276">
        <f t="shared" si="819"/>
        <v>0</v>
      </c>
      <c r="P890" s="277">
        <f t="shared" si="769"/>
        <v>0</v>
      </c>
    </row>
    <row r="891" spans="1:16" s="16" customFormat="1" ht="15.75" customHeight="1" outlineLevel="1">
      <c r="A891" s="193" t="s">
        <v>207</v>
      </c>
      <c r="B891" s="5"/>
      <c r="C891" s="11" t="s">
        <v>246</v>
      </c>
      <c r="D891" s="164" t="s">
        <v>225</v>
      </c>
      <c r="E891" s="28">
        <v>0</v>
      </c>
      <c r="F891" s="17">
        <v>0</v>
      </c>
      <c r="G891" s="29">
        <v>0</v>
      </c>
      <c r="H891" s="28">
        <v>0</v>
      </c>
      <c r="I891" s="17">
        <v>0</v>
      </c>
      <c r="J891" s="29">
        <v>0</v>
      </c>
      <c r="K891" s="28">
        <f t="shared" si="816"/>
        <v>0</v>
      </c>
      <c r="L891" s="17">
        <f t="shared" si="817"/>
        <v>0</v>
      </c>
      <c r="M891" s="29">
        <f t="shared" si="813"/>
        <v>0</v>
      </c>
      <c r="N891" s="181">
        <f t="shared" si="818"/>
        <v>0</v>
      </c>
      <c r="O891" s="19">
        <f t="shared" si="819"/>
        <v>0</v>
      </c>
      <c r="P891" s="32">
        <f t="shared" si="769"/>
        <v>0</v>
      </c>
    </row>
    <row r="892" spans="1:16" s="13" customFormat="1" ht="15.75" customHeight="1">
      <c r="A892" s="36" t="s">
        <v>101</v>
      </c>
      <c r="B892" s="37" t="s">
        <v>127</v>
      </c>
      <c r="C892" s="215" t="s">
        <v>126</v>
      </c>
      <c r="D892" s="208" t="s">
        <v>145</v>
      </c>
      <c r="E892" s="179" t="s">
        <v>145</v>
      </c>
      <c r="F892" s="78" t="s">
        <v>145</v>
      </c>
      <c r="G892" s="79">
        <f>G893+G899+G904+G909+G910</f>
        <v>2502500</v>
      </c>
      <c r="H892" s="179" t="s">
        <v>145</v>
      </c>
      <c r="I892" s="274" t="s">
        <v>145</v>
      </c>
      <c r="J892" s="79">
        <f>J893+J899+J904+J909+J910</f>
        <v>2716000</v>
      </c>
      <c r="K892" s="273" t="s">
        <v>145</v>
      </c>
      <c r="L892" s="274" t="s">
        <v>145</v>
      </c>
      <c r="M892" s="79">
        <f>M893+M899+M904+M910+M909</f>
        <v>213500</v>
      </c>
      <c r="N892" s="278" t="s">
        <v>145</v>
      </c>
      <c r="O892" s="279" t="s">
        <v>145</v>
      </c>
      <c r="P892" s="280">
        <f t="shared" si="769"/>
        <v>8.5314685314685321E-2</v>
      </c>
    </row>
    <row r="893" spans="1:16" s="16" customFormat="1" ht="15.75" customHeight="1" outlineLevel="1">
      <c r="A893" s="193" t="s">
        <v>127</v>
      </c>
      <c r="B893" s="5" t="s">
        <v>136</v>
      </c>
      <c r="C893" s="9" t="s">
        <v>137</v>
      </c>
      <c r="D893" s="161" t="s">
        <v>194</v>
      </c>
      <c r="E893" s="26">
        <v>0</v>
      </c>
      <c r="F893" s="14">
        <v>0</v>
      </c>
      <c r="G893" s="27">
        <v>0</v>
      </c>
      <c r="H893" s="26">
        <f>H895+H897</f>
        <v>0</v>
      </c>
      <c r="I893" s="14">
        <f>I895+I897</f>
        <v>0</v>
      </c>
      <c r="J893" s="27">
        <f>J895+J896+J897+J898</f>
        <v>0</v>
      </c>
      <c r="K893" s="26">
        <f t="shared" ref="K893:M915" si="820">K895+K896+K897+K898</f>
        <v>0</v>
      </c>
      <c r="L893" s="14">
        <f t="shared" si="820"/>
        <v>0</v>
      </c>
      <c r="M893" s="27">
        <f t="shared" si="820"/>
        <v>0</v>
      </c>
      <c r="N893" s="30">
        <f t="shared" ref="N893:N909" si="821">IF(E893=0,0,K893/E893)</f>
        <v>0</v>
      </c>
      <c r="O893" s="15">
        <f t="shared" ref="O893:O909" si="822">IF(F893=0,0,L893/F893)</f>
        <v>0</v>
      </c>
      <c r="P893" s="31">
        <f t="shared" si="769"/>
        <v>0</v>
      </c>
    </row>
    <row r="894" spans="1:16" s="20" customFormat="1" ht="15.75" customHeight="1" outlineLevel="1">
      <c r="A894" s="193" t="s">
        <v>127</v>
      </c>
      <c r="B894" s="7"/>
      <c r="C894" s="8" t="s">
        <v>167</v>
      </c>
      <c r="D894" s="162" t="s">
        <v>194</v>
      </c>
      <c r="E894" s="28">
        <v>0</v>
      </c>
      <c r="F894" s="17">
        <v>0</v>
      </c>
      <c r="G894" s="29">
        <v>0</v>
      </c>
      <c r="H894" s="28">
        <v>0</v>
      </c>
      <c r="I894" s="17">
        <v>0</v>
      </c>
      <c r="J894" s="29">
        <v>0</v>
      </c>
      <c r="K894" s="28">
        <f t="shared" ref="K894:K898" si="823">H894-E894</f>
        <v>0</v>
      </c>
      <c r="L894" s="17">
        <f t="shared" ref="L894:L898" si="824">I894-F894</f>
        <v>0</v>
      </c>
      <c r="M894" s="29">
        <f t="shared" ref="M894:M898" si="825">J894-G894</f>
        <v>0</v>
      </c>
      <c r="N894" s="181">
        <f t="shared" si="821"/>
        <v>0</v>
      </c>
      <c r="O894" s="19">
        <f t="shared" si="822"/>
        <v>0</v>
      </c>
      <c r="P894" s="32">
        <f t="shared" si="769"/>
        <v>0</v>
      </c>
    </row>
    <row r="895" spans="1:16" s="20" customFormat="1" ht="15.75" customHeight="1" outlineLevel="1">
      <c r="A895" s="193" t="s">
        <v>127</v>
      </c>
      <c r="B895" s="7" t="s">
        <v>168</v>
      </c>
      <c r="C895" s="8" t="s">
        <v>138</v>
      </c>
      <c r="D895" s="162" t="s">
        <v>194</v>
      </c>
      <c r="E895" s="28">
        <v>0</v>
      </c>
      <c r="F895" s="17">
        <v>0</v>
      </c>
      <c r="G895" s="29">
        <v>0</v>
      </c>
      <c r="H895" s="28">
        <v>0</v>
      </c>
      <c r="I895" s="17">
        <v>0</v>
      </c>
      <c r="J895" s="29">
        <v>0</v>
      </c>
      <c r="K895" s="28">
        <f t="shared" si="823"/>
        <v>0</v>
      </c>
      <c r="L895" s="17">
        <f t="shared" si="824"/>
        <v>0</v>
      </c>
      <c r="M895" s="29">
        <f t="shared" si="825"/>
        <v>0</v>
      </c>
      <c r="N895" s="181">
        <f t="shared" si="821"/>
        <v>0</v>
      </c>
      <c r="O895" s="19">
        <f t="shared" si="822"/>
        <v>0</v>
      </c>
      <c r="P895" s="32">
        <f t="shared" si="769"/>
        <v>0</v>
      </c>
    </row>
    <row r="896" spans="1:16" s="20" customFormat="1" ht="15.75" customHeight="1" outlineLevel="1">
      <c r="A896" s="193" t="s">
        <v>127</v>
      </c>
      <c r="B896" s="7" t="s">
        <v>169</v>
      </c>
      <c r="C896" s="129" t="s">
        <v>181</v>
      </c>
      <c r="D896" s="162" t="s">
        <v>195</v>
      </c>
      <c r="E896" s="28"/>
      <c r="F896" s="17"/>
      <c r="G896" s="29">
        <v>0</v>
      </c>
      <c r="H896" s="28"/>
      <c r="I896" s="17"/>
      <c r="J896" s="29">
        <v>0</v>
      </c>
      <c r="K896" s="28">
        <f t="shared" si="823"/>
        <v>0</v>
      </c>
      <c r="L896" s="17">
        <f t="shared" si="824"/>
        <v>0</v>
      </c>
      <c r="M896" s="29">
        <f t="shared" si="825"/>
        <v>0</v>
      </c>
      <c r="N896" s="181">
        <f t="shared" si="821"/>
        <v>0</v>
      </c>
      <c r="O896" s="19">
        <f t="shared" si="822"/>
        <v>0</v>
      </c>
      <c r="P896" s="32">
        <f t="shared" si="769"/>
        <v>0</v>
      </c>
    </row>
    <row r="897" spans="1:16" s="20" customFormat="1" ht="31.5" customHeight="1" outlineLevel="1">
      <c r="A897" s="193" t="s">
        <v>127</v>
      </c>
      <c r="B897" s="7" t="s">
        <v>170</v>
      </c>
      <c r="C897" s="8" t="s">
        <v>180</v>
      </c>
      <c r="D897" s="162" t="s">
        <v>194</v>
      </c>
      <c r="E897" s="28">
        <v>0</v>
      </c>
      <c r="F897" s="17">
        <v>0</v>
      </c>
      <c r="G897" s="29">
        <v>0</v>
      </c>
      <c r="H897" s="28">
        <v>0</v>
      </c>
      <c r="I897" s="17">
        <v>0</v>
      </c>
      <c r="J897" s="29">
        <v>0</v>
      </c>
      <c r="K897" s="28">
        <f t="shared" si="823"/>
        <v>0</v>
      </c>
      <c r="L897" s="17">
        <f t="shared" si="824"/>
        <v>0</v>
      </c>
      <c r="M897" s="29">
        <f t="shared" si="825"/>
        <v>0</v>
      </c>
      <c r="N897" s="181">
        <f t="shared" si="821"/>
        <v>0</v>
      </c>
      <c r="O897" s="19">
        <f t="shared" si="822"/>
        <v>0</v>
      </c>
      <c r="P897" s="32">
        <f t="shared" si="769"/>
        <v>0</v>
      </c>
    </row>
    <row r="898" spans="1:16" s="20" customFormat="1" ht="15.75" customHeight="1" outlineLevel="1">
      <c r="A898" s="193" t="s">
        <v>127</v>
      </c>
      <c r="B898" s="7" t="s">
        <v>171</v>
      </c>
      <c r="C898" s="8" t="s">
        <v>156</v>
      </c>
      <c r="D898" s="162"/>
      <c r="E898" s="28"/>
      <c r="F898" s="17"/>
      <c r="G898" s="29">
        <v>0</v>
      </c>
      <c r="H898" s="28"/>
      <c r="I898" s="17"/>
      <c r="J898" s="29">
        <v>0</v>
      </c>
      <c r="K898" s="28">
        <f t="shared" si="823"/>
        <v>0</v>
      </c>
      <c r="L898" s="17">
        <f t="shared" si="824"/>
        <v>0</v>
      </c>
      <c r="M898" s="29">
        <f t="shared" si="825"/>
        <v>0</v>
      </c>
      <c r="N898" s="181">
        <f t="shared" si="821"/>
        <v>0</v>
      </c>
      <c r="O898" s="19">
        <f t="shared" si="822"/>
        <v>0</v>
      </c>
      <c r="P898" s="32">
        <f t="shared" ref="P898:P961" si="826">IF(G898=0,0,M898/G898)</f>
        <v>0</v>
      </c>
    </row>
    <row r="899" spans="1:16" s="20" customFormat="1" ht="15.75" customHeight="1" outlineLevel="1">
      <c r="A899" s="193" t="s">
        <v>127</v>
      </c>
      <c r="B899" s="5" t="s">
        <v>141</v>
      </c>
      <c r="C899" s="6" t="s">
        <v>140</v>
      </c>
      <c r="D899" s="161" t="s">
        <v>159</v>
      </c>
      <c r="E899" s="26">
        <v>0</v>
      </c>
      <c r="F899" s="14">
        <v>0</v>
      </c>
      <c r="G899" s="27">
        <v>0</v>
      </c>
      <c r="H899" s="26">
        <f t="shared" ref="H899:M899" si="827">H902+H903</f>
        <v>0</v>
      </c>
      <c r="I899" s="14">
        <f t="shared" si="827"/>
        <v>0</v>
      </c>
      <c r="J899" s="27">
        <f t="shared" si="827"/>
        <v>0</v>
      </c>
      <c r="K899" s="26">
        <f t="shared" si="827"/>
        <v>0</v>
      </c>
      <c r="L899" s="14">
        <f t="shared" si="827"/>
        <v>0</v>
      </c>
      <c r="M899" s="27">
        <f t="shared" si="827"/>
        <v>0</v>
      </c>
      <c r="N899" s="30">
        <f t="shared" si="821"/>
        <v>0</v>
      </c>
      <c r="O899" s="15">
        <f t="shared" si="822"/>
        <v>0</v>
      </c>
      <c r="P899" s="31">
        <f t="shared" si="826"/>
        <v>0</v>
      </c>
    </row>
    <row r="900" spans="1:16" s="20" customFormat="1" ht="15.75" customHeight="1" outlineLevel="1">
      <c r="A900" s="193" t="s">
        <v>127</v>
      </c>
      <c r="B900" s="5"/>
      <c r="C900" s="8" t="s">
        <v>167</v>
      </c>
      <c r="D900" s="162" t="s">
        <v>159</v>
      </c>
      <c r="E900" s="28">
        <v>0</v>
      </c>
      <c r="F900" s="17">
        <v>0</v>
      </c>
      <c r="G900" s="29">
        <v>0</v>
      </c>
      <c r="H900" s="28">
        <v>0</v>
      </c>
      <c r="I900" s="17">
        <v>0</v>
      </c>
      <c r="J900" s="29">
        <v>0</v>
      </c>
      <c r="K900" s="28">
        <f t="shared" ref="K900:K903" si="828">H900-E900</f>
        <v>0</v>
      </c>
      <c r="L900" s="17">
        <f t="shared" ref="L900:L903" si="829">I900-F900</f>
        <v>0</v>
      </c>
      <c r="M900" s="29">
        <f t="shared" ref="M900:M903" si="830">J900-G900</f>
        <v>0</v>
      </c>
      <c r="N900" s="181">
        <f t="shared" si="821"/>
        <v>0</v>
      </c>
      <c r="O900" s="19">
        <f t="shared" si="822"/>
        <v>0</v>
      </c>
      <c r="P900" s="32">
        <f t="shared" si="826"/>
        <v>0</v>
      </c>
    </row>
    <row r="901" spans="1:16" s="20" customFormat="1" ht="15.75" customHeight="1" outlineLevel="1">
      <c r="A901" s="193" t="s">
        <v>127</v>
      </c>
      <c r="B901" s="5"/>
      <c r="C901" s="129" t="s">
        <v>182</v>
      </c>
      <c r="D901" s="162" t="s">
        <v>159</v>
      </c>
      <c r="E901" s="28">
        <v>0</v>
      </c>
      <c r="F901" s="17">
        <v>0</v>
      </c>
      <c r="G901" s="29">
        <v>0</v>
      </c>
      <c r="H901" s="28">
        <v>0</v>
      </c>
      <c r="I901" s="17">
        <v>0</v>
      </c>
      <c r="J901" s="29">
        <v>0</v>
      </c>
      <c r="K901" s="28">
        <f t="shared" si="828"/>
        <v>0</v>
      </c>
      <c r="L901" s="17">
        <f t="shared" si="829"/>
        <v>0</v>
      </c>
      <c r="M901" s="29">
        <f t="shared" si="830"/>
        <v>0</v>
      </c>
      <c r="N901" s="30">
        <f t="shared" si="821"/>
        <v>0</v>
      </c>
      <c r="O901" s="15">
        <f t="shared" si="822"/>
        <v>0</v>
      </c>
      <c r="P901" s="31">
        <f t="shared" si="826"/>
        <v>0</v>
      </c>
    </row>
    <row r="902" spans="1:16" s="16" customFormat="1" ht="15.75" customHeight="1" outlineLevel="1">
      <c r="A902" s="193" t="s">
        <v>127</v>
      </c>
      <c r="B902" s="7" t="s">
        <v>185</v>
      </c>
      <c r="C902" s="8" t="s">
        <v>157</v>
      </c>
      <c r="D902" s="162" t="s">
        <v>159</v>
      </c>
      <c r="E902" s="28">
        <v>0</v>
      </c>
      <c r="F902" s="17">
        <v>0</v>
      </c>
      <c r="G902" s="29">
        <v>0</v>
      </c>
      <c r="H902" s="28">
        <v>0</v>
      </c>
      <c r="I902" s="17">
        <v>0</v>
      </c>
      <c r="J902" s="29">
        <v>0</v>
      </c>
      <c r="K902" s="28">
        <f t="shared" si="828"/>
        <v>0</v>
      </c>
      <c r="L902" s="17">
        <f t="shared" si="829"/>
        <v>0</v>
      </c>
      <c r="M902" s="29">
        <f t="shared" si="830"/>
        <v>0</v>
      </c>
      <c r="N902" s="181">
        <f t="shared" si="821"/>
        <v>0</v>
      </c>
      <c r="O902" s="19">
        <f t="shared" si="822"/>
        <v>0</v>
      </c>
      <c r="P902" s="32">
        <f t="shared" si="826"/>
        <v>0</v>
      </c>
    </row>
    <row r="903" spans="1:16" s="20" customFormat="1" ht="31.5" customHeight="1" outlineLevel="1">
      <c r="A903" s="193" t="s">
        <v>127</v>
      </c>
      <c r="B903" s="7" t="s">
        <v>186</v>
      </c>
      <c r="C903" s="8" t="s">
        <v>183</v>
      </c>
      <c r="D903" s="162" t="s">
        <v>159</v>
      </c>
      <c r="E903" s="28">
        <v>0</v>
      </c>
      <c r="F903" s="17">
        <v>0</v>
      </c>
      <c r="G903" s="29">
        <v>0</v>
      </c>
      <c r="H903" s="28">
        <v>0</v>
      </c>
      <c r="I903" s="17">
        <v>0</v>
      </c>
      <c r="J903" s="29">
        <v>0</v>
      </c>
      <c r="K903" s="28">
        <f t="shared" si="828"/>
        <v>0</v>
      </c>
      <c r="L903" s="17">
        <f t="shared" si="829"/>
        <v>0</v>
      </c>
      <c r="M903" s="29">
        <f t="shared" si="830"/>
        <v>0</v>
      </c>
      <c r="N903" s="181">
        <f t="shared" si="821"/>
        <v>0</v>
      </c>
      <c r="O903" s="19">
        <f t="shared" si="822"/>
        <v>0</v>
      </c>
      <c r="P903" s="32">
        <f t="shared" si="826"/>
        <v>0</v>
      </c>
    </row>
    <row r="904" spans="1:16" s="20" customFormat="1" ht="15.75" customHeight="1" outlineLevel="1">
      <c r="A904" s="193" t="s">
        <v>127</v>
      </c>
      <c r="B904" s="5" t="s">
        <v>139</v>
      </c>
      <c r="C904" s="9" t="s">
        <v>142</v>
      </c>
      <c r="D904" s="163" t="s">
        <v>1</v>
      </c>
      <c r="E904" s="26">
        <f t="shared" ref="E904:M904" si="831">E905+E908</f>
        <v>1150</v>
      </c>
      <c r="F904" s="14">
        <f t="shared" si="831"/>
        <v>3500</v>
      </c>
      <c r="G904" s="27">
        <f t="shared" si="831"/>
        <v>2502500</v>
      </c>
      <c r="H904" s="26">
        <f t="shared" si="831"/>
        <v>1150</v>
      </c>
      <c r="I904" s="14">
        <f t="shared" si="831"/>
        <v>3500</v>
      </c>
      <c r="J904" s="27">
        <f t="shared" si="831"/>
        <v>2716000</v>
      </c>
      <c r="K904" s="26">
        <f t="shared" si="831"/>
        <v>0</v>
      </c>
      <c r="L904" s="14">
        <f t="shared" si="831"/>
        <v>0</v>
      </c>
      <c r="M904" s="27">
        <f t="shared" si="831"/>
        <v>213500</v>
      </c>
      <c r="N904" s="30">
        <f t="shared" si="821"/>
        <v>0</v>
      </c>
      <c r="O904" s="15">
        <f t="shared" si="822"/>
        <v>0</v>
      </c>
      <c r="P904" s="31">
        <f t="shared" si="826"/>
        <v>8.5314685314685321E-2</v>
      </c>
    </row>
    <row r="905" spans="1:16" s="20" customFormat="1" ht="15.75" customHeight="1" outlineLevel="1">
      <c r="A905" s="193" t="s">
        <v>127</v>
      </c>
      <c r="B905" s="7" t="s">
        <v>188</v>
      </c>
      <c r="C905" s="10" t="s">
        <v>184</v>
      </c>
      <c r="D905" s="164" t="s">
        <v>1</v>
      </c>
      <c r="E905" s="28">
        <v>1150</v>
      </c>
      <c r="F905" s="17">
        <v>3500</v>
      </c>
      <c r="G905" s="29">
        <v>2502500</v>
      </c>
      <c r="H905" s="28">
        <v>1150</v>
      </c>
      <c r="I905" s="17">
        <v>3500</v>
      </c>
      <c r="J905" s="29">
        <v>2716000</v>
      </c>
      <c r="K905" s="28">
        <f t="shared" ref="K905:K909" si="832">H905-E905</f>
        <v>0</v>
      </c>
      <c r="L905" s="17">
        <f t="shared" ref="L905:L909" si="833">I905-F905</f>
        <v>0</v>
      </c>
      <c r="M905" s="29">
        <f t="shared" ref="M905:M913" si="834">J905-G905</f>
        <v>213500</v>
      </c>
      <c r="N905" s="181">
        <f t="shared" si="821"/>
        <v>0</v>
      </c>
      <c r="O905" s="19">
        <f t="shared" si="822"/>
        <v>0</v>
      </c>
      <c r="P905" s="32">
        <f t="shared" si="826"/>
        <v>8.5314685314685321E-2</v>
      </c>
    </row>
    <row r="906" spans="1:16" s="20" customFormat="1" ht="31.5" customHeight="1" outlineLevel="1">
      <c r="A906" s="193" t="s">
        <v>127</v>
      </c>
      <c r="B906" s="7"/>
      <c r="C906" s="10" t="s">
        <v>224</v>
      </c>
      <c r="D906" s="164" t="s">
        <v>225</v>
      </c>
      <c r="E906" s="28">
        <v>0</v>
      </c>
      <c r="F906" s="17">
        <v>0</v>
      </c>
      <c r="G906" s="29">
        <v>0</v>
      </c>
      <c r="H906" s="28">
        <v>0</v>
      </c>
      <c r="I906" s="17">
        <v>0</v>
      </c>
      <c r="J906" s="29">
        <v>0</v>
      </c>
      <c r="K906" s="28">
        <f t="shared" si="832"/>
        <v>0</v>
      </c>
      <c r="L906" s="17">
        <f t="shared" si="833"/>
        <v>0</v>
      </c>
      <c r="M906" s="29">
        <f t="shared" si="834"/>
        <v>0</v>
      </c>
      <c r="N906" s="181">
        <f t="shared" si="821"/>
        <v>0</v>
      </c>
      <c r="O906" s="19">
        <f t="shared" si="822"/>
        <v>0</v>
      </c>
      <c r="P906" s="32">
        <f t="shared" si="826"/>
        <v>0</v>
      </c>
    </row>
    <row r="907" spans="1:16" s="20" customFormat="1" ht="31.5" customHeight="1" outlineLevel="1">
      <c r="A907" s="193" t="s">
        <v>127</v>
      </c>
      <c r="B907" s="7"/>
      <c r="C907" s="10" t="s">
        <v>222</v>
      </c>
      <c r="D907" s="164" t="s">
        <v>223</v>
      </c>
      <c r="E907" s="28">
        <v>0</v>
      </c>
      <c r="F907" s="17"/>
      <c r="G907" s="29">
        <v>0</v>
      </c>
      <c r="H907" s="28">
        <v>0</v>
      </c>
      <c r="I907" s="17"/>
      <c r="J907" s="29">
        <v>0</v>
      </c>
      <c r="K907" s="28">
        <f t="shared" si="832"/>
        <v>0</v>
      </c>
      <c r="L907" s="17">
        <f t="shared" si="833"/>
        <v>0</v>
      </c>
      <c r="M907" s="29">
        <f t="shared" si="834"/>
        <v>0</v>
      </c>
      <c r="N907" s="181">
        <f t="shared" si="821"/>
        <v>0</v>
      </c>
      <c r="O907" s="19">
        <f t="shared" si="822"/>
        <v>0</v>
      </c>
      <c r="P907" s="32">
        <f t="shared" si="826"/>
        <v>0</v>
      </c>
    </row>
    <row r="908" spans="1:16" s="20" customFormat="1" ht="31.5" customHeight="1" outlineLevel="1">
      <c r="A908" s="193" t="s">
        <v>127</v>
      </c>
      <c r="B908" s="7" t="s">
        <v>189</v>
      </c>
      <c r="C908" s="11" t="s">
        <v>144</v>
      </c>
      <c r="D908" s="164" t="s">
        <v>1</v>
      </c>
      <c r="E908" s="28">
        <v>0</v>
      </c>
      <c r="F908" s="17">
        <v>0</v>
      </c>
      <c r="G908" s="29">
        <v>0</v>
      </c>
      <c r="H908" s="28">
        <v>0</v>
      </c>
      <c r="I908" s="17">
        <v>0</v>
      </c>
      <c r="J908" s="29">
        <v>0</v>
      </c>
      <c r="K908" s="28">
        <f t="shared" si="832"/>
        <v>0</v>
      </c>
      <c r="L908" s="17">
        <f t="shared" si="833"/>
        <v>0</v>
      </c>
      <c r="M908" s="29">
        <f t="shared" si="834"/>
        <v>0</v>
      </c>
      <c r="N908" s="181">
        <f t="shared" si="821"/>
        <v>0</v>
      </c>
      <c r="O908" s="19">
        <f t="shared" si="822"/>
        <v>0</v>
      </c>
      <c r="P908" s="32">
        <f t="shared" si="826"/>
        <v>0</v>
      </c>
    </row>
    <row r="909" spans="1:16" s="20" customFormat="1" ht="15.75" customHeight="1" outlineLevel="1">
      <c r="A909" s="193" t="s">
        <v>127</v>
      </c>
      <c r="B909" s="5" t="s">
        <v>143</v>
      </c>
      <c r="C909" s="6" t="s">
        <v>2</v>
      </c>
      <c r="D909" s="163" t="s">
        <v>3</v>
      </c>
      <c r="E909" s="26">
        <v>0</v>
      </c>
      <c r="F909" s="14"/>
      <c r="G909" s="27">
        <v>0</v>
      </c>
      <c r="H909" s="26">
        <v>0</v>
      </c>
      <c r="I909" s="14"/>
      <c r="J909" s="27">
        <v>0</v>
      </c>
      <c r="K909" s="26">
        <f t="shared" si="832"/>
        <v>0</v>
      </c>
      <c r="L909" s="14">
        <f t="shared" si="833"/>
        <v>0</v>
      </c>
      <c r="M909" s="27">
        <f t="shared" si="834"/>
        <v>0</v>
      </c>
      <c r="N909" s="30">
        <f t="shared" si="821"/>
        <v>0</v>
      </c>
      <c r="O909" s="15">
        <f t="shared" si="822"/>
        <v>0</v>
      </c>
      <c r="P909" s="31">
        <f t="shared" si="826"/>
        <v>0</v>
      </c>
    </row>
    <row r="910" spans="1:16" s="20" customFormat="1" ht="15.75" customHeight="1" outlineLevel="1">
      <c r="A910" s="193"/>
      <c r="B910" s="5" t="s">
        <v>243</v>
      </c>
      <c r="C910" s="6" t="s">
        <v>256</v>
      </c>
      <c r="D910" s="164"/>
      <c r="E910" s="267"/>
      <c r="F910" s="270"/>
      <c r="G910" s="232">
        <f t="shared" ref="G910" si="835">SUM(G911:G913)</f>
        <v>0</v>
      </c>
      <c r="H910" s="267"/>
      <c r="I910" s="270"/>
      <c r="J910" s="232">
        <f t="shared" ref="J910" si="836">SUM(J911:J913)</f>
        <v>0</v>
      </c>
      <c r="K910" s="267"/>
      <c r="L910" s="270"/>
      <c r="M910" s="232">
        <f t="shared" si="834"/>
        <v>0</v>
      </c>
      <c r="N910" s="30"/>
      <c r="O910" s="15"/>
      <c r="P910" s="31">
        <f t="shared" si="826"/>
        <v>0</v>
      </c>
    </row>
    <row r="911" spans="1:16" s="20" customFormat="1" ht="15.75" customHeight="1" outlineLevel="1">
      <c r="A911" s="193"/>
      <c r="B911" s="7"/>
      <c r="C911" s="11" t="s">
        <v>244</v>
      </c>
      <c r="D911" s="162" t="s">
        <v>194</v>
      </c>
      <c r="E911" s="267">
        <v>0</v>
      </c>
      <c r="F911" s="270">
        <v>0</v>
      </c>
      <c r="G911" s="67">
        <v>0</v>
      </c>
      <c r="H911" s="267">
        <v>0</v>
      </c>
      <c r="I911" s="270">
        <v>0</v>
      </c>
      <c r="J911" s="67">
        <v>0</v>
      </c>
      <c r="K911" s="267">
        <f t="shared" ref="K911:K913" si="837">H911-E911</f>
        <v>0</v>
      </c>
      <c r="L911" s="270">
        <f t="shared" ref="L911:L913" si="838">I911-F911</f>
        <v>0</v>
      </c>
      <c r="M911" s="67">
        <f t="shared" si="834"/>
        <v>0</v>
      </c>
      <c r="N911" s="275">
        <f t="shared" ref="N911:N913" si="839">IF(E911=0,0,K911/E911)</f>
        <v>0</v>
      </c>
      <c r="O911" s="276">
        <f t="shared" ref="O911:O913" si="840">IF(F911=0,0,L911/F911)</f>
        <v>0</v>
      </c>
      <c r="P911" s="277">
        <f t="shared" si="826"/>
        <v>0</v>
      </c>
    </row>
    <row r="912" spans="1:16" s="20" customFormat="1" ht="15.75" customHeight="1" outlineLevel="1">
      <c r="A912" s="193" t="s">
        <v>127</v>
      </c>
      <c r="B912" s="7"/>
      <c r="C912" s="11" t="s">
        <v>245</v>
      </c>
      <c r="D912" s="162" t="s">
        <v>159</v>
      </c>
      <c r="E912" s="267">
        <v>0</v>
      </c>
      <c r="F912" s="270">
        <v>0</v>
      </c>
      <c r="G912" s="67">
        <v>0</v>
      </c>
      <c r="H912" s="267">
        <v>0</v>
      </c>
      <c r="I912" s="270">
        <v>0</v>
      </c>
      <c r="J912" s="67">
        <v>0</v>
      </c>
      <c r="K912" s="267">
        <f t="shared" si="837"/>
        <v>0</v>
      </c>
      <c r="L912" s="270">
        <f t="shared" si="838"/>
        <v>0</v>
      </c>
      <c r="M912" s="67">
        <f t="shared" si="834"/>
        <v>0</v>
      </c>
      <c r="N912" s="275">
        <f t="shared" si="839"/>
        <v>0</v>
      </c>
      <c r="O912" s="276">
        <f t="shared" si="840"/>
        <v>0</v>
      </c>
      <c r="P912" s="277">
        <f t="shared" si="826"/>
        <v>0</v>
      </c>
    </row>
    <row r="913" spans="1:16" s="16" customFormat="1" ht="15.75" customHeight="1" outlineLevel="1">
      <c r="A913" s="193" t="s">
        <v>127</v>
      </c>
      <c r="B913" s="5"/>
      <c r="C913" s="11" t="s">
        <v>246</v>
      </c>
      <c r="D913" s="164" t="s">
        <v>225</v>
      </c>
      <c r="E913" s="28">
        <v>0</v>
      </c>
      <c r="F913" s="17">
        <v>0</v>
      </c>
      <c r="G913" s="29">
        <v>0</v>
      </c>
      <c r="H913" s="28">
        <v>0</v>
      </c>
      <c r="I913" s="17">
        <v>0</v>
      </c>
      <c r="J913" s="29">
        <v>0</v>
      </c>
      <c r="K913" s="28">
        <f t="shared" si="837"/>
        <v>0</v>
      </c>
      <c r="L913" s="17">
        <f t="shared" si="838"/>
        <v>0</v>
      </c>
      <c r="M913" s="29">
        <f t="shared" si="834"/>
        <v>0</v>
      </c>
      <c r="N913" s="181">
        <f t="shared" si="839"/>
        <v>0</v>
      </c>
      <c r="O913" s="19">
        <f t="shared" si="840"/>
        <v>0</v>
      </c>
      <c r="P913" s="32">
        <f t="shared" si="826"/>
        <v>0</v>
      </c>
    </row>
    <row r="914" spans="1:16" s="13" customFormat="1" ht="15.75" customHeight="1">
      <c r="A914" s="36" t="s">
        <v>104</v>
      </c>
      <c r="B914" s="37" t="s">
        <v>129</v>
      </c>
      <c r="C914" s="215" t="s">
        <v>128</v>
      </c>
      <c r="D914" s="208" t="s">
        <v>145</v>
      </c>
      <c r="E914" s="179" t="s">
        <v>145</v>
      </c>
      <c r="F914" s="78" t="s">
        <v>145</v>
      </c>
      <c r="G914" s="79">
        <f>G915+G921+G926+G931+G932</f>
        <v>28790404</v>
      </c>
      <c r="H914" s="179" t="s">
        <v>145</v>
      </c>
      <c r="I914" s="274" t="s">
        <v>145</v>
      </c>
      <c r="J914" s="79">
        <f>J915+J921+J926+J931+J932</f>
        <v>17588293</v>
      </c>
      <c r="K914" s="273" t="s">
        <v>145</v>
      </c>
      <c r="L914" s="274" t="s">
        <v>145</v>
      </c>
      <c r="M914" s="79">
        <f>M915+M921+M926+M932+M931</f>
        <v>-11202111</v>
      </c>
      <c r="N914" s="278" t="s">
        <v>145</v>
      </c>
      <c r="O914" s="279" t="s">
        <v>145</v>
      </c>
      <c r="P914" s="280">
        <f t="shared" si="826"/>
        <v>-0.3890918307363801</v>
      </c>
    </row>
    <row r="915" spans="1:16" s="16" customFormat="1" ht="15.75" customHeight="1" outlineLevel="1">
      <c r="A915" s="193" t="s">
        <v>129</v>
      </c>
      <c r="B915" s="5" t="s">
        <v>136</v>
      </c>
      <c r="C915" s="9" t="s">
        <v>137</v>
      </c>
      <c r="D915" s="161" t="s">
        <v>194</v>
      </c>
      <c r="E915" s="26">
        <v>0</v>
      </c>
      <c r="F915" s="14">
        <v>0</v>
      </c>
      <c r="G915" s="27">
        <v>0</v>
      </c>
      <c r="H915" s="26">
        <f>H917+H919</f>
        <v>0</v>
      </c>
      <c r="I915" s="14">
        <f>I917+I919</f>
        <v>0</v>
      </c>
      <c r="J915" s="27">
        <f>J917+J918+J919+J920</f>
        <v>0</v>
      </c>
      <c r="K915" s="26">
        <f t="shared" ref="K915" si="841">K917+K918+K919+K920</f>
        <v>0</v>
      </c>
      <c r="L915" s="14">
        <f t="shared" si="820"/>
        <v>0</v>
      </c>
      <c r="M915" s="27">
        <f t="shared" si="820"/>
        <v>0</v>
      </c>
      <c r="N915" s="30">
        <f t="shared" ref="N915:N931" si="842">IF(E915=0,0,K915/E915)</f>
        <v>0</v>
      </c>
      <c r="O915" s="15">
        <f t="shared" ref="O915:O931" si="843">IF(F915=0,0,L915/F915)</f>
        <v>0</v>
      </c>
      <c r="P915" s="31">
        <f t="shared" si="826"/>
        <v>0</v>
      </c>
    </row>
    <row r="916" spans="1:16" s="20" customFormat="1" ht="15.75" customHeight="1" outlineLevel="1">
      <c r="A916" s="193" t="s">
        <v>129</v>
      </c>
      <c r="B916" s="7"/>
      <c r="C916" s="8" t="s">
        <v>167</v>
      </c>
      <c r="D916" s="162" t="s">
        <v>194</v>
      </c>
      <c r="E916" s="28">
        <v>0</v>
      </c>
      <c r="F916" s="17">
        <v>0</v>
      </c>
      <c r="G916" s="29">
        <v>0</v>
      </c>
      <c r="H916" s="28">
        <v>0</v>
      </c>
      <c r="I916" s="17">
        <v>0</v>
      </c>
      <c r="J916" s="29">
        <v>0</v>
      </c>
      <c r="K916" s="28">
        <f t="shared" ref="K916:K920" si="844">H916-E916</f>
        <v>0</v>
      </c>
      <c r="L916" s="17">
        <f t="shared" ref="L916:L920" si="845">I916-F916</f>
        <v>0</v>
      </c>
      <c r="M916" s="29">
        <f t="shared" ref="M916:M920" si="846">J916-G916</f>
        <v>0</v>
      </c>
      <c r="N916" s="181">
        <f t="shared" si="842"/>
        <v>0</v>
      </c>
      <c r="O916" s="19">
        <f t="shared" si="843"/>
        <v>0</v>
      </c>
      <c r="P916" s="32">
        <f t="shared" si="826"/>
        <v>0</v>
      </c>
    </row>
    <row r="917" spans="1:16" s="20" customFormat="1" ht="15.75" customHeight="1" outlineLevel="1">
      <c r="A917" s="193" t="s">
        <v>129</v>
      </c>
      <c r="B917" s="7" t="s">
        <v>168</v>
      </c>
      <c r="C917" s="8" t="s">
        <v>138</v>
      </c>
      <c r="D917" s="162" t="s">
        <v>194</v>
      </c>
      <c r="E917" s="28">
        <v>0</v>
      </c>
      <c r="F917" s="17">
        <v>0</v>
      </c>
      <c r="G917" s="29">
        <v>0</v>
      </c>
      <c r="H917" s="28">
        <v>0</v>
      </c>
      <c r="I917" s="17">
        <v>0</v>
      </c>
      <c r="J917" s="29">
        <v>0</v>
      </c>
      <c r="K917" s="28">
        <f t="shared" si="844"/>
        <v>0</v>
      </c>
      <c r="L917" s="17">
        <f t="shared" si="845"/>
        <v>0</v>
      </c>
      <c r="M917" s="29">
        <f t="shared" si="846"/>
        <v>0</v>
      </c>
      <c r="N917" s="181">
        <f t="shared" si="842"/>
        <v>0</v>
      </c>
      <c r="O917" s="19">
        <f t="shared" si="843"/>
        <v>0</v>
      </c>
      <c r="P917" s="32">
        <f t="shared" si="826"/>
        <v>0</v>
      </c>
    </row>
    <row r="918" spans="1:16" s="20" customFormat="1" ht="15.75" customHeight="1" outlineLevel="1">
      <c r="A918" s="193" t="s">
        <v>129</v>
      </c>
      <c r="B918" s="7" t="s">
        <v>169</v>
      </c>
      <c r="C918" s="129" t="s">
        <v>181</v>
      </c>
      <c r="D918" s="162" t="s">
        <v>195</v>
      </c>
      <c r="E918" s="28"/>
      <c r="F918" s="17"/>
      <c r="G918" s="29">
        <v>0</v>
      </c>
      <c r="H918" s="28"/>
      <c r="I918" s="17"/>
      <c r="J918" s="29">
        <v>0</v>
      </c>
      <c r="K918" s="28">
        <f t="shared" si="844"/>
        <v>0</v>
      </c>
      <c r="L918" s="17">
        <f t="shared" si="845"/>
        <v>0</v>
      </c>
      <c r="M918" s="29">
        <f t="shared" si="846"/>
        <v>0</v>
      </c>
      <c r="N918" s="181">
        <f t="shared" si="842"/>
        <v>0</v>
      </c>
      <c r="O918" s="19">
        <f t="shared" si="843"/>
        <v>0</v>
      </c>
      <c r="P918" s="32">
        <f t="shared" si="826"/>
        <v>0</v>
      </c>
    </row>
    <row r="919" spans="1:16" s="20" customFormat="1" ht="31.5" customHeight="1" outlineLevel="1">
      <c r="A919" s="193" t="s">
        <v>129</v>
      </c>
      <c r="B919" s="7" t="s">
        <v>170</v>
      </c>
      <c r="C919" s="8" t="s">
        <v>180</v>
      </c>
      <c r="D919" s="162" t="s">
        <v>194</v>
      </c>
      <c r="E919" s="28">
        <v>0</v>
      </c>
      <c r="F919" s="17">
        <v>0</v>
      </c>
      <c r="G919" s="29">
        <v>0</v>
      </c>
      <c r="H919" s="28">
        <v>0</v>
      </c>
      <c r="I919" s="17">
        <v>0</v>
      </c>
      <c r="J919" s="29">
        <v>0</v>
      </c>
      <c r="K919" s="28">
        <f t="shared" si="844"/>
        <v>0</v>
      </c>
      <c r="L919" s="17">
        <f t="shared" si="845"/>
        <v>0</v>
      </c>
      <c r="M919" s="29">
        <f t="shared" si="846"/>
        <v>0</v>
      </c>
      <c r="N919" s="181">
        <f t="shared" si="842"/>
        <v>0</v>
      </c>
      <c r="O919" s="19">
        <f t="shared" si="843"/>
        <v>0</v>
      </c>
      <c r="P919" s="32">
        <f t="shared" si="826"/>
        <v>0</v>
      </c>
    </row>
    <row r="920" spans="1:16" s="20" customFormat="1" ht="15.75" customHeight="1" outlineLevel="1">
      <c r="A920" s="193" t="s">
        <v>129</v>
      </c>
      <c r="B920" s="7" t="s">
        <v>171</v>
      </c>
      <c r="C920" s="8" t="s">
        <v>156</v>
      </c>
      <c r="D920" s="162"/>
      <c r="E920" s="28"/>
      <c r="F920" s="17"/>
      <c r="G920" s="29">
        <v>0</v>
      </c>
      <c r="H920" s="28"/>
      <c r="I920" s="17"/>
      <c r="J920" s="29">
        <v>0</v>
      </c>
      <c r="K920" s="28">
        <f t="shared" si="844"/>
        <v>0</v>
      </c>
      <c r="L920" s="17">
        <f t="shared" si="845"/>
        <v>0</v>
      </c>
      <c r="M920" s="29">
        <f t="shared" si="846"/>
        <v>0</v>
      </c>
      <c r="N920" s="181">
        <f t="shared" si="842"/>
        <v>0</v>
      </c>
      <c r="O920" s="19">
        <f t="shared" si="843"/>
        <v>0</v>
      </c>
      <c r="P920" s="32">
        <f t="shared" si="826"/>
        <v>0</v>
      </c>
    </row>
    <row r="921" spans="1:16" s="20" customFormat="1" ht="15.75" customHeight="1" outlineLevel="1">
      <c r="A921" s="193" t="s">
        <v>129</v>
      </c>
      <c r="B921" s="5" t="s">
        <v>141</v>
      </c>
      <c r="C921" s="6" t="s">
        <v>140</v>
      </c>
      <c r="D921" s="161" t="s">
        <v>159</v>
      </c>
      <c r="E921" s="26">
        <v>0</v>
      </c>
      <c r="F921" s="14">
        <v>0</v>
      </c>
      <c r="G921" s="27">
        <v>0</v>
      </c>
      <c r="H921" s="26">
        <f t="shared" ref="H921:M921" si="847">H924+H925</f>
        <v>0</v>
      </c>
      <c r="I921" s="14">
        <f t="shared" si="847"/>
        <v>0</v>
      </c>
      <c r="J921" s="27">
        <f t="shared" si="847"/>
        <v>0</v>
      </c>
      <c r="K921" s="26">
        <f t="shared" si="847"/>
        <v>0</v>
      </c>
      <c r="L921" s="14">
        <f t="shared" si="847"/>
        <v>0</v>
      </c>
      <c r="M921" s="27">
        <f t="shared" si="847"/>
        <v>0</v>
      </c>
      <c r="N921" s="30">
        <f t="shared" si="842"/>
        <v>0</v>
      </c>
      <c r="O921" s="15">
        <f t="shared" si="843"/>
        <v>0</v>
      </c>
      <c r="P921" s="31">
        <f t="shared" si="826"/>
        <v>0</v>
      </c>
    </row>
    <row r="922" spans="1:16" s="20" customFormat="1" ht="15.75" customHeight="1" outlineLevel="1">
      <c r="A922" s="193" t="s">
        <v>129</v>
      </c>
      <c r="B922" s="5"/>
      <c r="C922" s="8" t="s">
        <v>167</v>
      </c>
      <c r="D922" s="162" t="s">
        <v>159</v>
      </c>
      <c r="E922" s="28">
        <v>0</v>
      </c>
      <c r="F922" s="17">
        <v>0</v>
      </c>
      <c r="G922" s="29">
        <v>0</v>
      </c>
      <c r="H922" s="28">
        <v>0</v>
      </c>
      <c r="I922" s="17">
        <v>0</v>
      </c>
      <c r="J922" s="29">
        <v>0</v>
      </c>
      <c r="K922" s="28">
        <f t="shared" ref="K922:K925" si="848">H922-E922</f>
        <v>0</v>
      </c>
      <c r="L922" s="17">
        <f t="shared" ref="L922:L925" si="849">I922-F922</f>
        <v>0</v>
      </c>
      <c r="M922" s="29">
        <f t="shared" ref="M922:M925" si="850">J922-G922</f>
        <v>0</v>
      </c>
      <c r="N922" s="181">
        <f t="shared" si="842"/>
        <v>0</v>
      </c>
      <c r="O922" s="19">
        <f t="shared" si="843"/>
        <v>0</v>
      </c>
      <c r="P922" s="32">
        <f t="shared" si="826"/>
        <v>0</v>
      </c>
    </row>
    <row r="923" spans="1:16" s="20" customFormat="1" ht="15.75" customHeight="1" outlineLevel="1">
      <c r="A923" s="193" t="s">
        <v>129</v>
      </c>
      <c r="B923" s="5"/>
      <c r="C923" s="129" t="s">
        <v>182</v>
      </c>
      <c r="D923" s="162" t="s">
        <v>159</v>
      </c>
      <c r="E923" s="28">
        <v>0</v>
      </c>
      <c r="F923" s="17">
        <v>0</v>
      </c>
      <c r="G923" s="29">
        <v>0</v>
      </c>
      <c r="H923" s="28">
        <v>0</v>
      </c>
      <c r="I923" s="17">
        <v>0</v>
      </c>
      <c r="J923" s="29">
        <v>0</v>
      </c>
      <c r="K923" s="28">
        <f t="shared" si="848"/>
        <v>0</v>
      </c>
      <c r="L923" s="17">
        <f t="shared" si="849"/>
        <v>0</v>
      </c>
      <c r="M923" s="29">
        <f t="shared" si="850"/>
        <v>0</v>
      </c>
      <c r="N923" s="30">
        <f t="shared" si="842"/>
        <v>0</v>
      </c>
      <c r="O923" s="15">
        <f t="shared" si="843"/>
        <v>0</v>
      </c>
      <c r="P923" s="31">
        <f t="shared" si="826"/>
        <v>0</v>
      </c>
    </row>
    <row r="924" spans="1:16" s="16" customFormat="1" ht="15.75" customHeight="1" outlineLevel="1">
      <c r="A924" s="193" t="s">
        <v>129</v>
      </c>
      <c r="B924" s="7" t="s">
        <v>185</v>
      </c>
      <c r="C924" s="8" t="s">
        <v>157</v>
      </c>
      <c r="D924" s="162" t="s">
        <v>159</v>
      </c>
      <c r="E924" s="28">
        <v>0</v>
      </c>
      <c r="F924" s="17">
        <v>0</v>
      </c>
      <c r="G924" s="29">
        <v>0</v>
      </c>
      <c r="H924" s="28">
        <v>0</v>
      </c>
      <c r="I924" s="17">
        <v>0</v>
      </c>
      <c r="J924" s="29">
        <v>0</v>
      </c>
      <c r="K924" s="28">
        <f t="shared" si="848"/>
        <v>0</v>
      </c>
      <c r="L924" s="17">
        <f t="shared" si="849"/>
        <v>0</v>
      </c>
      <c r="M924" s="29">
        <f t="shared" si="850"/>
        <v>0</v>
      </c>
      <c r="N924" s="181">
        <f t="shared" si="842"/>
        <v>0</v>
      </c>
      <c r="O924" s="19">
        <f t="shared" si="843"/>
        <v>0</v>
      </c>
      <c r="P924" s="32">
        <f t="shared" si="826"/>
        <v>0</v>
      </c>
    </row>
    <row r="925" spans="1:16" s="20" customFormat="1" ht="31.5" customHeight="1" outlineLevel="1">
      <c r="A925" s="193" t="s">
        <v>129</v>
      </c>
      <c r="B925" s="7" t="s">
        <v>186</v>
      </c>
      <c r="C925" s="8" t="s">
        <v>183</v>
      </c>
      <c r="D925" s="162" t="s">
        <v>159</v>
      </c>
      <c r="E925" s="28">
        <v>0</v>
      </c>
      <c r="F925" s="17">
        <v>0</v>
      </c>
      <c r="G925" s="29">
        <v>0</v>
      </c>
      <c r="H925" s="28">
        <v>0</v>
      </c>
      <c r="I925" s="17">
        <v>0</v>
      </c>
      <c r="J925" s="29">
        <v>0</v>
      </c>
      <c r="K925" s="28">
        <f t="shared" si="848"/>
        <v>0</v>
      </c>
      <c r="L925" s="17">
        <f t="shared" si="849"/>
        <v>0</v>
      </c>
      <c r="M925" s="29">
        <f t="shared" si="850"/>
        <v>0</v>
      </c>
      <c r="N925" s="181">
        <f t="shared" si="842"/>
        <v>0</v>
      </c>
      <c r="O925" s="19">
        <f t="shared" si="843"/>
        <v>0</v>
      </c>
      <c r="P925" s="32">
        <f t="shared" si="826"/>
        <v>0</v>
      </c>
    </row>
    <row r="926" spans="1:16" s="20" customFormat="1" ht="15.75" customHeight="1" outlineLevel="1">
      <c r="A926" s="193" t="s">
        <v>129</v>
      </c>
      <c r="B926" s="5" t="s">
        <v>139</v>
      </c>
      <c r="C926" s="9" t="s">
        <v>142</v>
      </c>
      <c r="D926" s="163" t="s">
        <v>1</v>
      </c>
      <c r="E926" s="26">
        <f t="shared" ref="E926:M926" si="851">E927+E930</f>
        <v>0</v>
      </c>
      <c r="F926" s="14">
        <f t="shared" si="851"/>
        <v>0</v>
      </c>
      <c r="G926" s="27">
        <f t="shared" si="851"/>
        <v>28790404</v>
      </c>
      <c r="H926" s="26">
        <f t="shared" si="851"/>
        <v>0</v>
      </c>
      <c r="I926" s="14">
        <f t="shared" si="851"/>
        <v>0</v>
      </c>
      <c r="J926" s="27">
        <f t="shared" si="851"/>
        <v>17588293</v>
      </c>
      <c r="K926" s="26">
        <f t="shared" si="851"/>
        <v>0</v>
      </c>
      <c r="L926" s="14">
        <f t="shared" si="851"/>
        <v>0</v>
      </c>
      <c r="M926" s="27">
        <f t="shared" si="851"/>
        <v>-11202111</v>
      </c>
      <c r="N926" s="30">
        <f t="shared" si="842"/>
        <v>0</v>
      </c>
      <c r="O926" s="15">
        <f t="shared" si="843"/>
        <v>0</v>
      </c>
      <c r="P926" s="31">
        <f t="shared" si="826"/>
        <v>-0.3890918307363801</v>
      </c>
    </row>
    <row r="927" spans="1:16" s="20" customFormat="1" ht="15.75" customHeight="1" outlineLevel="1">
      <c r="A927" s="193" t="s">
        <v>129</v>
      </c>
      <c r="B927" s="7" t="s">
        <v>188</v>
      </c>
      <c r="C927" s="10" t="s">
        <v>184</v>
      </c>
      <c r="D927" s="164" t="s">
        <v>1</v>
      </c>
      <c r="E927" s="28">
        <v>0</v>
      </c>
      <c r="F927" s="17">
        <v>0</v>
      </c>
      <c r="G927" s="29">
        <v>28790404</v>
      </c>
      <c r="H927" s="28">
        <v>0</v>
      </c>
      <c r="I927" s="17">
        <v>0</v>
      </c>
      <c r="J927" s="29">
        <v>17588293</v>
      </c>
      <c r="K927" s="28">
        <f t="shared" ref="K927:K931" si="852">H927-E927</f>
        <v>0</v>
      </c>
      <c r="L927" s="17">
        <f t="shared" ref="L927:L931" si="853">I927-F927</f>
        <v>0</v>
      </c>
      <c r="M927" s="29">
        <f t="shared" ref="M927:M935" si="854">J927-G927</f>
        <v>-11202111</v>
      </c>
      <c r="N927" s="181">
        <f t="shared" si="842"/>
        <v>0</v>
      </c>
      <c r="O927" s="19">
        <f t="shared" si="843"/>
        <v>0</v>
      </c>
      <c r="P927" s="32">
        <f t="shared" si="826"/>
        <v>-0.3890918307363801</v>
      </c>
    </row>
    <row r="928" spans="1:16" s="20" customFormat="1" ht="31.5" customHeight="1" outlineLevel="1">
      <c r="A928" s="193" t="s">
        <v>129</v>
      </c>
      <c r="B928" s="7"/>
      <c r="C928" s="10" t="s">
        <v>224</v>
      </c>
      <c r="D928" s="164" t="s">
        <v>225</v>
      </c>
      <c r="E928" s="28">
        <v>0</v>
      </c>
      <c r="F928" s="17">
        <v>0</v>
      </c>
      <c r="G928" s="29">
        <v>0</v>
      </c>
      <c r="H928" s="28">
        <v>0</v>
      </c>
      <c r="I928" s="17">
        <v>0</v>
      </c>
      <c r="J928" s="29">
        <v>0</v>
      </c>
      <c r="K928" s="28">
        <f t="shared" si="852"/>
        <v>0</v>
      </c>
      <c r="L928" s="17">
        <f t="shared" si="853"/>
        <v>0</v>
      </c>
      <c r="M928" s="29">
        <f t="shared" si="854"/>
        <v>0</v>
      </c>
      <c r="N928" s="181">
        <f t="shared" si="842"/>
        <v>0</v>
      </c>
      <c r="O928" s="19">
        <f t="shared" si="843"/>
        <v>0</v>
      </c>
      <c r="P928" s="32">
        <f t="shared" si="826"/>
        <v>0</v>
      </c>
    </row>
    <row r="929" spans="1:16" s="20" customFormat="1" ht="31.5" customHeight="1" outlineLevel="1">
      <c r="A929" s="193" t="s">
        <v>129</v>
      </c>
      <c r="B929" s="7"/>
      <c r="C929" s="10" t="s">
        <v>222</v>
      </c>
      <c r="D929" s="164" t="s">
        <v>223</v>
      </c>
      <c r="E929" s="28">
        <v>5026</v>
      </c>
      <c r="F929" s="17"/>
      <c r="G929" s="29">
        <v>28790404</v>
      </c>
      <c r="H929" s="28">
        <v>3373</v>
      </c>
      <c r="I929" s="17"/>
      <c r="J929" s="29">
        <v>17588293</v>
      </c>
      <c r="K929" s="28">
        <f t="shared" si="852"/>
        <v>-1653</v>
      </c>
      <c r="L929" s="17">
        <f t="shared" si="853"/>
        <v>0</v>
      </c>
      <c r="M929" s="29">
        <f t="shared" si="854"/>
        <v>-11202111</v>
      </c>
      <c r="N929" s="181">
        <f t="shared" si="842"/>
        <v>-0.32888977317946677</v>
      </c>
      <c r="O929" s="19">
        <f t="shared" si="843"/>
        <v>0</v>
      </c>
      <c r="P929" s="32">
        <f t="shared" si="826"/>
        <v>-0.3890918307363801</v>
      </c>
    </row>
    <row r="930" spans="1:16" s="20" customFormat="1" ht="31.5" customHeight="1" outlineLevel="1">
      <c r="A930" s="193" t="s">
        <v>129</v>
      </c>
      <c r="B930" s="7" t="s">
        <v>189</v>
      </c>
      <c r="C930" s="11" t="s">
        <v>144</v>
      </c>
      <c r="D930" s="164" t="s">
        <v>1</v>
      </c>
      <c r="E930" s="28">
        <v>0</v>
      </c>
      <c r="F930" s="17">
        <v>0</v>
      </c>
      <c r="G930" s="29">
        <v>0</v>
      </c>
      <c r="H930" s="28">
        <v>0</v>
      </c>
      <c r="I930" s="17">
        <v>0</v>
      </c>
      <c r="J930" s="29">
        <v>0</v>
      </c>
      <c r="K930" s="28">
        <f t="shared" si="852"/>
        <v>0</v>
      </c>
      <c r="L930" s="17">
        <f t="shared" si="853"/>
        <v>0</v>
      </c>
      <c r="M930" s="29">
        <f t="shared" si="854"/>
        <v>0</v>
      </c>
      <c r="N930" s="181">
        <f t="shared" si="842"/>
        <v>0</v>
      </c>
      <c r="O930" s="19">
        <f t="shared" si="843"/>
        <v>0</v>
      </c>
      <c r="P930" s="32">
        <f t="shared" si="826"/>
        <v>0</v>
      </c>
    </row>
    <row r="931" spans="1:16" s="20" customFormat="1" ht="15.75" customHeight="1" outlineLevel="1">
      <c r="A931" s="193" t="s">
        <v>129</v>
      </c>
      <c r="B931" s="5" t="s">
        <v>143</v>
      </c>
      <c r="C931" s="6" t="s">
        <v>2</v>
      </c>
      <c r="D931" s="163" t="s">
        <v>3</v>
      </c>
      <c r="E931" s="26">
        <v>0</v>
      </c>
      <c r="F931" s="14"/>
      <c r="G931" s="27">
        <v>0</v>
      </c>
      <c r="H931" s="26">
        <v>0</v>
      </c>
      <c r="I931" s="14"/>
      <c r="J931" s="27">
        <v>0</v>
      </c>
      <c r="K931" s="26">
        <f t="shared" si="852"/>
        <v>0</v>
      </c>
      <c r="L931" s="14">
        <f t="shared" si="853"/>
        <v>0</v>
      </c>
      <c r="M931" s="27">
        <f t="shared" si="854"/>
        <v>0</v>
      </c>
      <c r="N931" s="30">
        <f t="shared" si="842"/>
        <v>0</v>
      </c>
      <c r="O931" s="15">
        <f t="shared" si="843"/>
        <v>0</v>
      </c>
      <c r="P931" s="31">
        <f t="shared" si="826"/>
        <v>0</v>
      </c>
    </row>
    <row r="932" spans="1:16" s="20" customFormat="1" ht="15.75" customHeight="1" outlineLevel="1">
      <c r="A932" s="193" t="s">
        <v>129</v>
      </c>
      <c r="B932" s="5" t="s">
        <v>243</v>
      </c>
      <c r="C932" s="6" t="s">
        <v>256</v>
      </c>
      <c r="D932" s="164"/>
      <c r="E932" s="267"/>
      <c r="F932" s="270"/>
      <c r="G932" s="232">
        <f t="shared" ref="G932" si="855">SUM(G933:G935)</f>
        <v>0</v>
      </c>
      <c r="H932" s="267"/>
      <c r="I932" s="270"/>
      <c r="J932" s="232">
        <f t="shared" ref="J932" si="856">SUM(J933:J935)</f>
        <v>0</v>
      </c>
      <c r="K932" s="267"/>
      <c r="L932" s="270"/>
      <c r="M932" s="232">
        <f t="shared" si="854"/>
        <v>0</v>
      </c>
      <c r="N932" s="30"/>
      <c r="O932" s="15"/>
      <c r="P932" s="31">
        <f t="shared" si="826"/>
        <v>0</v>
      </c>
    </row>
    <row r="933" spans="1:16" s="20" customFormat="1" ht="15.75" customHeight="1" outlineLevel="1">
      <c r="A933" s="193" t="s">
        <v>129</v>
      </c>
      <c r="B933" s="7"/>
      <c r="C933" s="11" t="s">
        <v>244</v>
      </c>
      <c r="D933" s="162" t="s">
        <v>194</v>
      </c>
      <c r="E933" s="267">
        <v>0</v>
      </c>
      <c r="F933" s="270">
        <v>0</v>
      </c>
      <c r="G933" s="67">
        <v>0</v>
      </c>
      <c r="H933" s="267">
        <v>0</v>
      </c>
      <c r="I933" s="270">
        <v>0</v>
      </c>
      <c r="J933" s="67">
        <v>0</v>
      </c>
      <c r="K933" s="267">
        <f t="shared" ref="K933:K935" si="857">H933-E933</f>
        <v>0</v>
      </c>
      <c r="L933" s="270">
        <f t="shared" ref="L933:L935" si="858">I933-F933</f>
        <v>0</v>
      </c>
      <c r="M933" s="67">
        <f t="shared" si="854"/>
        <v>0</v>
      </c>
      <c r="N933" s="275">
        <f t="shared" ref="N933:N935" si="859">IF(E933=0,0,K933/E933)</f>
        <v>0</v>
      </c>
      <c r="O933" s="276">
        <f t="shared" ref="O933:O935" si="860">IF(F933=0,0,L933/F933)</f>
        <v>0</v>
      </c>
      <c r="P933" s="277">
        <f t="shared" si="826"/>
        <v>0</v>
      </c>
    </row>
    <row r="934" spans="1:16" s="20" customFormat="1" ht="15.75" customHeight="1" outlineLevel="1">
      <c r="A934" s="193" t="s">
        <v>129</v>
      </c>
      <c r="B934" s="7"/>
      <c r="C934" s="11" t="s">
        <v>245</v>
      </c>
      <c r="D934" s="162" t="s">
        <v>159</v>
      </c>
      <c r="E934" s="267">
        <v>0</v>
      </c>
      <c r="F934" s="270">
        <v>0</v>
      </c>
      <c r="G934" s="67">
        <v>0</v>
      </c>
      <c r="H934" s="267">
        <v>0</v>
      </c>
      <c r="I934" s="270">
        <v>0</v>
      </c>
      <c r="J934" s="67">
        <v>0</v>
      </c>
      <c r="K934" s="267">
        <f t="shared" si="857"/>
        <v>0</v>
      </c>
      <c r="L934" s="270">
        <f t="shared" si="858"/>
        <v>0</v>
      </c>
      <c r="M934" s="67">
        <f t="shared" si="854"/>
        <v>0</v>
      </c>
      <c r="N934" s="275">
        <f t="shared" si="859"/>
        <v>0</v>
      </c>
      <c r="O934" s="276">
        <f t="shared" si="860"/>
        <v>0</v>
      </c>
      <c r="P934" s="277">
        <f t="shared" si="826"/>
        <v>0</v>
      </c>
    </row>
    <row r="935" spans="1:16" s="16" customFormat="1" ht="15.75" customHeight="1" outlineLevel="1">
      <c r="A935" s="193" t="s">
        <v>129</v>
      </c>
      <c r="B935" s="5"/>
      <c r="C935" s="11" t="s">
        <v>246</v>
      </c>
      <c r="D935" s="164" t="s">
        <v>225</v>
      </c>
      <c r="E935" s="28">
        <v>0</v>
      </c>
      <c r="F935" s="17">
        <v>0</v>
      </c>
      <c r="G935" s="29">
        <v>0</v>
      </c>
      <c r="H935" s="28">
        <v>0</v>
      </c>
      <c r="I935" s="17">
        <v>0</v>
      </c>
      <c r="J935" s="29">
        <v>0</v>
      </c>
      <c r="K935" s="28">
        <f t="shared" si="857"/>
        <v>0</v>
      </c>
      <c r="L935" s="17">
        <f t="shared" si="858"/>
        <v>0</v>
      </c>
      <c r="M935" s="29">
        <f t="shared" si="854"/>
        <v>0</v>
      </c>
      <c r="N935" s="181">
        <f t="shared" si="859"/>
        <v>0</v>
      </c>
      <c r="O935" s="19">
        <f t="shared" si="860"/>
        <v>0</v>
      </c>
      <c r="P935" s="32">
        <f t="shared" si="826"/>
        <v>0</v>
      </c>
    </row>
    <row r="936" spans="1:16" s="13" customFormat="1" ht="15.75" customHeight="1">
      <c r="A936" s="36" t="s">
        <v>106</v>
      </c>
      <c r="B936" s="37" t="s">
        <v>131</v>
      </c>
      <c r="C936" s="215" t="s">
        <v>130</v>
      </c>
      <c r="D936" s="208" t="s">
        <v>145</v>
      </c>
      <c r="E936" s="179" t="s">
        <v>145</v>
      </c>
      <c r="F936" s="78" t="s">
        <v>145</v>
      </c>
      <c r="G936" s="79">
        <f>G937+G943+G948+G953+G954</f>
        <v>18999674</v>
      </c>
      <c r="H936" s="179" t="s">
        <v>145</v>
      </c>
      <c r="I936" s="274" t="s">
        <v>145</v>
      </c>
      <c r="J936" s="79">
        <f>J937+J943+J948+J953+J954</f>
        <v>9751611</v>
      </c>
      <c r="K936" s="273" t="s">
        <v>145</v>
      </c>
      <c r="L936" s="274" t="s">
        <v>145</v>
      </c>
      <c r="M936" s="79">
        <f>M937+M943+M948+M954+M953</f>
        <v>-9248063</v>
      </c>
      <c r="N936" s="278" t="s">
        <v>145</v>
      </c>
      <c r="O936" s="279" t="s">
        <v>145</v>
      </c>
      <c r="P936" s="280">
        <f t="shared" si="826"/>
        <v>-0.48674850947442572</v>
      </c>
    </row>
    <row r="937" spans="1:16" s="16" customFormat="1" ht="15.75" customHeight="1" outlineLevel="1">
      <c r="A937" s="193" t="s">
        <v>131</v>
      </c>
      <c r="B937" s="5" t="s">
        <v>136</v>
      </c>
      <c r="C937" s="9" t="s">
        <v>137</v>
      </c>
      <c r="D937" s="161" t="s">
        <v>194</v>
      </c>
      <c r="E937" s="26">
        <v>0</v>
      </c>
      <c r="F937" s="14">
        <v>0</v>
      </c>
      <c r="G937" s="27">
        <v>0</v>
      </c>
      <c r="H937" s="26">
        <f>H939+H941</f>
        <v>0</v>
      </c>
      <c r="I937" s="14">
        <f>I939+I941</f>
        <v>0</v>
      </c>
      <c r="J937" s="27">
        <f>J939+J940+J941+J942</f>
        <v>0</v>
      </c>
      <c r="K937" s="26">
        <f t="shared" ref="K937:M959" si="861">K939+K940+K941+K942</f>
        <v>0</v>
      </c>
      <c r="L937" s="14">
        <f t="shared" si="861"/>
        <v>0</v>
      </c>
      <c r="M937" s="27">
        <f t="shared" si="861"/>
        <v>0</v>
      </c>
      <c r="N937" s="30">
        <f t="shared" ref="N937:N953" si="862">IF(E937=0,0,K937/E937)</f>
        <v>0</v>
      </c>
      <c r="O937" s="15">
        <f t="shared" ref="O937:O953" si="863">IF(F937=0,0,L937/F937)</f>
        <v>0</v>
      </c>
      <c r="P937" s="31">
        <f t="shared" si="826"/>
        <v>0</v>
      </c>
    </row>
    <row r="938" spans="1:16" s="20" customFormat="1" ht="15.75" customHeight="1" outlineLevel="1">
      <c r="A938" s="193" t="s">
        <v>131</v>
      </c>
      <c r="B938" s="7"/>
      <c r="C938" s="8" t="s">
        <v>167</v>
      </c>
      <c r="D938" s="162" t="s">
        <v>194</v>
      </c>
      <c r="E938" s="28">
        <v>0</v>
      </c>
      <c r="F938" s="17">
        <v>0</v>
      </c>
      <c r="G938" s="29">
        <v>0</v>
      </c>
      <c r="H938" s="28">
        <v>0</v>
      </c>
      <c r="I938" s="17">
        <v>0</v>
      </c>
      <c r="J938" s="29">
        <v>0</v>
      </c>
      <c r="K938" s="28">
        <f t="shared" ref="K938:K942" si="864">H938-E938</f>
        <v>0</v>
      </c>
      <c r="L938" s="17">
        <f t="shared" ref="L938:L942" si="865">I938-F938</f>
        <v>0</v>
      </c>
      <c r="M938" s="29">
        <f t="shared" ref="M938:M942" si="866">J938-G938</f>
        <v>0</v>
      </c>
      <c r="N938" s="181">
        <f t="shared" si="862"/>
        <v>0</v>
      </c>
      <c r="O938" s="19">
        <f t="shared" si="863"/>
        <v>0</v>
      </c>
      <c r="P938" s="32">
        <f t="shared" si="826"/>
        <v>0</v>
      </c>
    </row>
    <row r="939" spans="1:16" s="20" customFormat="1" ht="15.75" customHeight="1" outlineLevel="1">
      <c r="A939" s="193" t="s">
        <v>131</v>
      </c>
      <c r="B939" s="7" t="s">
        <v>168</v>
      </c>
      <c r="C939" s="8" t="s">
        <v>138</v>
      </c>
      <c r="D939" s="162" t="s">
        <v>194</v>
      </c>
      <c r="E939" s="28">
        <v>0</v>
      </c>
      <c r="F939" s="17">
        <v>0</v>
      </c>
      <c r="G939" s="29">
        <v>0</v>
      </c>
      <c r="H939" s="28">
        <v>0</v>
      </c>
      <c r="I939" s="17">
        <v>0</v>
      </c>
      <c r="J939" s="29">
        <v>0</v>
      </c>
      <c r="K939" s="28">
        <f t="shared" si="864"/>
        <v>0</v>
      </c>
      <c r="L939" s="17">
        <f t="shared" si="865"/>
        <v>0</v>
      </c>
      <c r="M939" s="29">
        <f t="shared" si="866"/>
        <v>0</v>
      </c>
      <c r="N939" s="181">
        <f t="shared" si="862"/>
        <v>0</v>
      </c>
      <c r="O939" s="19">
        <f t="shared" si="863"/>
        <v>0</v>
      </c>
      <c r="P939" s="32">
        <f t="shared" si="826"/>
        <v>0</v>
      </c>
    </row>
    <row r="940" spans="1:16" s="20" customFormat="1" ht="15.75" customHeight="1" outlineLevel="1">
      <c r="A940" s="193" t="s">
        <v>131</v>
      </c>
      <c r="B940" s="7" t="s">
        <v>169</v>
      </c>
      <c r="C940" s="129" t="s">
        <v>181</v>
      </c>
      <c r="D940" s="162" t="s">
        <v>195</v>
      </c>
      <c r="E940" s="28"/>
      <c r="F940" s="17"/>
      <c r="G940" s="29">
        <v>0</v>
      </c>
      <c r="H940" s="28"/>
      <c r="I940" s="17"/>
      <c r="J940" s="29">
        <v>0</v>
      </c>
      <c r="K940" s="28">
        <f t="shared" si="864"/>
        <v>0</v>
      </c>
      <c r="L940" s="17">
        <f t="shared" si="865"/>
        <v>0</v>
      </c>
      <c r="M940" s="29">
        <f t="shared" si="866"/>
        <v>0</v>
      </c>
      <c r="N940" s="181">
        <f t="shared" si="862"/>
        <v>0</v>
      </c>
      <c r="O940" s="19">
        <f t="shared" si="863"/>
        <v>0</v>
      </c>
      <c r="P940" s="32">
        <f t="shared" si="826"/>
        <v>0</v>
      </c>
    </row>
    <row r="941" spans="1:16" s="20" customFormat="1" ht="31.5" customHeight="1" outlineLevel="1">
      <c r="A941" s="193" t="s">
        <v>131</v>
      </c>
      <c r="B941" s="7" t="s">
        <v>170</v>
      </c>
      <c r="C941" s="8" t="s">
        <v>180</v>
      </c>
      <c r="D941" s="162" t="s">
        <v>194</v>
      </c>
      <c r="E941" s="28">
        <v>0</v>
      </c>
      <c r="F941" s="17">
        <v>0</v>
      </c>
      <c r="G941" s="29">
        <v>0</v>
      </c>
      <c r="H941" s="28">
        <v>0</v>
      </c>
      <c r="I941" s="17">
        <v>0</v>
      </c>
      <c r="J941" s="29">
        <v>0</v>
      </c>
      <c r="K941" s="28">
        <f t="shared" si="864"/>
        <v>0</v>
      </c>
      <c r="L941" s="17">
        <f t="shared" si="865"/>
        <v>0</v>
      </c>
      <c r="M941" s="29">
        <f t="shared" si="866"/>
        <v>0</v>
      </c>
      <c r="N941" s="181">
        <f t="shared" si="862"/>
        <v>0</v>
      </c>
      <c r="O941" s="19">
        <f t="shared" si="863"/>
        <v>0</v>
      </c>
      <c r="P941" s="32">
        <f t="shared" si="826"/>
        <v>0</v>
      </c>
    </row>
    <row r="942" spans="1:16" s="20" customFormat="1" ht="15.75" customHeight="1" outlineLevel="1">
      <c r="A942" s="193" t="s">
        <v>131</v>
      </c>
      <c r="B942" s="7" t="s">
        <v>171</v>
      </c>
      <c r="C942" s="8" t="s">
        <v>156</v>
      </c>
      <c r="D942" s="162"/>
      <c r="E942" s="28"/>
      <c r="F942" s="17"/>
      <c r="G942" s="29">
        <v>0</v>
      </c>
      <c r="H942" s="28"/>
      <c r="I942" s="17"/>
      <c r="J942" s="29">
        <v>0</v>
      </c>
      <c r="K942" s="28">
        <f t="shared" si="864"/>
        <v>0</v>
      </c>
      <c r="L942" s="17">
        <f t="shared" si="865"/>
        <v>0</v>
      </c>
      <c r="M942" s="29">
        <f t="shared" si="866"/>
        <v>0</v>
      </c>
      <c r="N942" s="181">
        <f t="shared" si="862"/>
        <v>0</v>
      </c>
      <c r="O942" s="19">
        <f t="shared" si="863"/>
        <v>0</v>
      </c>
      <c r="P942" s="32">
        <f t="shared" si="826"/>
        <v>0</v>
      </c>
    </row>
    <row r="943" spans="1:16" s="20" customFormat="1" ht="15.75" customHeight="1" outlineLevel="1">
      <c r="A943" s="193" t="s">
        <v>131</v>
      </c>
      <c r="B943" s="5" t="s">
        <v>141</v>
      </c>
      <c r="C943" s="6" t="s">
        <v>140</v>
      </c>
      <c r="D943" s="161" t="s">
        <v>159</v>
      </c>
      <c r="E943" s="26">
        <v>0</v>
      </c>
      <c r="F943" s="14">
        <v>0</v>
      </c>
      <c r="G943" s="27">
        <v>0</v>
      </c>
      <c r="H943" s="26">
        <f t="shared" ref="H943:M943" si="867">H946+H947</f>
        <v>0</v>
      </c>
      <c r="I943" s="14">
        <f t="shared" si="867"/>
        <v>0</v>
      </c>
      <c r="J943" s="27">
        <f t="shared" si="867"/>
        <v>0</v>
      </c>
      <c r="K943" s="26">
        <f t="shared" si="867"/>
        <v>0</v>
      </c>
      <c r="L943" s="14">
        <f t="shared" si="867"/>
        <v>0</v>
      </c>
      <c r="M943" s="27">
        <f t="shared" si="867"/>
        <v>0</v>
      </c>
      <c r="N943" s="30">
        <f t="shared" si="862"/>
        <v>0</v>
      </c>
      <c r="O943" s="15">
        <f t="shared" si="863"/>
        <v>0</v>
      </c>
      <c r="P943" s="31">
        <f t="shared" si="826"/>
        <v>0</v>
      </c>
    </row>
    <row r="944" spans="1:16" s="20" customFormat="1" ht="15.75" customHeight="1" outlineLevel="1">
      <c r="A944" s="193" t="s">
        <v>131</v>
      </c>
      <c r="B944" s="5"/>
      <c r="C944" s="8" t="s">
        <v>167</v>
      </c>
      <c r="D944" s="162" t="s">
        <v>159</v>
      </c>
      <c r="E944" s="28">
        <v>0</v>
      </c>
      <c r="F944" s="17">
        <v>0</v>
      </c>
      <c r="G944" s="29">
        <v>0</v>
      </c>
      <c r="H944" s="28">
        <v>0</v>
      </c>
      <c r="I944" s="17">
        <v>0</v>
      </c>
      <c r="J944" s="29">
        <v>0</v>
      </c>
      <c r="K944" s="28">
        <f t="shared" ref="K944:K947" si="868">H944-E944</f>
        <v>0</v>
      </c>
      <c r="L944" s="17">
        <f t="shared" ref="L944:L947" si="869">I944-F944</f>
        <v>0</v>
      </c>
      <c r="M944" s="29">
        <f t="shared" ref="M944:M947" si="870">J944-G944</f>
        <v>0</v>
      </c>
      <c r="N944" s="181">
        <f t="shared" si="862"/>
        <v>0</v>
      </c>
      <c r="O944" s="19">
        <f t="shared" si="863"/>
        <v>0</v>
      </c>
      <c r="P944" s="32">
        <f t="shared" si="826"/>
        <v>0</v>
      </c>
    </row>
    <row r="945" spans="1:16" s="20" customFormat="1" ht="15.75" customHeight="1" outlineLevel="1">
      <c r="A945" s="193" t="s">
        <v>131</v>
      </c>
      <c r="B945" s="5"/>
      <c r="C945" s="129" t="s">
        <v>182</v>
      </c>
      <c r="D945" s="162" t="s">
        <v>159</v>
      </c>
      <c r="E945" s="28">
        <v>0</v>
      </c>
      <c r="F945" s="17">
        <v>0</v>
      </c>
      <c r="G945" s="29">
        <v>0</v>
      </c>
      <c r="H945" s="28">
        <v>0</v>
      </c>
      <c r="I945" s="17">
        <v>0</v>
      </c>
      <c r="J945" s="29">
        <v>0</v>
      </c>
      <c r="K945" s="28">
        <f t="shared" si="868"/>
        <v>0</v>
      </c>
      <c r="L945" s="17">
        <f t="shared" si="869"/>
        <v>0</v>
      </c>
      <c r="M945" s="29">
        <f t="shared" si="870"/>
        <v>0</v>
      </c>
      <c r="N945" s="30">
        <f t="shared" si="862"/>
        <v>0</v>
      </c>
      <c r="O945" s="15">
        <f t="shared" si="863"/>
        <v>0</v>
      </c>
      <c r="P945" s="31">
        <f t="shared" si="826"/>
        <v>0</v>
      </c>
    </row>
    <row r="946" spans="1:16" s="16" customFormat="1" ht="15.75" customHeight="1" outlineLevel="1">
      <c r="A946" s="193" t="s">
        <v>131</v>
      </c>
      <c r="B946" s="7" t="s">
        <v>185</v>
      </c>
      <c r="C946" s="8" t="s">
        <v>157</v>
      </c>
      <c r="D946" s="162" t="s">
        <v>159</v>
      </c>
      <c r="E946" s="28">
        <v>0</v>
      </c>
      <c r="F946" s="17">
        <v>0</v>
      </c>
      <c r="G946" s="29">
        <v>0</v>
      </c>
      <c r="H946" s="28">
        <v>0</v>
      </c>
      <c r="I946" s="17">
        <v>0</v>
      </c>
      <c r="J946" s="29">
        <v>0</v>
      </c>
      <c r="K946" s="28">
        <f t="shared" si="868"/>
        <v>0</v>
      </c>
      <c r="L946" s="17">
        <f t="shared" si="869"/>
        <v>0</v>
      </c>
      <c r="M946" s="29">
        <f t="shared" si="870"/>
        <v>0</v>
      </c>
      <c r="N946" s="181">
        <f t="shared" si="862"/>
        <v>0</v>
      </c>
      <c r="O946" s="19">
        <f t="shared" si="863"/>
        <v>0</v>
      </c>
      <c r="P946" s="32">
        <f t="shared" si="826"/>
        <v>0</v>
      </c>
    </row>
    <row r="947" spans="1:16" s="20" customFormat="1" ht="31.5" customHeight="1" outlineLevel="1">
      <c r="A947" s="193" t="s">
        <v>131</v>
      </c>
      <c r="B947" s="7" t="s">
        <v>186</v>
      </c>
      <c r="C947" s="8" t="s">
        <v>183</v>
      </c>
      <c r="D947" s="162" t="s">
        <v>159</v>
      </c>
      <c r="E947" s="28">
        <v>0</v>
      </c>
      <c r="F947" s="17">
        <v>0</v>
      </c>
      <c r="G947" s="29">
        <v>0</v>
      </c>
      <c r="H947" s="28">
        <v>0</v>
      </c>
      <c r="I947" s="17">
        <v>0</v>
      </c>
      <c r="J947" s="29">
        <v>0</v>
      </c>
      <c r="K947" s="28">
        <f t="shared" si="868"/>
        <v>0</v>
      </c>
      <c r="L947" s="17">
        <f t="shared" si="869"/>
        <v>0</v>
      </c>
      <c r="M947" s="29">
        <f t="shared" si="870"/>
        <v>0</v>
      </c>
      <c r="N947" s="181">
        <f t="shared" si="862"/>
        <v>0</v>
      </c>
      <c r="O947" s="19">
        <f t="shared" si="863"/>
        <v>0</v>
      </c>
      <c r="P947" s="32">
        <f t="shared" si="826"/>
        <v>0</v>
      </c>
    </row>
    <row r="948" spans="1:16" s="20" customFormat="1" ht="15.75" customHeight="1" outlineLevel="1">
      <c r="A948" s="193" t="s">
        <v>131</v>
      </c>
      <c r="B948" s="5" t="s">
        <v>139</v>
      </c>
      <c r="C948" s="9" t="s">
        <v>142</v>
      </c>
      <c r="D948" s="163" t="s">
        <v>1</v>
      </c>
      <c r="E948" s="26">
        <f t="shared" ref="E948:M948" si="871">E949+E952</f>
        <v>0</v>
      </c>
      <c r="F948" s="14">
        <f t="shared" si="871"/>
        <v>0</v>
      </c>
      <c r="G948" s="27">
        <f t="shared" si="871"/>
        <v>18999674</v>
      </c>
      <c r="H948" s="26">
        <f t="shared" si="871"/>
        <v>0</v>
      </c>
      <c r="I948" s="14">
        <f t="shared" si="871"/>
        <v>0</v>
      </c>
      <c r="J948" s="27">
        <f t="shared" si="871"/>
        <v>9751611</v>
      </c>
      <c r="K948" s="26">
        <f t="shared" si="871"/>
        <v>0</v>
      </c>
      <c r="L948" s="14">
        <f t="shared" si="871"/>
        <v>0</v>
      </c>
      <c r="M948" s="27">
        <f t="shared" si="871"/>
        <v>-9248063</v>
      </c>
      <c r="N948" s="30">
        <f t="shared" si="862"/>
        <v>0</v>
      </c>
      <c r="O948" s="15">
        <f t="shared" si="863"/>
        <v>0</v>
      </c>
      <c r="P948" s="31">
        <f t="shared" si="826"/>
        <v>-0.48674850947442572</v>
      </c>
    </row>
    <row r="949" spans="1:16" s="20" customFormat="1" ht="15.75" customHeight="1" outlineLevel="1">
      <c r="A949" s="193" t="s">
        <v>131</v>
      </c>
      <c r="B949" s="7" t="s">
        <v>188</v>
      </c>
      <c r="C949" s="10" t="s">
        <v>184</v>
      </c>
      <c r="D949" s="164" t="s">
        <v>1</v>
      </c>
      <c r="E949" s="28">
        <v>0</v>
      </c>
      <c r="F949" s="17">
        <v>0</v>
      </c>
      <c r="G949" s="29">
        <v>18999674</v>
      </c>
      <c r="H949" s="28">
        <v>0</v>
      </c>
      <c r="I949" s="17">
        <v>0</v>
      </c>
      <c r="J949" s="29">
        <v>9751611</v>
      </c>
      <c r="K949" s="28">
        <f t="shared" ref="K949:K953" si="872">H949-E949</f>
        <v>0</v>
      </c>
      <c r="L949" s="17">
        <f t="shared" ref="L949:L953" si="873">I949-F949</f>
        <v>0</v>
      </c>
      <c r="M949" s="29">
        <f t="shared" ref="M949:M957" si="874">J949-G949</f>
        <v>-9248063</v>
      </c>
      <c r="N949" s="181">
        <f t="shared" si="862"/>
        <v>0</v>
      </c>
      <c r="O949" s="19">
        <f t="shared" si="863"/>
        <v>0</v>
      </c>
      <c r="P949" s="32">
        <f t="shared" si="826"/>
        <v>-0.48674850947442572</v>
      </c>
    </row>
    <row r="950" spans="1:16" s="20" customFormat="1" ht="31.5" customHeight="1" outlineLevel="1">
      <c r="A950" s="193" t="s">
        <v>131</v>
      </c>
      <c r="B950" s="7"/>
      <c r="C950" s="10" t="s">
        <v>224</v>
      </c>
      <c r="D950" s="164" t="s">
        <v>225</v>
      </c>
      <c r="E950" s="28">
        <v>0</v>
      </c>
      <c r="F950" s="17">
        <v>0</v>
      </c>
      <c r="G950" s="29">
        <v>0</v>
      </c>
      <c r="H950" s="28">
        <v>0</v>
      </c>
      <c r="I950" s="17">
        <v>0</v>
      </c>
      <c r="J950" s="29">
        <v>0</v>
      </c>
      <c r="K950" s="28">
        <f t="shared" si="872"/>
        <v>0</v>
      </c>
      <c r="L950" s="17">
        <f t="shared" si="873"/>
        <v>0</v>
      </c>
      <c r="M950" s="29">
        <f t="shared" si="874"/>
        <v>0</v>
      </c>
      <c r="N950" s="181">
        <f t="shared" si="862"/>
        <v>0</v>
      </c>
      <c r="O950" s="19">
        <f t="shared" si="863"/>
        <v>0</v>
      </c>
      <c r="P950" s="32">
        <f t="shared" si="826"/>
        <v>0</v>
      </c>
    </row>
    <row r="951" spans="1:16" s="20" customFormat="1" ht="31.5" customHeight="1" outlineLevel="1">
      <c r="A951" s="193" t="s">
        <v>131</v>
      </c>
      <c r="B951" s="7"/>
      <c r="C951" s="10" t="s">
        <v>222</v>
      </c>
      <c r="D951" s="164" t="s">
        <v>223</v>
      </c>
      <c r="E951" s="28">
        <v>3423</v>
      </c>
      <c r="F951" s="17"/>
      <c r="G951" s="29">
        <v>18999674</v>
      </c>
      <c r="H951" s="28">
        <v>1877</v>
      </c>
      <c r="I951" s="17"/>
      <c r="J951" s="29">
        <v>9751611</v>
      </c>
      <c r="K951" s="28">
        <f t="shared" si="872"/>
        <v>-1546</v>
      </c>
      <c r="L951" s="17">
        <f t="shared" si="873"/>
        <v>0</v>
      </c>
      <c r="M951" s="29">
        <f t="shared" si="874"/>
        <v>-9248063</v>
      </c>
      <c r="N951" s="181">
        <f t="shared" si="862"/>
        <v>-0.4516505988898627</v>
      </c>
      <c r="O951" s="19">
        <f t="shared" si="863"/>
        <v>0</v>
      </c>
      <c r="P951" s="32">
        <f t="shared" si="826"/>
        <v>-0.48674850947442572</v>
      </c>
    </row>
    <row r="952" spans="1:16" s="20" customFormat="1" ht="31.5" customHeight="1" outlineLevel="1">
      <c r="A952" s="193" t="s">
        <v>131</v>
      </c>
      <c r="B952" s="7" t="s">
        <v>189</v>
      </c>
      <c r="C952" s="11" t="s">
        <v>144</v>
      </c>
      <c r="D952" s="164" t="s">
        <v>1</v>
      </c>
      <c r="E952" s="28">
        <v>0</v>
      </c>
      <c r="F952" s="17">
        <v>0</v>
      </c>
      <c r="G952" s="29">
        <v>0</v>
      </c>
      <c r="H952" s="28">
        <v>0</v>
      </c>
      <c r="I952" s="17">
        <v>0</v>
      </c>
      <c r="J952" s="29">
        <v>0</v>
      </c>
      <c r="K952" s="28">
        <f t="shared" si="872"/>
        <v>0</v>
      </c>
      <c r="L952" s="17">
        <f t="shared" si="873"/>
        <v>0</v>
      </c>
      <c r="M952" s="29">
        <f t="shared" si="874"/>
        <v>0</v>
      </c>
      <c r="N952" s="181">
        <f t="shared" si="862"/>
        <v>0</v>
      </c>
      <c r="O952" s="19">
        <f t="shared" si="863"/>
        <v>0</v>
      </c>
      <c r="P952" s="32">
        <f t="shared" si="826"/>
        <v>0</v>
      </c>
    </row>
    <row r="953" spans="1:16" s="20" customFormat="1" ht="15.75" customHeight="1" outlineLevel="1">
      <c r="A953" s="193" t="s">
        <v>131</v>
      </c>
      <c r="B953" s="5" t="s">
        <v>143</v>
      </c>
      <c r="C953" s="6" t="s">
        <v>2</v>
      </c>
      <c r="D953" s="163" t="s">
        <v>3</v>
      </c>
      <c r="E953" s="26">
        <v>0</v>
      </c>
      <c r="F953" s="14"/>
      <c r="G953" s="27">
        <v>0</v>
      </c>
      <c r="H953" s="26">
        <v>0</v>
      </c>
      <c r="I953" s="14"/>
      <c r="J953" s="27">
        <v>0</v>
      </c>
      <c r="K953" s="26">
        <f t="shared" si="872"/>
        <v>0</v>
      </c>
      <c r="L953" s="14">
        <f t="shared" si="873"/>
        <v>0</v>
      </c>
      <c r="M953" s="27">
        <f t="shared" si="874"/>
        <v>0</v>
      </c>
      <c r="N953" s="30">
        <f t="shared" si="862"/>
        <v>0</v>
      </c>
      <c r="O953" s="15">
        <f t="shared" si="863"/>
        <v>0</v>
      </c>
      <c r="P953" s="31">
        <f t="shared" si="826"/>
        <v>0</v>
      </c>
    </row>
    <row r="954" spans="1:16" s="20" customFormat="1" ht="15.75" customHeight="1" outlineLevel="1">
      <c r="A954" s="193" t="s">
        <v>131</v>
      </c>
      <c r="B954" s="5" t="s">
        <v>243</v>
      </c>
      <c r="C954" s="6" t="s">
        <v>256</v>
      </c>
      <c r="D954" s="164"/>
      <c r="E954" s="267"/>
      <c r="F954" s="270"/>
      <c r="G954" s="232">
        <f t="shared" ref="G954" si="875">SUM(G955:G957)</f>
        <v>0</v>
      </c>
      <c r="H954" s="267"/>
      <c r="I954" s="270"/>
      <c r="J954" s="232">
        <f t="shared" ref="J954" si="876">SUM(J955:J957)</f>
        <v>0</v>
      </c>
      <c r="K954" s="267"/>
      <c r="L954" s="270"/>
      <c r="M954" s="232">
        <f t="shared" si="874"/>
        <v>0</v>
      </c>
      <c r="N954" s="30"/>
      <c r="O954" s="15"/>
      <c r="P954" s="31">
        <f t="shared" si="826"/>
        <v>0</v>
      </c>
    </row>
    <row r="955" spans="1:16" s="20" customFormat="1" ht="15.75" customHeight="1" outlineLevel="1">
      <c r="A955" s="193" t="s">
        <v>131</v>
      </c>
      <c r="B955" s="7"/>
      <c r="C955" s="11" t="s">
        <v>244</v>
      </c>
      <c r="D955" s="162" t="s">
        <v>194</v>
      </c>
      <c r="E955" s="267">
        <v>0</v>
      </c>
      <c r="F955" s="270">
        <v>0</v>
      </c>
      <c r="G955" s="67">
        <v>0</v>
      </c>
      <c r="H955" s="267">
        <v>0</v>
      </c>
      <c r="I955" s="270">
        <v>0</v>
      </c>
      <c r="J955" s="67">
        <v>0</v>
      </c>
      <c r="K955" s="267">
        <f t="shared" ref="K955:K957" si="877">H955-E955</f>
        <v>0</v>
      </c>
      <c r="L955" s="270">
        <f t="shared" ref="L955:L957" si="878">I955-F955</f>
        <v>0</v>
      </c>
      <c r="M955" s="67">
        <f t="shared" si="874"/>
        <v>0</v>
      </c>
      <c r="N955" s="275">
        <f t="shared" ref="N955:N957" si="879">IF(E955=0,0,K955/E955)</f>
        <v>0</v>
      </c>
      <c r="O955" s="276">
        <f t="shared" ref="O955:O957" si="880">IF(F955=0,0,L955/F955)</f>
        <v>0</v>
      </c>
      <c r="P955" s="277">
        <f t="shared" si="826"/>
        <v>0</v>
      </c>
    </row>
    <row r="956" spans="1:16" s="20" customFormat="1" ht="15.75" customHeight="1" outlineLevel="1">
      <c r="A956" s="193" t="s">
        <v>131</v>
      </c>
      <c r="B956" s="7"/>
      <c r="C956" s="11" t="s">
        <v>245</v>
      </c>
      <c r="D956" s="162" t="s">
        <v>159</v>
      </c>
      <c r="E956" s="267">
        <v>0</v>
      </c>
      <c r="F956" s="270">
        <v>0</v>
      </c>
      <c r="G956" s="67">
        <v>0</v>
      </c>
      <c r="H956" s="267">
        <v>0</v>
      </c>
      <c r="I956" s="270">
        <v>0</v>
      </c>
      <c r="J956" s="67">
        <v>0</v>
      </c>
      <c r="K956" s="267">
        <f t="shared" si="877"/>
        <v>0</v>
      </c>
      <c r="L956" s="270">
        <f t="shared" si="878"/>
        <v>0</v>
      </c>
      <c r="M956" s="67">
        <f t="shared" si="874"/>
        <v>0</v>
      </c>
      <c r="N956" s="275">
        <f t="shared" si="879"/>
        <v>0</v>
      </c>
      <c r="O956" s="276">
        <f t="shared" si="880"/>
        <v>0</v>
      </c>
      <c r="P956" s="277">
        <f t="shared" si="826"/>
        <v>0</v>
      </c>
    </row>
    <row r="957" spans="1:16" s="16" customFormat="1" ht="15.75" customHeight="1" outlineLevel="1">
      <c r="A957" s="193" t="s">
        <v>131</v>
      </c>
      <c r="B957" s="5"/>
      <c r="C957" s="11" t="s">
        <v>246</v>
      </c>
      <c r="D957" s="164" t="s">
        <v>225</v>
      </c>
      <c r="E957" s="28">
        <v>0</v>
      </c>
      <c r="F957" s="17">
        <v>0</v>
      </c>
      <c r="G957" s="29">
        <v>0</v>
      </c>
      <c r="H957" s="28">
        <v>0</v>
      </c>
      <c r="I957" s="17">
        <v>0</v>
      </c>
      <c r="J957" s="29">
        <v>0</v>
      </c>
      <c r="K957" s="28">
        <f t="shared" si="877"/>
        <v>0</v>
      </c>
      <c r="L957" s="17">
        <f t="shared" si="878"/>
        <v>0</v>
      </c>
      <c r="M957" s="29">
        <f t="shared" si="874"/>
        <v>0</v>
      </c>
      <c r="N957" s="181">
        <f t="shared" si="879"/>
        <v>0</v>
      </c>
      <c r="O957" s="19">
        <f t="shared" si="880"/>
        <v>0</v>
      </c>
      <c r="P957" s="32">
        <f t="shared" si="826"/>
        <v>0</v>
      </c>
    </row>
    <row r="958" spans="1:16" s="13" customFormat="1" ht="15.75" customHeight="1">
      <c r="A958" s="36" t="s">
        <v>109</v>
      </c>
      <c r="B958" s="37" t="s">
        <v>214</v>
      </c>
      <c r="C958" s="215" t="s">
        <v>247</v>
      </c>
      <c r="D958" s="208" t="s">
        <v>145</v>
      </c>
      <c r="E958" s="179" t="s">
        <v>145</v>
      </c>
      <c r="F958" s="78" t="s">
        <v>145</v>
      </c>
      <c r="G958" s="79">
        <f>G959+G965+G970+G975+G976</f>
        <v>3446475</v>
      </c>
      <c r="H958" s="179" t="s">
        <v>145</v>
      </c>
      <c r="I958" s="274" t="s">
        <v>145</v>
      </c>
      <c r="J958" s="79">
        <f>J959+J965+J970+J975+J976</f>
        <v>2256004</v>
      </c>
      <c r="K958" s="273" t="s">
        <v>145</v>
      </c>
      <c r="L958" s="274" t="s">
        <v>145</v>
      </c>
      <c r="M958" s="79">
        <f>M959+M965+M970+M976+M975</f>
        <v>-1190471</v>
      </c>
      <c r="N958" s="278" t="s">
        <v>145</v>
      </c>
      <c r="O958" s="279" t="s">
        <v>145</v>
      </c>
      <c r="P958" s="280">
        <f t="shared" si="826"/>
        <v>-0.34541698401990439</v>
      </c>
    </row>
    <row r="959" spans="1:16" s="16" customFormat="1" ht="15.75" customHeight="1" outlineLevel="1">
      <c r="A959" s="193" t="s">
        <v>214</v>
      </c>
      <c r="B959" s="5" t="s">
        <v>136</v>
      </c>
      <c r="C959" s="9" t="s">
        <v>137</v>
      </c>
      <c r="D959" s="161" t="s">
        <v>194</v>
      </c>
      <c r="E959" s="26">
        <v>0</v>
      </c>
      <c r="F959" s="14">
        <v>0</v>
      </c>
      <c r="G959" s="27">
        <v>0</v>
      </c>
      <c r="H959" s="26">
        <f>H961+H963</f>
        <v>0</v>
      </c>
      <c r="I959" s="14">
        <f>I961+I963</f>
        <v>0</v>
      </c>
      <c r="J959" s="27">
        <f>J961+J962+J963+J964</f>
        <v>0</v>
      </c>
      <c r="K959" s="26">
        <f t="shared" ref="K959" si="881">K961+K962+K963+K964</f>
        <v>0</v>
      </c>
      <c r="L959" s="14">
        <f t="shared" si="861"/>
        <v>0</v>
      </c>
      <c r="M959" s="27">
        <f t="shared" si="861"/>
        <v>0</v>
      </c>
      <c r="N959" s="30">
        <f t="shared" ref="N959:N975" si="882">IF(E959=0,0,K959/E959)</f>
        <v>0</v>
      </c>
      <c r="O959" s="15">
        <f t="shared" ref="O959:O975" si="883">IF(F959=0,0,L959/F959)</f>
        <v>0</v>
      </c>
      <c r="P959" s="31">
        <f t="shared" si="826"/>
        <v>0</v>
      </c>
    </row>
    <row r="960" spans="1:16" s="20" customFormat="1" ht="15.75" customHeight="1" outlineLevel="1">
      <c r="A960" s="193" t="s">
        <v>214</v>
      </c>
      <c r="B960" s="7"/>
      <c r="C960" s="8" t="s">
        <v>167</v>
      </c>
      <c r="D960" s="162" t="s">
        <v>194</v>
      </c>
      <c r="E960" s="28">
        <v>0</v>
      </c>
      <c r="F960" s="17">
        <v>0</v>
      </c>
      <c r="G960" s="29">
        <v>0</v>
      </c>
      <c r="H960" s="28">
        <v>0</v>
      </c>
      <c r="I960" s="17">
        <v>0</v>
      </c>
      <c r="J960" s="29">
        <v>0</v>
      </c>
      <c r="K960" s="28">
        <f t="shared" ref="K960:K964" si="884">H960-E960</f>
        <v>0</v>
      </c>
      <c r="L960" s="17">
        <f t="shared" ref="L960:L964" si="885">I960-F960</f>
        <v>0</v>
      </c>
      <c r="M960" s="29">
        <f t="shared" ref="M960:M964" si="886">J960-G960</f>
        <v>0</v>
      </c>
      <c r="N960" s="181">
        <f t="shared" si="882"/>
        <v>0</v>
      </c>
      <c r="O960" s="19">
        <f t="shared" si="883"/>
        <v>0</v>
      </c>
      <c r="P960" s="32">
        <f t="shared" si="826"/>
        <v>0</v>
      </c>
    </row>
    <row r="961" spans="1:16" s="20" customFormat="1" ht="15.75" customHeight="1" outlineLevel="1">
      <c r="A961" s="193" t="s">
        <v>214</v>
      </c>
      <c r="B961" s="7" t="s">
        <v>168</v>
      </c>
      <c r="C961" s="8" t="s">
        <v>138</v>
      </c>
      <c r="D961" s="162" t="s">
        <v>194</v>
      </c>
      <c r="E961" s="28">
        <v>0</v>
      </c>
      <c r="F961" s="17">
        <v>0</v>
      </c>
      <c r="G961" s="29">
        <v>0</v>
      </c>
      <c r="H961" s="28">
        <v>0</v>
      </c>
      <c r="I961" s="17">
        <v>0</v>
      </c>
      <c r="J961" s="29">
        <v>0</v>
      </c>
      <c r="K961" s="28">
        <f t="shared" si="884"/>
        <v>0</v>
      </c>
      <c r="L961" s="17">
        <f t="shared" si="885"/>
        <v>0</v>
      </c>
      <c r="M961" s="29">
        <f t="shared" si="886"/>
        <v>0</v>
      </c>
      <c r="N961" s="181">
        <f t="shared" si="882"/>
        <v>0</v>
      </c>
      <c r="O961" s="19">
        <f t="shared" si="883"/>
        <v>0</v>
      </c>
      <c r="P961" s="32">
        <f t="shared" si="826"/>
        <v>0</v>
      </c>
    </row>
    <row r="962" spans="1:16" s="20" customFormat="1" ht="15.75" customHeight="1" outlineLevel="1">
      <c r="A962" s="193" t="s">
        <v>214</v>
      </c>
      <c r="B962" s="7" t="s">
        <v>169</v>
      </c>
      <c r="C962" s="129" t="s">
        <v>181</v>
      </c>
      <c r="D962" s="162" t="s">
        <v>195</v>
      </c>
      <c r="E962" s="28"/>
      <c r="F962" s="17"/>
      <c r="G962" s="29">
        <v>0</v>
      </c>
      <c r="H962" s="28"/>
      <c r="I962" s="17"/>
      <c r="J962" s="29">
        <v>0</v>
      </c>
      <c r="K962" s="28">
        <f t="shared" si="884"/>
        <v>0</v>
      </c>
      <c r="L962" s="17">
        <f t="shared" si="885"/>
        <v>0</v>
      </c>
      <c r="M962" s="29">
        <f t="shared" si="886"/>
        <v>0</v>
      </c>
      <c r="N962" s="181">
        <f t="shared" si="882"/>
        <v>0</v>
      </c>
      <c r="O962" s="19">
        <f t="shared" si="883"/>
        <v>0</v>
      </c>
      <c r="P962" s="32">
        <f t="shared" ref="P962:P1025" si="887">IF(G962=0,0,M962/G962)</f>
        <v>0</v>
      </c>
    </row>
    <row r="963" spans="1:16" s="20" customFormat="1" ht="31.5" customHeight="1" outlineLevel="1">
      <c r="A963" s="193" t="s">
        <v>214</v>
      </c>
      <c r="B963" s="7" t="s">
        <v>170</v>
      </c>
      <c r="C963" s="8" t="s">
        <v>180</v>
      </c>
      <c r="D963" s="162" t="s">
        <v>194</v>
      </c>
      <c r="E963" s="28">
        <v>0</v>
      </c>
      <c r="F963" s="17">
        <v>0</v>
      </c>
      <c r="G963" s="29">
        <v>0</v>
      </c>
      <c r="H963" s="28">
        <v>0</v>
      </c>
      <c r="I963" s="17">
        <v>0</v>
      </c>
      <c r="J963" s="29">
        <v>0</v>
      </c>
      <c r="K963" s="28">
        <f t="shared" si="884"/>
        <v>0</v>
      </c>
      <c r="L963" s="17">
        <f t="shared" si="885"/>
        <v>0</v>
      </c>
      <c r="M963" s="29">
        <f t="shared" si="886"/>
        <v>0</v>
      </c>
      <c r="N963" s="181">
        <f t="shared" si="882"/>
        <v>0</v>
      </c>
      <c r="O963" s="19">
        <f t="shared" si="883"/>
        <v>0</v>
      </c>
      <c r="P963" s="32">
        <f t="shared" si="887"/>
        <v>0</v>
      </c>
    </row>
    <row r="964" spans="1:16" s="20" customFormat="1" ht="15.75" customHeight="1" outlineLevel="1">
      <c r="A964" s="193" t="s">
        <v>214</v>
      </c>
      <c r="B964" s="7" t="s">
        <v>171</v>
      </c>
      <c r="C964" s="8" t="s">
        <v>156</v>
      </c>
      <c r="D964" s="162"/>
      <c r="E964" s="28"/>
      <c r="F964" s="17"/>
      <c r="G964" s="29">
        <v>0</v>
      </c>
      <c r="H964" s="28"/>
      <c r="I964" s="17"/>
      <c r="J964" s="29">
        <v>0</v>
      </c>
      <c r="K964" s="28">
        <f t="shared" si="884"/>
        <v>0</v>
      </c>
      <c r="L964" s="17">
        <f t="shared" si="885"/>
        <v>0</v>
      </c>
      <c r="M964" s="29">
        <f t="shared" si="886"/>
        <v>0</v>
      </c>
      <c r="N964" s="181">
        <f t="shared" si="882"/>
        <v>0</v>
      </c>
      <c r="O964" s="19">
        <f t="shared" si="883"/>
        <v>0</v>
      </c>
      <c r="P964" s="32">
        <f t="shared" si="887"/>
        <v>0</v>
      </c>
    </row>
    <row r="965" spans="1:16" s="20" customFormat="1" ht="15.75" customHeight="1" outlineLevel="1">
      <c r="A965" s="193" t="s">
        <v>214</v>
      </c>
      <c r="B965" s="5" t="s">
        <v>141</v>
      </c>
      <c r="C965" s="6" t="s">
        <v>140</v>
      </c>
      <c r="D965" s="161" t="s">
        <v>159</v>
      </c>
      <c r="E965" s="26">
        <v>0</v>
      </c>
      <c r="F965" s="14">
        <v>0</v>
      </c>
      <c r="G965" s="27">
        <v>0</v>
      </c>
      <c r="H965" s="26">
        <f t="shared" ref="H965:M965" si="888">H968+H969</f>
        <v>0</v>
      </c>
      <c r="I965" s="14">
        <f t="shared" si="888"/>
        <v>0</v>
      </c>
      <c r="J965" s="27">
        <f t="shared" si="888"/>
        <v>0</v>
      </c>
      <c r="K965" s="26">
        <f t="shared" si="888"/>
        <v>0</v>
      </c>
      <c r="L965" s="14">
        <f t="shared" si="888"/>
        <v>0</v>
      </c>
      <c r="M965" s="27">
        <f t="shared" si="888"/>
        <v>0</v>
      </c>
      <c r="N965" s="30">
        <f t="shared" si="882"/>
        <v>0</v>
      </c>
      <c r="O965" s="15">
        <f t="shared" si="883"/>
        <v>0</v>
      </c>
      <c r="P965" s="31">
        <f t="shared" si="887"/>
        <v>0</v>
      </c>
    </row>
    <row r="966" spans="1:16" s="20" customFormat="1" ht="15.75" customHeight="1" outlineLevel="1">
      <c r="A966" s="193" t="s">
        <v>214</v>
      </c>
      <c r="B966" s="5"/>
      <c r="C966" s="8" t="s">
        <v>167</v>
      </c>
      <c r="D966" s="162" t="s">
        <v>159</v>
      </c>
      <c r="E966" s="28">
        <v>0</v>
      </c>
      <c r="F966" s="17">
        <v>0</v>
      </c>
      <c r="G966" s="29">
        <v>0</v>
      </c>
      <c r="H966" s="28">
        <v>0</v>
      </c>
      <c r="I966" s="17">
        <v>0</v>
      </c>
      <c r="J966" s="29">
        <v>0</v>
      </c>
      <c r="K966" s="28">
        <f t="shared" ref="K966:K969" si="889">H966-E966</f>
        <v>0</v>
      </c>
      <c r="L966" s="17">
        <f t="shared" ref="L966:L969" si="890">I966-F966</f>
        <v>0</v>
      </c>
      <c r="M966" s="29">
        <f t="shared" ref="M966:M969" si="891">J966-G966</f>
        <v>0</v>
      </c>
      <c r="N966" s="181">
        <f t="shared" si="882"/>
        <v>0</v>
      </c>
      <c r="O966" s="19">
        <f t="shared" si="883"/>
        <v>0</v>
      </c>
      <c r="P966" s="32">
        <f t="shared" si="887"/>
        <v>0</v>
      </c>
    </row>
    <row r="967" spans="1:16" s="20" customFormat="1" ht="15.75" customHeight="1" outlineLevel="1">
      <c r="A967" s="193" t="s">
        <v>214</v>
      </c>
      <c r="B967" s="5"/>
      <c r="C967" s="129" t="s">
        <v>182</v>
      </c>
      <c r="D967" s="162" t="s">
        <v>159</v>
      </c>
      <c r="E967" s="28">
        <v>0</v>
      </c>
      <c r="F967" s="17">
        <v>0</v>
      </c>
      <c r="G967" s="29">
        <v>0</v>
      </c>
      <c r="H967" s="28">
        <v>0</v>
      </c>
      <c r="I967" s="17">
        <v>0</v>
      </c>
      <c r="J967" s="29">
        <v>0</v>
      </c>
      <c r="K967" s="28">
        <f t="shared" si="889"/>
        <v>0</v>
      </c>
      <c r="L967" s="17">
        <f t="shared" si="890"/>
        <v>0</v>
      </c>
      <c r="M967" s="29">
        <f t="shared" si="891"/>
        <v>0</v>
      </c>
      <c r="N967" s="30">
        <f t="shared" si="882"/>
        <v>0</v>
      </c>
      <c r="O967" s="15">
        <f t="shared" si="883"/>
        <v>0</v>
      </c>
      <c r="P967" s="31">
        <f t="shared" si="887"/>
        <v>0</v>
      </c>
    </row>
    <row r="968" spans="1:16" s="16" customFormat="1" ht="15.75" customHeight="1" outlineLevel="1">
      <c r="A968" s="193" t="s">
        <v>214</v>
      </c>
      <c r="B968" s="7" t="s">
        <v>185</v>
      </c>
      <c r="C968" s="8" t="s">
        <v>157</v>
      </c>
      <c r="D968" s="162" t="s">
        <v>159</v>
      </c>
      <c r="E968" s="28">
        <v>0</v>
      </c>
      <c r="F968" s="17">
        <v>0</v>
      </c>
      <c r="G968" s="29">
        <v>0</v>
      </c>
      <c r="H968" s="28">
        <v>0</v>
      </c>
      <c r="I968" s="17">
        <v>0</v>
      </c>
      <c r="J968" s="29">
        <v>0</v>
      </c>
      <c r="K968" s="28">
        <f t="shared" si="889"/>
        <v>0</v>
      </c>
      <c r="L968" s="17">
        <f t="shared" si="890"/>
        <v>0</v>
      </c>
      <c r="M968" s="29">
        <f t="shared" si="891"/>
        <v>0</v>
      </c>
      <c r="N968" s="181">
        <f t="shared" si="882"/>
        <v>0</v>
      </c>
      <c r="O968" s="19">
        <f t="shared" si="883"/>
        <v>0</v>
      </c>
      <c r="P968" s="32">
        <f t="shared" si="887"/>
        <v>0</v>
      </c>
    </row>
    <row r="969" spans="1:16" s="20" customFormat="1" ht="31.5" customHeight="1" outlineLevel="1">
      <c r="A969" s="193" t="s">
        <v>214</v>
      </c>
      <c r="B969" s="7" t="s">
        <v>186</v>
      </c>
      <c r="C969" s="8" t="s">
        <v>183</v>
      </c>
      <c r="D969" s="162" t="s">
        <v>159</v>
      </c>
      <c r="E969" s="28">
        <v>0</v>
      </c>
      <c r="F969" s="17">
        <v>0</v>
      </c>
      <c r="G969" s="29">
        <v>0</v>
      </c>
      <c r="H969" s="28">
        <v>0</v>
      </c>
      <c r="I969" s="17">
        <v>0</v>
      </c>
      <c r="J969" s="29">
        <v>0</v>
      </c>
      <c r="K969" s="28">
        <f t="shared" si="889"/>
        <v>0</v>
      </c>
      <c r="L969" s="17">
        <f t="shared" si="890"/>
        <v>0</v>
      </c>
      <c r="M969" s="29">
        <f t="shared" si="891"/>
        <v>0</v>
      </c>
      <c r="N969" s="181">
        <f t="shared" si="882"/>
        <v>0</v>
      </c>
      <c r="O969" s="19">
        <f t="shared" si="883"/>
        <v>0</v>
      </c>
      <c r="P969" s="32">
        <f t="shared" si="887"/>
        <v>0</v>
      </c>
    </row>
    <row r="970" spans="1:16" s="20" customFormat="1" ht="15.75" customHeight="1" outlineLevel="1">
      <c r="A970" s="193" t="s">
        <v>214</v>
      </c>
      <c r="B970" s="5" t="s">
        <v>139</v>
      </c>
      <c r="C970" s="9" t="s">
        <v>142</v>
      </c>
      <c r="D970" s="163" t="s">
        <v>1</v>
      </c>
      <c r="E970" s="26">
        <f t="shared" ref="E970:M970" si="892">E971+E974</f>
        <v>0</v>
      </c>
      <c r="F970" s="14">
        <f t="shared" si="892"/>
        <v>0</v>
      </c>
      <c r="G970" s="27">
        <f t="shared" si="892"/>
        <v>3446475</v>
      </c>
      <c r="H970" s="26">
        <f t="shared" si="892"/>
        <v>0</v>
      </c>
      <c r="I970" s="14">
        <f t="shared" si="892"/>
        <v>0</v>
      </c>
      <c r="J970" s="27">
        <f t="shared" si="892"/>
        <v>2256004</v>
      </c>
      <c r="K970" s="26">
        <f t="shared" si="892"/>
        <v>0</v>
      </c>
      <c r="L970" s="14">
        <f t="shared" si="892"/>
        <v>0</v>
      </c>
      <c r="M970" s="27">
        <f t="shared" si="892"/>
        <v>-1190471</v>
      </c>
      <c r="N970" s="30">
        <f t="shared" si="882"/>
        <v>0</v>
      </c>
      <c r="O970" s="15">
        <f t="shared" si="883"/>
        <v>0</v>
      </c>
      <c r="P970" s="31">
        <f t="shared" si="887"/>
        <v>-0.34541698401990439</v>
      </c>
    </row>
    <row r="971" spans="1:16" s="20" customFormat="1" ht="15.75" customHeight="1" outlineLevel="1">
      <c r="A971" s="193" t="s">
        <v>214</v>
      </c>
      <c r="B971" s="7" t="s">
        <v>188</v>
      </c>
      <c r="C971" s="10" t="s">
        <v>184</v>
      </c>
      <c r="D971" s="164" t="s">
        <v>1</v>
      </c>
      <c r="E971" s="28">
        <v>0</v>
      </c>
      <c r="F971" s="17">
        <v>0</v>
      </c>
      <c r="G971" s="29">
        <v>3446475</v>
      </c>
      <c r="H971" s="28">
        <v>0</v>
      </c>
      <c r="I971" s="17">
        <v>0</v>
      </c>
      <c r="J971" s="29">
        <v>2256004</v>
      </c>
      <c r="K971" s="28">
        <f t="shared" ref="K971:K975" si="893">H971-E971</f>
        <v>0</v>
      </c>
      <c r="L971" s="17">
        <f t="shared" ref="L971:L975" si="894">I971-F971</f>
        <v>0</v>
      </c>
      <c r="M971" s="29">
        <f t="shared" ref="M971:M979" si="895">J971-G971</f>
        <v>-1190471</v>
      </c>
      <c r="N971" s="181">
        <f t="shared" si="882"/>
        <v>0</v>
      </c>
      <c r="O971" s="19">
        <f t="shared" si="883"/>
        <v>0</v>
      </c>
      <c r="P971" s="32">
        <f t="shared" si="887"/>
        <v>-0.34541698401990439</v>
      </c>
    </row>
    <row r="972" spans="1:16" s="20" customFormat="1" ht="31.5" customHeight="1" outlineLevel="1">
      <c r="A972" s="193" t="s">
        <v>214</v>
      </c>
      <c r="B972" s="7"/>
      <c r="C972" s="10" t="s">
        <v>224</v>
      </c>
      <c r="D972" s="164" t="s">
        <v>225</v>
      </c>
      <c r="E972" s="28">
        <v>0</v>
      </c>
      <c r="F972" s="17">
        <v>0</v>
      </c>
      <c r="G972" s="29">
        <v>0</v>
      </c>
      <c r="H972" s="28">
        <v>0</v>
      </c>
      <c r="I972" s="17">
        <v>0</v>
      </c>
      <c r="J972" s="29">
        <v>0</v>
      </c>
      <c r="K972" s="28">
        <f t="shared" si="893"/>
        <v>0</v>
      </c>
      <c r="L972" s="17">
        <f t="shared" si="894"/>
        <v>0</v>
      </c>
      <c r="M972" s="29">
        <f t="shared" si="895"/>
        <v>0</v>
      </c>
      <c r="N972" s="181">
        <f t="shared" si="882"/>
        <v>0</v>
      </c>
      <c r="O972" s="19">
        <f t="shared" si="883"/>
        <v>0</v>
      </c>
      <c r="P972" s="32">
        <f t="shared" si="887"/>
        <v>0</v>
      </c>
    </row>
    <row r="973" spans="1:16" s="20" customFormat="1" ht="31.5" customHeight="1" outlineLevel="1">
      <c r="A973" s="193" t="s">
        <v>214</v>
      </c>
      <c r="B973" s="7"/>
      <c r="C973" s="10" t="s">
        <v>222</v>
      </c>
      <c r="D973" s="164" t="s">
        <v>223</v>
      </c>
      <c r="E973" s="28">
        <v>508</v>
      </c>
      <c r="F973" s="17"/>
      <c r="G973" s="29">
        <v>3446475</v>
      </c>
      <c r="H973" s="28">
        <v>403</v>
      </c>
      <c r="I973" s="17"/>
      <c r="J973" s="29">
        <v>2256004</v>
      </c>
      <c r="K973" s="28">
        <f t="shared" si="893"/>
        <v>-105</v>
      </c>
      <c r="L973" s="17">
        <f t="shared" si="894"/>
        <v>0</v>
      </c>
      <c r="M973" s="29">
        <f t="shared" si="895"/>
        <v>-1190471</v>
      </c>
      <c r="N973" s="181">
        <f t="shared" si="882"/>
        <v>-0.20669291338582677</v>
      </c>
      <c r="O973" s="19">
        <f t="shared" si="883"/>
        <v>0</v>
      </c>
      <c r="P973" s="32">
        <f t="shared" si="887"/>
        <v>-0.34541698401990439</v>
      </c>
    </row>
    <row r="974" spans="1:16" s="20" customFormat="1" ht="31.5" customHeight="1" outlineLevel="1">
      <c r="A974" s="193" t="s">
        <v>214</v>
      </c>
      <c r="B974" s="7" t="s">
        <v>189</v>
      </c>
      <c r="C974" s="11" t="s">
        <v>144</v>
      </c>
      <c r="D974" s="164" t="s">
        <v>1</v>
      </c>
      <c r="E974" s="28">
        <v>0</v>
      </c>
      <c r="F974" s="17">
        <v>0</v>
      </c>
      <c r="G974" s="29">
        <v>0</v>
      </c>
      <c r="H974" s="28">
        <v>0</v>
      </c>
      <c r="I974" s="17">
        <v>0</v>
      </c>
      <c r="J974" s="29">
        <v>0</v>
      </c>
      <c r="K974" s="28">
        <f t="shared" si="893"/>
        <v>0</v>
      </c>
      <c r="L974" s="17">
        <f t="shared" si="894"/>
        <v>0</v>
      </c>
      <c r="M974" s="29">
        <f t="shared" si="895"/>
        <v>0</v>
      </c>
      <c r="N974" s="181">
        <f t="shared" si="882"/>
        <v>0</v>
      </c>
      <c r="O974" s="19">
        <f t="shared" si="883"/>
        <v>0</v>
      </c>
      <c r="P974" s="32">
        <f t="shared" si="887"/>
        <v>0</v>
      </c>
    </row>
    <row r="975" spans="1:16" s="20" customFormat="1" ht="15.75" customHeight="1" outlineLevel="1">
      <c r="A975" s="193" t="s">
        <v>214</v>
      </c>
      <c r="B975" s="5" t="s">
        <v>143</v>
      </c>
      <c r="C975" s="6" t="s">
        <v>2</v>
      </c>
      <c r="D975" s="163" t="s">
        <v>3</v>
      </c>
      <c r="E975" s="26">
        <v>0</v>
      </c>
      <c r="F975" s="14"/>
      <c r="G975" s="27">
        <v>0</v>
      </c>
      <c r="H975" s="26">
        <v>0</v>
      </c>
      <c r="I975" s="14"/>
      <c r="J975" s="27">
        <v>0</v>
      </c>
      <c r="K975" s="26">
        <f t="shared" si="893"/>
        <v>0</v>
      </c>
      <c r="L975" s="14">
        <f t="shared" si="894"/>
        <v>0</v>
      </c>
      <c r="M975" s="27">
        <f t="shared" si="895"/>
        <v>0</v>
      </c>
      <c r="N975" s="30">
        <f t="shared" si="882"/>
        <v>0</v>
      </c>
      <c r="O975" s="15">
        <f t="shared" si="883"/>
        <v>0</v>
      </c>
      <c r="P975" s="31">
        <f t="shared" si="887"/>
        <v>0</v>
      </c>
    </row>
    <row r="976" spans="1:16" s="20" customFormat="1" ht="15.75" customHeight="1" outlineLevel="1">
      <c r="A976" s="193" t="s">
        <v>214</v>
      </c>
      <c r="B976" s="5" t="s">
        <v>243</v>
      </c>
      <c r="C976" s="6" t="s">
        <v>256</v>
      </c>
      <c r="D976" s="164"/>
      <c r="E976" s="267"/>
      <c r="F976" s="270"/>
      <c r="G976" s="232">
        <f t="shared" ref="G976" si="896">SUM(G977:G979)</f>
        <v>0</v>
      </c>
      <c r="H976" s="267"/>
      <c r="I976" s="270"/>
      <c r="J976" s="232">
        <f t="shared" ref="J976" si="897">SUM(J977:J979)</f>
        <v>0</v>
      </c>
      <c r="K976" s="267"/>
      <c r="L976" s="270"/>
      <c r="M976" s="232">
        <f t="shared" si="895"/>
        <v>0</v>
      </c>
      <c r="N976" s="30"/>
      <c r="O976" s="15"/>
      <c r="P976" s="31">
        <f t="shared" si="887"/>
        <v>0</v>
      </c>
    </row>
    <row r="977" spans="1:16" s="20" customFormat="1" ht="15.75" customHeight="1" outlineLevel="1">
      <c r="A977" s="193" t="s">
        <v>214</v>
      </c>
      <c r="B977" s="7"/>
      <c r="C977" s="11" t="s">
        <v>244</v>
      </c>
      <c r="D977" s="162" t="s">
        <v>194</v>
      </c>
      <c r="E977" s="267">
        <v>0</v>
      </c>
      <c r="F977" s="270">
        <v>0</v>
      </c>
      <c r="G977" s="67">
        <v>0</v>
      </c>
      <c r="H977" s="267">
        <v>0</v>
      </c>
      <c r="I977" s="270">
        <v>0</v>
      </c>
      <c r="J977" s="67">
        <v>0</v>
      </c>
      <c r="K977" s="267">
        <f t="shared" ref="K977:K979" si="898">H977-E977</f>
        <v>0</v>
      </c>
      <c r="L977" s="270">
        <f t="shared" ref="L977:L979" si="899">I977-F977</f>
        <v>0</v>
      </c>
      <c r="M977" s="67">
        <f t="shared" si="895"/>
        <v>0</v>
      </c>
      <c r="N977" s="275">
        <f t="shared" ref="N977:N979" si="900">IF(E977=0,0,K977/E977)</f>
        <v>0</v>
      </c>
      <c r="O977" s="276">
        <f t="shared" ref="O977:O979" si="901">IF(F977=0,0,L977/F977)</f>
        <v>0</v>
      </c>
      <c r="P977" s="277">
        <f t="shared" si="887"/>
        <v>0</v>
      </c>
    </row>
    <row r="978" spans="1:16" s="20" customFormat="1" ht="15.75" customHeight="1" outlineLevel="1">
      <c r="A978" s="193" t="s">
        <v>214</v>
      </c>
      <c r="B978" s="7"/>
      <c r="C978" s="11" t="s">
        <v>245</v>
      </c>
      <c r="D978" s="162" t="s">
        <v>159</v>
      </c>
      <c r="E978" s="267">
        <v>0</v>
      </c>
      <c r="F978" s="270">
        <v>0</v>
      </c>
      <c r="G978" s="67">
        <v>0</v>
      </c>
      <c r="H978" s="267">
        <v>0</v>
      </c>
      <c r="I978" s="270">
        <v>0</v>
      </c>
      <c r="J978" s="67">
        <v>0</v>
      </c>
      <c r="K978" s="267">
        <f t="shared" si="898"/>
        <v>0</v>
      </c>
      <c r="L978" s="270">
        <f t="shared" si="899"/>
        <v>0</v>
      </c>
      <c r="M978" s="67">
        <f t="shared" si="895"/>
        <v>0</v>
      </c>
      <c r="N978" s="275">
        <f t="shared" si="900"/>
        <v>0</v>
      </c>
      <c r="O978" s="276">
        <f t="shared" si="901"/>
        <v>0</v>
      </c>
      <c r="P978" s="277">
        <f t="shared" si="887"/>
        <v>0</v>
      </c>
    </row>
    <row r="979" spans="1:16" s="16" customFormat="1" ht="15.75" customHeight="1" outlineLevel="1">
      <c r="A979" s="193" t="s">
        <v>214</v>
      </c>
      <c r="B979" s="5"/>
      <c r="C979" s="11" t="s">
        <v>246</v>
      </c>
      <c r="D979" s="164" t="s">
        <v>225</v>
      </c>
      <c r="E979" s="28">
        <v>0</v>
      </c>
      <c r="F979" s="17">
        <v>0</v>
      </c>
      <c r="G979" s="29">
        <v>0</v>
      </c>
      <c r="H979" s="28">
        <v>0</v>
      </c>
      <c r="I979" s="17">
        <v>0</v>
      </c>
      <c r="J979" s="29">
        <v>0</v>
      </c>
      <c r="K979" s="28">
        <f t="shared" si="898"/>
        <v>0</v>
      </c>
      <c r="L979" s="17">
        <f t="shared" si="899"/>
        <v>0</v>
      </c>
      <c r="M979" s="29">
        <f t="shared" si="895"/>
        <v>0</v>
      </c>
      <c r="N979" s="181">
        <f t="shared" si="900"/>
        <v>0</v>
      </c>
      <c r="O979" s="19">
        <f t="shared" si="901"/>
        <v>0</v>
      </c>
      <c r="P979" s="32">
        <f t="shared" si="887"/>
        <v>0</v>
      </c>
    </row>
    <row r="980" spans="1:16" s="13" customFormat="1" ht="15.75" customHeight="1">
      <c r="A980" s="36" t="s">
        <v>112</v>
      </c>
      <c r="B980" s="37" t="s">
        <v>133</v>
      </c>
      <c r="C980" s="215" t="s">
        <v>132</v>
      </c>
      <c r="D980" s="208" t="s">
        <v>145</v>
      </c>
      <c r="E980" s="179" t="s">
        <v>145</v>
      </c>
      <c r="F980" s="78" t="s">
        <v>145</v>
      </c>
      <c r="G980" s="79">
        <f>G981+G987+G992+G997+G998</f>
        <v>3404400</v>
      </c>
      <c r="H980" s="179" t="s">
        <v>145</v>
      </c>
      <c r="I980" s="274" t="s">
        <v>145</v>
      </c>
      <c r="J980" s="79">
        <f>J981+J987+J992+J997+J998</f>
        <v>3285000</v>
      </c>
      <c r="K980" s="273" t="s">
        <v>145</v>
      </c>
      <c r="L980" s="274" t="s">
        <v>145</v>
      </c>
      <c r="M980" s="79">
        <f>M981+M987+M992+M998+M997</f>
        <v>-119400</v>
      </c>
      <c r="N980" s="278" t="s">
        <v>145</v>
      </c>
      <c r="O980" s="279" t="s">
        <v>145</v>
      </c>
      <c r="P980" s="280">
        <f t="shared" si="887"/>
        <v>-3.5072259428974267E-2</v>
      </c>
    </row>
    <row r="981" spans="1:16" s="16" customFormat="1" ht="15.75" customHeight="1" outlineLevel="1">
      <c r="A981" s="193" t="s">
        <v>133</v>
      </c>
      <c r="B981" s="5" t="s">
        <v>136</v>
      </c>
      <c r="C981" s="9" t="s">
        <v>137</v>
      </c>
      <c r="D981" s="161" t="s">
        <v>194</v>
      </c>
      <c r="E981" s="26">
        <v>0</v>
      </c>
      <c r="F981" s="14">
        <v>0</v>
      </c>
      <c r="G981" s="27">
        <v>0</v>
      </c>
      <c r="H981" s="26">
        <f>H983+H985</f>
        <v>0</v>
      </c>
      <c r="I981" s="14">
        <f>I983+I985</f>
        <v>0</v>
      </c>
      <c r="J981" s="27">
        <f>J983+J984+J985+J986</f>
        <v>0</v>
      </c>
      <c r="K981" s="26">
        <f t="shared" ref="K981:M1003" si="902">K983+K984+K985+K986</f>
        <v>0</v>
      </c>
      <c r="L981" s="14">
        <f t="shared" si="902"/>
        <v>0</v>
      </c>
      <c r="M981" s="27">
        <f t="shared" si="902"/>
        <v>0</v>
      </c>
      <c r="N981" s="30">
        <f t="shared" ref="N981:N997" si="903">IF(E981=0,0,K981/E981)</f>
        <v>0</v>
      </c>
      <c r="O981" s="15">
        <f t="shared" ref="O981:O997" si="904">IF(F981=0,0,L981/F981)</f>
        <v>0</v>
      </c>
      <c r="P981" s="31">
        <f t="shared" si="887"/>
        <v>0</v>
      </c>
    </row>
    <row r="982" spans="1:16" s="20" customFormat="1" ht="15.75" customHeight="1" outlineLevel="1">
      <c r="A982" s="193" t="s">
        <v>133</v>
      </c>
      <c r="B982" s="7"/>
      <c r="C982" s="8" t="s">
        <v>167</v>
      </c>
      <c r="D982" s="162" t="s">
        <v>194</v>
      </c>
      <c r="E982" s="28">
        <v>0</v>
      </c>
      <c r="F982" s="17">
        <v>0</v>
      </c>
      <c r="G982" s="29">
        <v>0</v>
      </c>
      <c r="H982" s="28">
        <v>0</v>
      </c>
      <c r="I982" s="17">
        <v>0</v>
      </c>
      <c r="J982" s="29">
        <v>0</v>
      </c>
      <c r="K982" s="28">
        <f t="shared" ref="K982:K986" si="905">H982-E982</f>
        <v>0</v>
      </c>
      <c r="L982" s="17">
        <f t="shared" ref="L982:L986" si="906">I982-F982</f>
        <v>0</v>
      </c>
      <c r="M982" s="29">
        <f t="shared" ref="M982:M986" si="907">J982-G982</f>
        <v>0</v>
      </c>
      <c r="N982" s="181">
        <f t="shared" si="903"/>
        <v>0</v>
      </c>
      <c r="O982" s="19">
        <f t="shared" si="904"/>
        <v>0</v>
      </c>
      <c r="P982" s="32">
        <f t="shared" si="887"/>
        <v>0</v>
      </c>
    </row>
    <row r="983" spans="1:16" s="20" customFormat="1" ht="15.75" customHeight="1" outlineLevel="1">
      <c r="A983" s="193" t="s">
        <v>133</v>
      </c>
      <c r="B983" s="7" t="s">
        <v>168</v>
      </c>
      <c r="C983" s="8" t="s">
        <v>138</v>
      </c>
      <c r="D983" s="162" t="s">
        <v>194</v>
      </c>
      <c r="E983" s="28">
        <v>0</v>
      </c>
      <c r="F983" s="17">
        <v>0</v>
      </c>
      <c r="G983" s="29">
        <v>0</v>
      </c>
      <c r="H983" s="28">
        <v>0</v>
      </c>
      <c r="I983" s="17">
        <v>0</v>
      </c>
      <c r="J983" s="29">
        <v>0</v>
      </c>
      <c r="K983" s="28">
        <f t="shared" si="905"/>
        <v>0</v>
      </c>
      <c r="L983" s="17">
        <f t="shared" si="906"/>
        <v>0</v>
      </c>
      <c r="M983" s="29">
        <f t="shared" si="907"/>
        <v>0</v>
      </c>
      <c r="N983" s="181">
        <f t="shared" si="903"/>
        <v>0</v>
      </c>
      <c r="O983" s="19">
        <f t="shared" si="904"/>
        <v>0</v>
      </c>
      <c r="P983" s="32">
        <f t="shared" si="887"/>
        <v>0</v>
      </c>
    </row>
    <row r="984" spans="1:16" s="20" customFormat="1" ht="15.75" customHeight="1" outlineLevel="1">
      <c r="A984" s="193" t="s">
        <v>133</v>
      </c>
      <c r="B984" s="7" t="s">
        <v>169</v>
      </c>
      <c r="C984" s="129" t="s">
        <v>181</v>
      </c>
      <c r="D984" s="162" t="s">
        <v>195</v>
      </c>
      <c r="E984" s="28"/>
      <c r="F984" s="17"/>
      <c r="G984" s="29">
        <v>0</v>
      </c>
      <c r="H984" s="28"/>
      <c r="I984" s="17"/>
      <c r="J984" s="29">
        <v>0</v>
      </c>
      <c r="K984" s="28">
        <f t="shared" si="905"/>
        <v>0</v>
      </c>
      <c r="L984" s="17">
        <f t="shared" si="906"/>
        <v>0</v>
      </c>
      <c r="M984" s="29">
        <f t="shared" si="907"/>
        <v>0</v>
      </c>
      <c r="N984" s="181">
        <f t="shared" si="903"/>
        <v>0</v>
      </c>
      <c r="O984" s="19">
        <f t="shared" si="904"/>
        <v>0</v>
      </c>
      <c r="P984" s="32">
        <f t="shared" si="887"/>
        <v>0</v>
      </c>
    </row>
    <row r="985" spans="1:16" s="20" customFormat="1" ht="31.5" customHeight="1" outlineLevel="1">
      <c r="A985" s="193" t="s">
        <v>133</v>
      </c>
      <c r="B985" s="7" t="s">
        <v>170</v>
      </c>
      <c r="C985" s="8" t="s">
        <v>180</v>
      </c>
      <c r="D985" s="162" t="s">
        <v>194</v>
      </c>
      <c r="E985" s="28">
        <v>0</v>
      </c>
      <c r="F985" s="17">
        <v>0</v>
      </c>
      <c r="G985" s="29">
        <v>0</v>
      </c>
      <c r="H985" s="28">
        <v>0</v>
      </c>
      <c r="I985" s="17">
        <v>0</v>
      </c>
      <c r="J985" s="29">
        <v>0</v>
      </c>
      <c r="K985" s="28">
        <f t="shared" si="905"/>
        <v>0</v>
      </c>
      <c r="L985" s="17">
        <f t="shared" si="906"/>
        <v>0</v>
      </c>
      <c r="M985" s="29">
        <f t="shared" si="907"/>
        <v>0</v>
      </c>
      <c r="N985" s="181">
        <f t="shared" si="903"/>
        <v>0</v>
      </c>
      <c r="O985" s="19">
        <f t="shared" si="904"/>
        <v>0</v>
      </c>
      <c r="P985" s="32">
        <f t="shared" si="887"/>
        <v>0</v>
      </c>
    </row>
    <row r="986" spans="1:16" s="20" customFormat="1" ht="15.75" customHeight="1" outlineLevel="1">
      <c r="A986" s="193" t="s">
        <v>133</v>
      </c>
      <c r="B986" s="7" t="s">
        <v>171</v>
      </c>
      <c r="C986" s="8" t="s">
        <v>156</v>
      </c>
      <c r="D986" s="162"/>
      <c r="E986" s="28"/>
      <c r="F986" s="17"/>
      <c r="G986" s="29">
        <v>0</v>
      </c>
      <c r="H986" s="28"/>
      <c r="I986" s="17"/>
      <c r="J986" s="29">
        <v>0</v>
      </c>
      <c r="K986" s="28">
        <f t="shared" si="905"/>
        <v>0</v>
      </c>
      <c r="L986" s="17">
        <f t="shared" si="906"/>
        <v>0</v>
      </c>
      <c r="M986" s="29">
        <f t="shared" si="907"/>
        <v>0</v>
      </c>
      <c r="N986" s="181">
        <f t="shared" si="903"/>
        <v>0</v>
      </c>
      <c r="O986" s="19">
        <f t="shared" si="904"/>
        <v>0</v>
      </c>
      <c r="P986" s="32">
        <f t="shared" si="887"/>
        <v>0</v>
      </c>
    </row>
    <row r="987" spans="1:16" s="20" customFormat="1" ht="15.75" customHeight="1" outlineLevel="1">
      <c r="A987" s="193" t="s">
        <v>133</v>
      </c>
      <c r="B987" s="5" t="s">
        <v>141</v>
      </c>
      <c r="C987" s="6" t="s">
        <v>140</v>
      </c>
      <c r="D987" s="161" t="s">
        <v>159</v>
      </c>
      <c r="E987" s="26">
        <v>0</v>
      </c>
      <c r="F987" s="14">
        <v>0</v>
      </c>
      <c r="G987" s="27">
        <v>0</v>
      </c>
      <c r="H987" s="26">
        <f t="shared" ref="H987:M987" si="908">H990+H991</f>
        <v>0</v>
      </c>
      <c r="I987" s="14">
        <f t="shared" si="908"/>
        <v>0</v>
      </c>
      <c r="J987" s="27">
        <f t="shared" si="908"/>
        <v>0</v>
      </c>
      <c r="K987" s="26">
        <f t="shared" si="908"/>
        <v>0</v>
      </c>
      <c r="L987" s="14">
        <f t="shared" si="908"/>
        <v>0</v>
      </c>
      <c r="M987" s="27">
        <f t="shared" si="908"/>
        <v>0</v>
      </c>
      <c r="N987" s="30">
        <f t="shared" si="903"/>
        <v>0</v>
      </c>
      <c r="O987" s="15">
        <f t="shared" si="904"/>
        <v>0</v>
      </c>
      <c r="P987" s="31">
        <f t="shared" si="887"/>
        <v>0</v>
      </c>
    </row>
    <row r="988" spans="1:16" s="20" customFormat="1" ht="15.75" customHeight="1" outlineLevel="1">
      <c r="A988" s="193" t="s">
        <v>133</v>
      </c>
      <c r="B988" s="5"/>
      <c r="C988" s="8" t="s">
        <v>167</v>
      </c>
      <c r="D988" s="162" t="s">
        <v>159</v>
      </c>
      <c r="E988" s="28">
        <v>0</v>
      </c>
      <c r="F988" s="17">
        <v>0</v>
      </c>
      <c r="G988" s="29">
        <v>0</v>
      </c>
      <c r="H988" s="28">
        <v>0</v>
      </c>
      <c r="I988" s="17">
        <v>0</v>
      </c>
      <c r="J988" s="29">
        <v>0</v>
      </c>
      <c r="K988" s="28">
        <f t="shared" ref="K988:K991" si="909">H988-E988</f>
        <v>0</v>
      </c>
      <c r="L988" s="17">
        <f t="shared" ref="L988:L991" si="910">I988-F988</f>
        <v>0</v>
      </c>
      <c r="M988" s="29">
        <f t="shared" ref="M988:M991" si="911">J988-G988</f>
        <v>0</v>
      </c>
      <c r="N988" s="181">
        <f t="shared" si="903"/>
        <v>0</v>
      </c>
      <c r="O988" s="19">
        <f t="shared" si="904"/>
        <v>0</v>
      </c>
      <c r="P988" s="32">
        <f t="shared" si="887"/>
        <v>0</v>
      </c>
    </row>
    <row r="989" spans="1:16" s="20" customFormat="1" ht="15.75" customHeight="1" outlineLevel="1">
      <c r="A989" s="193" t="s">
        <v>133</v>
      </c>
      <c r="B989" s="5"/>
      <c r="C989" s="129" t="s">
        <v>182</v>
      </c>
      <c r="D989" s="162" t="s">
        <v>159</v>
      </c>
      <c r="E989" s="28">
        <v>0</v>
      </c>
      <c r="F989" s="17">
        <v>0</v>
      </c>
      <c r="G989" s="29">
        <v>0</v>
      </c>
      <c r="H989" s="28">
        <v>0</v>
      </c>
      <c r="I989" s="17">
        <v>0</v>
      </c>
      <c r="J989" s="29">
        <v>0</v>
      </c>
      <c r="K989" s="28">
        <f t="shared" si="909"/>
        <v>0</v>
      </c>
      <c r="L989" s="17">
        <f t="shared" si="910"/>
        <v>0</v>
      </c>
      <c r="M989" s="29">
        <f t="shared" si="911"/>
        <v>0</v>
      </c>
      <c r="N989" s="30">
        <f t="shared" si="903"/>
        <v>0</v>
      </c>
      <c r="O989" s="15">
        <f t="shared" si="904"/>
        <v>0</v>
      </c>
      <c r="P989" s="31">
        <f t="shared" si="887"/>
        <v>0</v>
      </c>
    </row>
    <row r="990" spans="1:16" s="16" customFormat="1" ht="15.75" customHeight="1" outlineLevel="1">
      <c r="A990" s="193" t="s">
        <v>133</v>
      </c>
      <c r="B990" s="7" t="s">
        <v>185</v>
      </c>
      <c r="C990" s="8" t="s">
        <v>157</v>
      </c>
      <c r="D990" s="162" t="s">
        <v>159</v>
      </c>
      <c r="E990" s="28">
        <v>0</v>
      </c>
      <c r="F990" s="17">
        <v>0</v>
      </c>
      <c r="G990" s="29">
        <v>0</v>
      </c>
      <c r="H990" s="28">
        <v>0</v>
      </c>
      <c r="I990" s="17">
        <v>0</v>
      </c>
      <c r="J990" s="29">
        <v>0</v>
      </c>
      <c r="K990" s="28">
        <f t="shared" si="909"/>
        <v>0</v>
      </c>
      <c r="L990" s="17">
        <f t="shared" si="910"/>
        <v>0</v>
      </c>
      <c r="M990" s="29">
        <f t="shared" si="911"/>
        <v>0</v>
      </c>
      <c r="N990" s="181">
        <f t="shared" si="903"/>
        <v>0</v>
      </c>
      <c r="O990" s="19">
        <f t="shared" si="904"/>
        <v>0</v>
      </c>
      <c r="P990" s="32">
        <f t="shared" si="887"/>
        <v>0</v>
      </c>
    </row>
    <row r="991" spans="1:16" s="20" customFormat="1" ht="31.5" customHeight="1" outlineLevel="1">
      <c r="A991" s="193" t="s">
        <v>133</v>
      </c>
      <c r="B991" s="7" t="s">
        <v>186</v>
      </c>
      <c r="C991" s="8" t="s">
        <v>183</v>
      </c>
      <c r="D991" s="162" t="s">
        <v>159</v>
      </c>
      <c r="E991" s="28">
        <v>0</v>
      </c>
      <c r="F991" s="17">
        <v>0</v>
      </c>
      <c r="G991" s="29">
        <v>0</v>
      </c>
      <c r="H991" s="28">
        <v>0</v>
      </c>
      <c r="I991" s="17">
        <v>0</v>
      </c>
      <c r="J991" s="29">
        <v>0</v>
      </c>
      <c r="K991" s="28">
        <f t="shared" si="909"/>
        <v>0</v>
      </c>
      <c r="L991" s="17">
        <f t="shared" si="910"/>
        <v>0</v>
      </c>
      <c r="M991" s="29">
        <f t="shared" si="911"/>
        <v>0</v>
      </c>
      <c r="N991" s="181">
        <f t="shared" si="903"/>
        <v>0</v>
      </c>
      <c r="O991" s="19">
        <f t="shared" si="904"/>
        <v>0</v>
      </c>
      <c r="P991" s="32">
        <f t="shared" si="887"/>
        <v>0</v>
      </c>
    </row>
    <row r="992" spans="1:16" s="20" customFormat="1" ht="15.75" customHeight="1" outlineLevel="1">
      <c r="A992" s="193" t="s">
        <v>133</v>
      </c>
      <c r="B992" s="5" t="s">
        <v>139</v>
      </c>
      <c r="C992" s="9" t="s">
        <v>142</v>
      </c>
      <c r="D992" s="163" t="s">
        <v>1</v>
      </c>
      <c r="E992" s="26">
        <f t="shared" ref="E992:M992" si="912">E993+E996</f>
        <v>788</v>
      </c>
      <c r="F992" s="14">
        <f t="shared" si="912"/>
        <v>3000</v>
      </c>
      <c r="G992" s="27">
        <f t="shared" si="912"/>
        <v>3404400</v>
      </c>
      <c r="H992" s="26">
        <f t="shared" si="912"/>
        <v>712</v>
      </c>
      <c r="I992" s="14">
        <f t="shared" si="912"/>
        <v>2800</v>
      </c>
      <c r="J992" s="27">
        <f t="shared" si="912"/>
        <v>3285000</v>
      </c>
      <c r="K992" s="26">
        <f t="shared" si="912"/>
        <v>-76</v>
      </c>
      <c r="L992" s="14">
        <f t="shared" si="912"/>
        <v>-200</v>
      </c>
      <c r="M992" s="27">
        <f t="shared" si="912"/>
        <v>-119400</v>
      </c>
      <c r="N992" s="30">
        <f t="shared" si="903"/>
        <v>-9.6446700507614211E-2</v>
      </c>
      <c r="O992" s="15">
        <f t="shared" si="904"/>
        <v>-6.6666666666666666E-2</v>
      </c>
      <c r="P992" s="31">
        <f t="shared" si="887"/>
        <v>-3.5072259428974267E-2</v>
      </c>
    </row>
    <row r="993" spans="1:16" s="20" customFormat="1" ht="15.75" customHeight="1" outlineLevel="1">
      <c r="A993" s="193" t="s">
        <v>133</v>
      </c>
      <c r="B993" s="7" t="s">
        <v>188</v>
      </c>
      <c r="C993" s="10" t="s">
        <v>184</v>
      </c>
      <c r="D993" s="164" t="s">
        <v>1</v>
      </c>
      <c r="E993" s="28">
        <v>0</v>
      </c>
      <c r="F993" s="17">
        <v>0</v>
      </c>
      <c r="G993" s="29">
        <v>0</v>
      </c>
      <c r="H993" s="28">
        <v>0</v>
      </c>
      <c r="I993" s="17">
        <v>0</v>
      </c>
      <c r="J993" s="29">
        <v>0</v>
      </c>
      <c r="K993" s="28">
        <f t="shared" ref="K993:K997" si="913">H993-E993</f>
        <v>0</v>
      </c>
      <c r="L993" s="17">
        <f t="shared" ref="L993:L997" si="914">I993-F993</f>
        <v>0</v>
      </c>
      <c r="M993" s="29">
        <f t="shared" ref="M993:M1001" si="915">J993-G993</f>
        <v>0</v>
      </c>
      <c r="N993" s="181">
        <f t="shared" si="903"/>
        <v>0</v>
      </c>
      <c r="O993" s="19">
        <f t="shared" si="904"/>
        <v>0</v>
      </c>
      <c r="P993" s="32">
        <f t="shared" si="887"/>
        <v>0</v>
      </c>
    </row>
    <row r="994" spans="1:16" s="20" customFormat="1" ht="31.5" customHeight="1" outlineLevel="1">
      <c r="A994" s="193" t="s">
        <v>133</v>
      </c>
      <c r="B994" s="7"/>
      <c r="C994" s="10" t="s">
        <v>224</v>
      </c>
      <c r="D994" s="164" t="s">
        <v>225</v>
      </c>
      <c r="E994" s="28">
        <v>0</v>
      </c>
      <c r="F994" s="17">
        <v>0</v>
      </c>
      <c r="G994" s="29">
        <v>0</v>
      </c>
      <c r="H994" s="28">
        <v>0</v>
      </c>
      <c r="I994" s="17">
        <v>0</v>
      </c>
      <c r="J994" s="29">
        <v>0</v>
      </c>
      <c r="K994" s="28">
        <f t="shared" si="913"/>
        <v>0</v>
      </c>
      <c r="L994" s="17">
        <f t="shared" si="914"/>
        <v>0</v>
      </c>
      <c r="M994" s="29">
        <f t="shared" si="915"/>
        <v>0</v>
      </c>
      <c r="N994" s="181">
        <f t="shared" si="903"/>
        <v>0</v>
      </c>
      <c r="O994" s="19">
        <f t="shared" si="904"/>
        <v>0</v>
      </c>
      <c r="P994" s="32">
        <f t="shared" si="887"/>
        <v>0</v>
      </c>
    </row>
    <row r="995" spans="1:16" s="20" customFormat="1" ht="31.5" customHeight="1" outlineLevel="1">
      <c r="A995" s="193" t="s">
        <v>133</v>
      </c>
      <c r="B995" s="7"/>
      <c r="C995" s="10" t="s">
        <v>222</v>
      </c>
      <c r="D995" s="164" t="s">
        <v>223</v>
      </c>
      <c r="E995" s="28">
        <v>0</v>
      </c>
      <c r="F995" s="17"/>
      <c r="G995" s="29">
        <v>0</v>
      </c>
      <c r="H995" s="28">
        <v>0</v>
      </c>
      <c r="I995" s="17"/>
      <c r="J995" s="29">
        <v>0</v>
      </c>
      <c r="K995" s="28">
        <f t="shared" si="913"/>
        <v>0</v>
      </c>
      <c r="L995" s="17">
        <f t="shared" si="914"/>
        <v>0</v>
      </c>
      <c r="M995" s="29">
        <f t="shared" si="915"/>
        <v>0</v>
      </c>
      <c r="N995" s="181">
        <f t="shared" si="903"/>
        <v>0</v>
      </c>
      <c r="O995" s="19">
        <f t="shared" si="904"/>
        <v>0</v>
      </c>
      <c r="P995" s="32">
        <f t="shared" si="887"/>
        <v>0</v>
      </c>
    </row>
    <row r="996" spans="1:16" s="20" customFormat="1" ht="31.5" customHeight="1" outlineLevel="1">
      <c r="A996" s="193" t="s">
        <v>133</v>
      </c>
      <c r="B996" s="7" t="s">
        <v>189</v>
      </c>
      <c r="C996" s="11" t="s">
        <v>144</v>
      </c>
      <c r="D996" s="164" t="s">
        <v>1</v>
      </c>
      <c r="E996" s="28">
        <v>788</v>
      </c>
      <c r="F996" s="17">
        <v>3000</v>
      </c>
      <c r="G996" s="29">
        <v>3404400</v>
      </c>
      <c r="H996" s="28">
        <v>712</v>
      </c>
      <c r="I996" s="17">
        <v>2800</v>
      </c>
      <c r="J996" s="29">
        <v>3285000</v>
      </c>
      <c r="K996" s="28">
        <f t="shared" si="913"/>
        <v>-76</v>
      </c>
      <c r="L996" s="17">
        <f t="shared" si="914"/>
        <v>-200</v>
      </c>
      <c r="M996" s="29">
        <f t="shared" si="915"/>
        <v>-119400</v>
      </c>
      <c r="N996" s="181">
        <f t="shared" si="903"/>
        <v>-9.6446700507614211E-2</v>
      </c>
      <c r="O996" s="19">
        <f t="shared" si="904"/>
        <v>-6.6666666666666666E-2</v>
      </c>
      <c r="P996" s="32">
        <f t="shared" si="887"/>
        <v>-3.5072259428974267E-2</v>
      </c>
    </row>
    <row r="997" spans="1:16" s="20" customFormat="1" ht="15.75" customHeight="1" outlineLevel="1">
      <c r="A997" s="193" t="s">
        <v>133</v>
      </c>
      <c r="B997" s="5" t="s">
        <v>143</v>
      </c>
      <c r="C997" s="6" t="s">
        <v>2</v>
      </c>
      <c r="D997" s="163" t="s">
        <v>3</v>
      </c>
      <c r="E997" s="26">
        <v>0</v>
      </c>
      <c r="F997" s="14"/>
      <c r="G997" s="27">
        <v>0</v>
      </c>
      <c r="H997" s="26">
        <v>0</v>
      </c>
      <c r="I997" s="14"/>
      <c r="J997" s="27">
        <v>0</v>
      </c>
      <c r="K997" s="26">
        <f t="shared" si="913"/>
        <v>0</v>
      </c>
      <c r="L997" s="14">
        <f t="shared" si="914"/>
        <v>0</v>
      </c>
      <c r="M997" s="27">
        <f t="shared" si="915"/>
        <v>0</v>
      </c>
      <c r="N997" s="30">
        <f t="shared" si="903"/>
        <v>0</v>
      </c>
      <c r="O997" s="15">
        <f t="shared" si="904"/>
        <v>0</v>
      </c>
      <c r="P997" s="31">
        <f t="shared" si="887"/>
        <v>0</v>
      </c>
    </row>
    <row r="998" spans="1:16" s="20" customFormat="1" ht="15.75" customHeight="1" outlineLevel="1">
      <c r="A998" s="193" t="s">
        <v>133</v>
      </c>
      <c r="B998" s="5" t="s">
        <v>243</v>
      </c>
      <c r="C998" s="6" t="s">
        <v>256</v>
      </c>
      <c r="D998" s="164"/>
      <c r="E998" s="267"/>
      <c r="F998" s="270"/>
      <c r="G998" s="232">
        <f t="shared" ref="G998" si="916">SUM(G999:G1001)</f>
        <v>0</v>
      </c>
      <c r="H998" s="267"/>
      <c r="I998" s="270"/>
      <c r="J998" s="232">
        <f t="shared" ref="J998" si="917">SUM(J999:J1001)</f>
        <v>0</v>
      </c>
      <c r="K998" s="267"/>
      <c r="L998" s="270"/>
      <c r="M998" s="232">
        <f t="shared" si="915"/>
        <v>0</v>
      </c>
      <c r="N998" s="30"/>
      <c r="O998" s="15"/>
      <c r="P998" s="31">
        <f t="shared" si="887"/>
        <v>0</v>
      </c>
    </row>
    <row r="999" spans="1:16" s="20" customFormat="1" ht="15.75" customHeight="1" outlineLevel="1">
      <c r="A999" s="193" t="s">
        <v>133</v>
      </c>
      <c r="B999" s="7"/>
      <c r="C999" s="11" t="s">
        <v>244</v>
      </c>
      <c r="D999" s="162" t="s">
        <v>194</v>
      </c>
      <c r="E999" s="267">
        <v>0</v>
      </c>
      <c r="F999" s="270">
        <v>0</v>
      </c>
      <c r="G999" s="67">
        <v>0</v>
      </c>
      <c r="H999" s="267">
        <v>0</v>
      </c>
      <c r="I999" s="270">
        <v>0</v>
      </c>
      <c r="J999" s="67">
        <v>0</v>
      </c>
      <c r="K999" s="267">
        <f t="shared" ref="K999:K1001" si="918">H999-E999</f>
        <v>0</v>
      </c>
      <c r="L999" s="270">
        <f t="shared" ref="L999:L1001" si="919">I999-F999</f>
        <v>0</v>
      </c>
      <c r="M999" s="67">
        <f t="shared" si="915"/>
        <v>0</v>
      </c>
      <c r="N999" s="275">
        <f t="shared" ref="N999:N1001" si="920">IF(E999=0,0,K999/E999)</f>
        <v>0</v>
      </c>
      <c r="O999" s="276">
        <f t="shared" ref="O999:O1001" si="921">IF(F999=0,0,L999/F999)</f>
        <v>0</v>
      </c>
      <c r="P999" s="277">
        <f t="shared" si="887"/>
        <v>0</v>
      </c>
    </row>
    <row r="1000" spans="1:16" s="20" customFormat="1" ht="15.75" customHeight="1" outlineLevel="1">
      <c r="A1000" s="193" t="s">
        <v>133</v>
      </c>
      <c r="B1000" s="7"/>
      <c r="C1000" s="11" t="s">
        <v>245</v>
      </c>
      <c r="D1000" s="162" t="s">
        <v>159</v>
      </c>
      <c r="E1000" s="267">
        <v>0</v>
      </c>
      <c r="F1000" s="270">
        <v>0</v>
      </c>
      <c r="G1000" s="67">
        <v>0</v>
      </c>
      <c r="H1000" s="267">
        <v>0</v>
      </c>
      <c r="I1000" s="270">
        <v>0</v>
      </c>
      <c r="J1000" s="67">
        <v>0</v>
      </c>
      <c r="K1000" s="267">
        <f t="shared" si="918"/>
        <v>0</v>
      </c>
      <c r="L1000" s="270">
        <f t="shared" si="919"/>
        <v>0</v>
      </c>
      <c r="M1000" s="67">
        <f t="shared" si="915"/>
        <v>0</v>
      </c>
      <c r="N1000" s="275">
        <f t="shared" si="920"/>
        <v>0</v>
      </c>
      <c r="O1000" s="276">
        <f t="shared" si="921"/>
        <v>0</v>
      </c>
      <c r="P1000" s="277">
        <f t="shared" si="887"/>
        <v>0</v>
      </c>
    </row>
    <row r="1001" spans="1:16" s="16" customFormat="1" ht="15.75" customHeight="1" outlineLevel="1">
      <c r="A1001" s="193" t="s">
        <v>133</v>
      </c>
      <c r="B1001" s="5"/>
      <c r="C1001" s="11" t="s">
        <v>246</v>
      </c>
      <c r="D1001" s="164" t="s">
        <v>225</v>
      </c>
      <c r="E1001" s="28">
        <v>0</v>
      </c>
      <c r="F1001" s="17">
        <v>0</v>
      </c>
      <c r="G1001" s="29">
        <v>0</v>
      </c>
      <c r="H1001" s="28">
        <v>0</v>
      </c>
      <c r="I1001" s="17">
        <v>0</v>
      </c>
      <c r="J1001" s="29">
        <v>0</v>
      </c>
      <c r="K1001" s="28">
        <f t="shared" si="918"/>
        <v>0</v>
      </c>
      <c r="L1001" s="17">
        <f t="shared" si="919"/>
        <v>0</v>
      </c>
      <c r="M1001" s="29">
        <f t="shared" si="915"/>
        <v>0</v>
      </c>
      <c r="N1001" s="181">
        <f t="shared" si="920"/>
        <v>0</v>
      </c>
      <c r="O1001" s="19">
        <f t="shared" si="921"/>
        <v>0</v>
      </c>
      <c r="P1001" s="32">
        <f t="shared" si="887"/>
        <v>0</v>
      </c>
    </row>
    <row r="1002" spans="1:16" s="13" customFormat="1" ht="15.75" customHeight="1">
      <c r="A1002" s="36" t="s">
        <v>115</v>
      </c>
      <c r="B1002" s="37" t="s">
        <v>134</v>
      </c>
      <c r="C1002" s="215" t="s">
        <v>6</v>
      </c>
      <c r="D1002" s="208" t="s">
        <v>145</v>
      </c>
      <c r="E1002" s="179" t="s">
        <v>145</v>
      </c>
      <c r="F1002" s="78" t="s">
        <v>145</v>
      </c>
      <c r="G1002" s="79">
        <f>G1003+G1009+G1014+G1019+G1020</f>
        <v>3579978</v>
      </c>
      <c r="H1002" s="179" t="s">
        <v>145</v>
      </c>
      <c r="I1002" s="274" t="s">
        <v>145</v>
      </c>
      <c r="J1002" s="79">
        <f>J1003+J1009+J1014+J1019+J1020</f>
        <v>3355820</v>
      </c>
      <c r="K1002" s="273" t="s">
        <v>145</v>
      </c>
      <c r="L1002" s="274" t="s">
        <v>145</v>
      </c>
      <c r="M1002" s="79">
        <f>M1003+M1009+M1014+M1020+M1019</f>
        <v>-224158</v>
      </c>
      <c r="N1002" s="278" t="s">
        <v>145</v>
      </c>
      <c r="O1002" s="279" t="s">
        <v>145</v>
      </c>
      <c r="P1002" s="280">
        <f t="shared" si="887"/>
        <v>-6.2614351261376461E-2</v>
      </c>
    </row>
    <row r="1003" spans="1:16" s="16" customFormat="1" ht="15.75" customHeight="1" outlineLevel="1">
      <c r="A1003" s="193" t="s">
        <v>134</v>
      </c>
      <c r="B1003" s="5" t="s">
        <v>136</v>
      </c>
      <c r="C1003" s="9" t="s">
        <v>137</v>
      </c>
      <c r="D1003" s="161" t="s">
        <v>194</v>
      </c>
      <c r="E1003" s="26">
        <v>0</v>
      </c>
      <c r="F1003" s="14">
        <v>0</v>
      </c>
      <c r="G1003" s="27">
        <v>0</v>
      </c>
      <c r="H1003" s="26">
        <f>H1005+H1007</f>
        <v>0</v>
      </c>
      <c r="I1003" s="14">
        <f>I1005+I1007</f>
        <v>0</v>
      </c>
      <c r="J1003" s="27">
        <f>J1005+J1006+J1007+J1008</f>
        <v>0</v>
      </c>
      <c r="K1003" s="26">
        <f t="shared" ref="K1003" si="922">K1005+K1006+K1007+K1008</f>
        <v>0</v>
      </c>
      <c r="L1003" s="14">
        <f t="shared" si="902"/>
        <v>0</v>
      </c>
      <c r="M1003" s="27">
        <f t="shared" si="902"/>
        <v>0</v>
      </c>
      <c r="N1003" s="30">
        <f t="shared" ref="N1003:N1019" si="923">IF(E1003=0,0,K1003/E1003)</f>
        <v>0</v>
      </c>
      <c r="O1003" s="15">
        <f t="shared" ref="O1003:O1019" si="924">IF(F1003=0,0,L1003/F1003)</f>
        <v>0</v>
      </c>
      <c r="P1003" s="31">
        <f t="shared" si="887"/>
        <v>0</v>
      </c>
    </row>
    <row r="1004" spans="1:16" s="20" customFormat="1" ht="15.75" customHeight="1" outlineLevel="1">
      <c r="A1004" s="193" t="s">
        <v>134</v>
      </c>
      <c r="B1004" s="7"/>
      <c r="C1004" s="8" t="s">
        <v>167</v>
      </c>
      <c r="D1004" s="162" t="s">
        <v>194</v>
      </c>
      <c r="E1004" s="28">
        <v>0</v>
      </c>
      <c r="F1004" s="17">
        <v>0</v>
      </c>
      <c r="G1004" s="29">
        <v>0</v>
      </c>
      <c r="H1004" s="28">
        <v>0</v>
      </c>
      <c r="I1004" s="17">
        <v>0</v>
      </c>
      <c r="J1004" s="29">
        <v>0</v>
      </c>
      <c r="K1004" s="28">
        <f t="shared" ref="K1004:K1008" si="925">H1004-E1004</f>
        <v>0</v>
      </c>
      <c r="L1004" s="17">
        <f t="shared" ref="L1004:L1008" si="926">I1004-F1004</f>
        <v>0</v>
      </c>
      <c r="M1004" s="29">
        <f t="shared" ref="M1004:M1008" si="927">J1004-G1004</f>
        <v>0</v>
      </c>
      <c r="N1004" s="181">
        <f t="shared" si="923"/>
        <v>0</v>
      </c>
      <c r="O1004" s="19">
        <f t="shared" si="924"/>
        <v>0</v>
      </c>
      <c r="P1004" s="32">
        <f t="shared" si="887"/>
        <v>0</v>
      </c>
    </row>
    <row r="1005" spans="1:16" s="20" customFormat="1" ht="15.75" customHeight="1" outlineLevel="1">
      <c r="A1005" s="193" t="s">
        <v>134</v>
      </c>
      <c r="B1005" s="7" t="s">
        <v>168</v>
      </c>
      <c r="C1005" s="8" t="s">
        <v>138</v>
      </c>
      <c r="D1005" s="162" t="s">
        <v>194</v>
      </c>
      <c r="E1005" s="28">
        <v>0</v>
      </c>
      <c r="F1005" s="17">
        <v>0</v>
      </c>
      <c r="G1005" s="29">
        <v>0</v>
      </c>
      <c r="H1005" s="28">
        <v>0</v>
      </c>
      <c r="I1005" s="17">
        <v>0</v>
      </c>
      <c r="J1005" s="29">
        <v>0</v>
      </c>
      <c r="K1005" s="28">
        <f t="shared" si="925"/>
        <v>0</v>
      </c>
      <c r="L1005" s="17">
        <f t="shared" si="926"/>
        <v>0</v>
      </c>
      <c r="M1005" s="29">
        <f t="shared" si="927"/>
        <v>0</v>
      </c>
      <c r="N1005" s="181">
        <f t="shared" si="923"/>
        <v>0</v>
      </c>
      <c r="O1005" s="19">
        <f t="shared" si="924"/>
        <v>0</v>
      </c>
      <c r="P1005" s="32">
        <f t="shared" si="887"/>
        <v>0</v>
      </c>
    </row>
    <row r="1006" spans="1:16" s="20" customFormat="1" ht="15.75" customHeight="1" outlineLevel="1">
      <c r="A1006" s="193" t="s">
        <v>134</v>
      </c>
      <c r="B1006" s="7" t="s">
        <v>169</v>
      </c>
      <c r="C1006" s="129" t="s">
        <v>181</v>
      </c>
      <c r="D1006" s="162" t="s">
        <v>195</v>
      </c>
      <c r="E1006" s="28"/>
      <c r="F1006" s="17"/>
      <c r="G1006" s="29">
        <v>0</v>
      </c>
      <c r="H1006" s="28"/>
      <c r="I1006" s="17"/>
      <c r="J1006" s="29">
        <v>0</v>
      </c>
      <c r="K1006" s="28">
        <f t="shared" si="925"/>
        <v>0</v>
      </c>
      <c r="L1006" s="17">
        <f t="shared" si="926"/>
        <v>0</v>
      </c>
      <c r="M1006" s="29">
        <f t="shared" si="927"/>
        <v>0</v>
      </c>
      <c r="N1006" s="181">
        <f t="shared" si="923"/>
        <v>0</v>
      </c>
      <c r="O1006" s="19">
        <f t="shared" si="924"/>
        <v>0</v>
      </c>
      <c r="P1006" s="32">
        <f t="shared" si="887"/>
        <v>0</v>
      </c>
    </row>
    <row r="1007" spans="1:16" s="20" customFormat="1" ht="31.5" customHeight="1" outlineLevel="1">
      <c r="A1007" s="193" t="s">
        <v>134</v>
      </c>
      <c r="B1007" s="7" t="s">
        <v>170</v>
      </c>
      <c r="C1007" s="8" t="s">
        <v>180</v>
      </c>
      <c r="D1007" s="162" t="s">
        <v>194</v>
      </c>
      <c r="E1007" s="28">
        <v>0</v>
      </c>
      <c r="F1007" s="17">
        <v>0</v>
      </c>
      <c r="G1007" s="29">
        <v>0</v>
      </c>
      <c r="H1007" s="28">
        <v>0</v>
      </c>
      <c r="I1007" s="17">
        <v>0</v>
      </c>
      <c r="J1007" s="29">
        <v>0</v>
      </c>
      <c r="K1007" s="28">
        <f t="shared" si="925"/>
        <v>0</v>
      </c>
      <c r="L1007" s="17">
        <f t="shared" si="926"/>
        <v>0</v>
      </c>
      <c r="M1007" s="29">
        <f t="shared" si="927"/>
        <v>0</v>
      </c>
      <c r="N1007" s="181">
        <f t="shared" si="923"/>
        <v>0</v>
      </c>
      <c r="O1007" s="19">
        <f t="shared" si="924"/>
        <v>0</v>
      </c>
      <c r="P1007" s="32">
        <f t="shared" si="887"/>
        <v>0</v>
      </c>
    </row>
    <row r="1008" spans="1:16" s="20" customFormat="1" ht="15.75" customHeight="1" outlineLevel="1">
      <c r="A1008" s="193" t="s">
        <v>134</v>
      </c>
      <c r="B1008" s="7" t="s">
        <v>171</v>
      </c>
      <c r="C1008" s="8" t="s">
        <v>156</v>
      </c>
      <c r="D1008" s="162"/>
      <c r="E1008" s="28"/>
      <c r="F1008" s="17"/>
      <c r="G1008" s="29">
        <v>0</v>
      </c>
      <c r="H1008" s="28"/>
      <c r="I1008" s="17"/>
      <c r="J1008" s="29">
        <v>0</v>
      </c>
      <c r="K1008" s="28">
        <f t="shared" si="925"/>
        <v>0</v>
      </c>
      <c r="L1008" s="17">
        <f t="shared" si="926"/>
        <v>0</v>
      </c>
      <c r="M1008" s="29">
        <f t="shared" si="927"/>
        <v>0</v>
      </c>
      <c r="N1008" s="181">
        <f t="shared" si="923"/>
        <v>0</v>
      </c>
      <c r="O1008" s="19">
        <f t="shared" si="924"/>
        <v>0</v>
      </c>
      <c r="P1008" s="32">
        <f t="shared" si="887"/>
        <v>0</v>
      </c>
    </row>
    <row r="1009" spans="1:16" s="20" customFormat="1" ht="15.75" customHeight="1" outlineLevel="1">
      <c r="A1009" s="193" t="s">
        <v>134</v>
      </c>
      <c r="B1009" s="5" t="s">
        <v>141</v>
      </c>
      <c r="C1009" s="6" t="s">
        <v>140</v>
      </c>
      <c r="D1009" s="161" t="s">
        <v>159</v>
      </c>
      <c r="E1009" s="26">
        <v>0</v>
      </c>
      <c r="F1009" s="14">
        <v>0</v>
      </c>
      <c r="G1009" s="27">
        <v>0</v>
      </c>
      <c r="H1009" s="26">
        <f t="shared" ref="H1009:M1009" si="928">H1012+H1013</f>
        <v>0</v>
      </c>
      <c r="I1009" s="14">
        <f t="shared" si="928"/>
        <v>0</v>
      </c>
      <c r="J1009" s="27">
        <f t="shared" si="928"/>
        <v>0</v>
      </c>
      <c r="K1009" s="26">
        <f t="shared" si="928"/>
        <v>0</v>
      </c>
      <c r="L1009" s="14">
        <f t="shared" si="928"/>
        <v>0</v>
      </c>
      <c r="M1009" s="27">
        <f t="shared" si="928"/>
        <v>0</v>
      </c>
      <c r="N1009" s="30">
        <f t="shared" si="923"/>
        <v>0</v>
      </c>
      <c r="O1009" s="15">
        <f t="shared" si="924"/>
        <v>0</v>
      </c>
      <c r="P1009" s="31">
        <f t="shared" si="887"/>
        <v>0</v>
      </c>
    </row>
    <row r="1010" spans="1:16" s="20" customFormat="1" ht="15.75" customHeight="1" outlineLevel="1">
      <c r="A1010" s="193" t="s">
        <v>134</v>
      </c>
      <c r="B1010" s="5"/>
      <c r="C1010" s="8" t="s">
        <v>167</v>
      </c>
      <c r="D1010" s="162" t="s">
        <v>159</v>
      </c>
      <c r="E1010" s="28">
        <v>0</v>
      </c>
      <c r="F1010" s="17">
        <v>0</v>
      </c>
      <c r="G1010" s="29">
        <v>0</v>
      </c>
      <c r="H1010" s="28">
        <v>0</v>
      </c>
      <c r="I1010" s="17">
        <v>0</v>
      </c>
      <c r="J1010" s="29">
        <v>0</v>
      </c>
      <c r="K1010" s="28">
        <f t="shared" ref="K1010:K1013" si="929">H1010-E1010</f>
        <v>0</v>
      </c>
      <c r="L1010" s="17">
        <f t="shared" ref="L1010:L1013" si="930">I1010-F1010</f>
        <v>0</v>
      </c>
      <c r="M1010" s="29">
        <f t="shared" ref="M1010:M1013" si="931">J1010-G1010</f>
        <v>0</v>
      </c>
      <c r="N1010" s="181">
        <f t="shared" si="923"/>
        <v>0</v>
      </c>
      <c r="O1010" s="19">
        <f t="shared" si="924"/>
        <v>0</v>
      </c>
      <c r="P1010" s="32">
        <f t="shared" si="887"/>
        <v>0</v>
      </c>
    </row>
    <row r="1011" spans="1:16" s="20" customFormat="1" ht="15.75" customHeight="1" outlineLevel="1">
      <c r="A1011" s="193" t="s">
        <v>134</v>
      </c>
      <c r="B1011" s="5"/>
      <c r="C1011" s="129" t="s">
        <v>182</v>
      </c>
      <c r="D1011" s="162" t="s">
        <v>159</v>
      </c>
      <c r="E1011" s="28">
        <v>0</v>
      </c>
      <c r="F1011" s="17">
        <v>0</v>
      </c>
      <c r="G1011" s="29">
        <v>0</v>
      </c>
      <c r="H1011" s="28">
        <v>0</v>
      </c>
      <c r="I1011" s="17">
        <v>0</v>
      </c>
      <c r="J1011" s="29">
        <v>0</v>
      </c>
      <c r="K1011" s="28">
        <f t="shared" si="929"/>
        <v>0</v>
      </c>
      <c r="L1011" s="17">
        <f t="shared" si="930"/>
        <v>0</v>
      </c>
      <c r="M1011" s="29">
        <f t="shared" si="931"/>
        <v>0</v>
      </c>
      <c r="N1011" s="30">
        <f t="shared" si="923"/>
        <v>0</v>
      </c>
      <c r="O1011" s="15">
        <f t="shared" si="924"/>
        <v>0</v>
      </c>
      <c r="P1011" s="31">
        <f t="shared" si="887"/>
        <v>0</v>
      </c>
    </row>
    <row r="1012" spans="1:16" s="16" customFormat="1" ht="15.75" customHeight="1" outlineLevel="1">
      <c r="A1012" s="193" t="s">
        <v>134</v>
      </c>
      <c r="B1012" s="7" t="s">
        <v>185</v>
      </c>
      <c r="C1012" s="8" t="s">
        <v>157</v>
      </c>
      <c r="D1012" s="162" t="s">
        <v>159</v>
      </c>
      <c r="E1012" s="28">
        <v>0</v>
      </c>
      <c r="F1012" s="17">
        <v>0</v>
      </c>
      <c r="G1012" s="29">
        <v>0</v>
      </c>
      <c r="H1012" s="28">
        <v>0</v>
      </c>
      <c r="I1012" s="17">
        <v>0</v>
      </c>
      <c r="J1012" s="29">
        <v>0</v>
      </c>
      <c r="K1012" s="28">
        <f t="shared" si="929"/>
        <v>0</v>
      </c>
      <c r="L1012" s="17">
        <f t="shared" si="930"/>
        <v>0</v>
      </c>
      <c r="M1012" s="29">
        <f t="shared" si="931"/>
        <v>0</v>
      </c>
      <c r="N1012" s="181">
        <f t="shared" si="923"/>
        <v>0</v>
      </c>
      <c r="O1012" s="19">
        <f t="shared" si="924"/>
        <v>0</v>
      </c>
      <c r="P1012" s="32">
        <f t="shared" si="887"/>
        <v>0</v>
      </c>
    </row>
    <row r="1013" spans="1:16" s="20" customFormat="1" ht="31.5" customHeight="1" outlineLevel="1">
      <c r="A1013" s="193" t="s">
        <v>134</v>
      </c>
      <c r="B1013" s="7" t="s">
        <v>186</v>
      </c>
      <c r="C1013" s="8" t="s">
        <v>183</v>
      </c>
      <c r="D1013" s="162" t="s">
        <v>159</v>
      </c>
      <c r="E1013" s="28">
        <v>0</v>
      </c>
      <c r="F1013" s="17">
        <v>0</v>
      </c>
      <c r="G1013" s="29">
        <v>0</v>
      </c>
      <c r="H1013" s="28">
        <v>0</v>
      </c>
      <c r="I1013" s="17">
        <v>0</v>
      </c>
      <c r="J1013" s="29">
        <v>0</v>
      </c>
      <c r="K1013" s="28">
        <f t="shared" si="929"/>
        <v>0</v>
      </c>
      <c r="L1013" s="17">
        <f t="shared" si="930"/>
        <v>0</v>
      </c>
      <c r="M1013" s="29">
        <f t="shared" si="931"/>
        <v>0</v>
      </c>
      <c r="N1013" s="181">
        <f t="shared" si="923"/>
        <v>0</v>
      </c>
      <c r="O1013" s="19">
        <f t="shared" si="924"/>
        <v>0</v>
      </c>
      <c r="P1013" s="32">
        <f t="shared" si="887"/>
        <v>0</v>
      </c>
    </row>
    <row r="1014" spans="1:16" s="20" customFormat="1" ht="15.75" customHeight="1" outlineLevel="1">
      <c r="A1014" s="193" t="s">
        <v>134</v>
      </c>
      <c r="B1014" s="5" t="s">
        <v>139</v>
      </c>
      <c r="C1014" s="9" t="s">
        <v>142</v>
      </c>
      <c r="D1014" s="163" t="s">
        <v>1</v>
      </c>
      <c r="E1014" s="26">
        <f t="shared" ref="E1014:M1014" si="932">E1015+E1018</f>
        <v>504</v>
      </c>
      <c r="F1014" s="14">
        <f t="shared" si="932"/>
        <v>2000</v>
      </c>
      <c r="G1014" s="27">
        <f t="shared" si="932"/>
        <v>3579978</v>
      </c>
      <c r="H1014" s="26">
        <f t="shared" si="932"/>
        <v>409</v>
      </c>
      <c r="I1014" s="14">
        <f t="shared" si="932"/>
        <v>1700</v>
      </c>
      <c r="J1014" s="27">
        <f t="shared" si="932"/>
        <v>3355820</v>
      </c>
      <c r="K1014" s="26">
        <f t="shared" si="932"/>
        <v>-95</v>
      </c>
      <c r="L1014" s="14">
        <f t="shared" si="932"/>
        <v>-300</v>
      </c>
      <c r="M1014" s="27">
        <f t="shared" si="932"/>
        <v>-224158</v>
      </c>
      <c r="N1014" s="30">
        <f t="shared" si="923"/>
        <v>-0.18849206349206349</v>
      </c>
      <c r="O1014" s="15">
        <f t="shared" si="924"/>
        <v>-0.15</v>
      </c>
      <c r="P1014" s="31">
        <f t="shared" si="887"/>
        <v>-6.2614351261376461E-2</v>
      </c>
    </row>
    <row r="1015" spans="1:16" s="20" customFormat="1" ht="15.75" customHeight="1" outlineLevel="1">
      <c r="A1015" s="193" t="s">
        <v>134</v>
      </c>
      <c r="B1015" s="7" t="s">
        <v>188</v>
      </c>
      <c r="C1015" s="10" t="s">
        <v>184</v>
      </c>
      <c r="D1015" s="164" t="s">
        <v>1</v>
      </c>
      <c r="E1015" s="28">
        <v>0</v>
      </c>
      <c r="F1015" s="17">
        <v>0</v>
      </c>
      <c r="G1015" s="29">
        <v>0</v>
      </c>
      <c r="H1015" s="28">
        <v>0</v>
      </c>
      <c r="I1015" s="17">
        <v>0</v>
      </c>
      <c r="J1015" s="29">
        <v>0</v>
      </c>
      <c r="K1015" s="28">
        <f t="shared" ref="K1015:K1019" si="933">H1015-E1015</f>
        <v>0</v>
      </c>
      <c r="L1015" s="17">
        <f t="shared" ref="L1015:L1019" si="934">I1015-F1015</f>
        <v>0</v>
      </c>
      <c r="M1015" s="29">
        <f t="shared" ref="M1015:M1023" si="935">J1015-G1015</f>
        <v>0</v>
      </c>
      <c r="N1015" s="181">
        <f t="shared" si="923"/>
        <v>0</v>
      </c>
      <c r="O1015" s="19">
        <f t="shared" si="924"/>
        <v>0</v>
      </c>
      <c r="P1015" s="32">
        <f t="shared" si="887"/>
        <v>0</v>
      </c>
    </row>
    <row r="1016" spans="1:16" s="20" customFormat="1" ht="31.5" customHeight="1" outlineLevel="1">
      <c r="A1016" s="193" t="s">
        <v>134</v>
      </c>
      <c r="B1016" s="7"/>
      <c r="C1016" s="10" t="s">
        <v>224</v>
      </c>
      <c r="D1016" s="164" t="s">
        <v>225</v>
      </c>
      <c r="E1016" s="28">
        <v>0</v>
      </c>
      <c r="F1016" s="17">
        <v>0</v>
      </c>
      <c r="G1016" s="29">
        <v>0</v>
      </c>
      <c r="H1016" s="28">
        <v>0</v>
      </c>
      <c r="I1016" s="17">
        <v>0</v>
      </c>
      <c r="J1016" s="29">
        <v>0</v>
      </c>
      <c r="K1016" s="28">
        <f t="shared" si="933"/>
        <v>0</v>
      </c>
      <c r="L1016" s="17">
        <f t="shared" si="934"/>
        <v>0</v>
      </c>
      <c r="M1016" s="29">
        <f t="shared" si="935"/>
        <v>0</v>
      </c>
      <c r="N1016" s="181">
        <f t="shared" si="923"/>
        <v>0</v>
      </c>
      <c r="O1016" s="19">
        <f t="shared" si="924"/>
        <v>0</v>
      </c>
      <c r="P1016" s="32">
        <f t="shared" si="887"/>
        <v>0</v>
      </c>
    </row>
    <row r="1017" spans="1:16" s="20" customFormat="1" ht="31.5" customHeight="1" outlineLevel="1">
      <c r="A1017" s="193" t="s">
        <v>134</v>
      </c>
      <c r="B1017" s="7"/>
      <c r="C1017" s="10" t="s">
        <v>222</v>
      </c>
      <c r="D1017" s="164" t="s">
        <v>223</v>
      </c>
      <c r="E1017" s="28">
        <v>0</v>
      </c>
      <c r="F1017" s="17"/>
      <c r="G1017" s="29">
        <v>0</v>
      </c>
      <c r="H1017" s="28">
        <v>0</v>
      </c>
      <c r="I1017" s="17"/>
      <c r="J1017" s="29">
        <v>0</v>
      </c>
      <c r="K1017" s="28">
        <f t="shared" si="933"/>
        <v>0</v>
      </c>
      <c r="L1017" s="17">
        <f t="shared" si="934"/>
        <v>0</v>
      </c>
      <c r="M1017" s="29">
        <f t="shared" si="935"/>
        <v>0</v>
      </c>
      <c r="N1017" s="181">
        <f t="shared" si="923"/>
        <v>0</v>
      </c>
      <c r="O1017" s="19">
        <f t="shared" si="924"/>
        <v>0</v>
      </c>
      <c r="P1017" s="32">
        <f t="shared" si="887"/>
        <v>0</v>
      </c>
    </row>
    <row r="1018" spans="1:16" s="20" customFormat="1" ht="31.5" customHeight="1" outlineLevel="1">
      <c r="A1018" s="193" t="s">
        <v>134</v>
      </c>
      <c r="B1018" s="7" t="s">
        <v>189</v>
      </c>
      <c r="C1018" s="11" t="s">
        <v>144</v>
      </c>
      <c r="D1018" s="164" t="s">
        <v>1</v>
      </c>
      <c r="E1018" s="28">
        <v>504</v>
      </c>
      <c r="F1018" s="17">
        <v>2000</v>
      </c>
      <c r="G1018" s="29">
        <v>3579978</v>
      </c>
      <c r="H1018" s="28">
        <v>409</v>
      </c>
      <c r="I1018" s="17">
        <v>1700</v>
      </c>
      <c r="J1018" s="29">
        <v>3355820</v>
      </c>
      <c r="K1018" s="28">
        <f t="shared" si="933"/>
        <v>-95</v>
      </c>
      <c r="L1018" s="17">
        <f t="shared" si="934"/>
        <v>-300</v>
      </c>
      <c r="M1018" s="29">
        <f t="shared" si="935"/>
        <v>-224158</v>
      </c>
      <c r="N1018" s="181">
        <f t="shared" si="923"/>
        <v>-0.18849206349206349</v>
      </c>
      <c r="O1018" s="19">
        <f t="shared" si="924"/>
        <v>-0.15</v>
      </c>
      <c r="P1018" s="32">
        <f t="shared" si="887"/>
        <v>-6.2614351261376461E-2</v>
      </c>
    </row>
    <row r="1019" spans="1:16" s="20" customFormat="1" ht="15.75" customHeight="1" outlineLevel="1">
      <c r="A1019" s="193" t="s">
        <v>134</v>
      </c>
      <c r="B1019" s="5" t="s">
        <v>143</v>
      </c>
      <c r="C1019" s="6" t="s">
        <v>2</v>
      </c>
      <c r="D1019" s="163" t="s">
        <v>3</v>
      </c>
      <c r="E1019" s="26">
        <v>0</v>
      </c>
      <c r="F1019" s="14"/>
      <c r="G1019" s="27">
        <v>0</v>
      </c>
      <c r="H1019" s="26">
        <v>0</v>
      </c>
      <c r="I1019" s="14"/>
      <c r="J1019" s="27">
        <v>0</v>
      </c>
      <c r="K1019" s="26">
        <f t="shared" si="933"/>
        <v>0</v>
      </c>
      <c r="L1019" s="14">
        <f t="shared" si="934"/>
        <v>0</v>
      </c>
      <c r="M1019" s="27">
        <f t="shared" si="935"/>
        <v>0</v>
      </c>
      <c r="N1019" s="30">
        <f t="shared" si="923"/>
        <v>0</v>
      </c>
      <c r="O1019" s="15">
        <f t="shared" si="924"/>
        <v>0</v>
      </c>
      <c r="P1019" s="31">
        <f t="shared" si="887"/>
        <v>0</v>
      </c>
    </row>
    <row r="1020" spans="1:16" s="20" customFormat="1" ht="15.75" customHeight="1" outlineLevel="1">
      <c r="A1020" s="193" t="s">
        <v>134</v>
      </c>
      <c r="B1020" s="5" t="s">
        <v>243</v>
      </c>
      <c r="C1020" s="6" t="s">
        <v>256</v>
      </c>
      <c r="D1020" s="164"/>
      <c r="E1020" s="267"/>
      <c r="F1020" s="270"/>
      <c r="G1020" s="232">
        <f t="shared" ref="G1020" si="936">SUM(G1021:G1023)</f>
        <v>0</v>
      </c>
      <c r="H1020" s="267"/>
      <c r="I1020" s="270"/>
      <c r="J1020" s="232">
        <f t="shared" ref="J1020" si="937">SUM(J1021:J1023)</f>
        <v>0</v>
      </c>
      <c r="K1020" s="267"/>
      <c r="L1020" s="270"/>
      <c r="M1020" s="232">
        <f t="shared" si="935"/>
        <v>0</v>
      </c>
      <c r="N1020" s="30"/>
      <c r="O1020" s="15"/>
      <c r="P1020" s="31">
        <f t="shared" si="887"/>
        <v>0</v>
      </c>
    </row>
    <row r="1021" spans="1:16" s="20" customFormat="1" ht="15.75" customHeight="1" outlineLevel="1">
      <c r="A1021" s="193" t="s">
        <v>134</v>
      </c>
      <c r="B1021" s="7"/>
      <c r="C1021" s="11" t="s">
        <v>244</v>
      </c>
      <c r="D1021" s="162" t="s">
        <v>194</v>
      </c>
      <c r="E1021" s="267">
        <v>0</v>
      </c>
      <c r="F1021" s="270">
        <v>0</v>
      </c>
      <c r="G1021" s="67">
        <v>0</v>
      </c>
      <c r="H1021" s="267">
        <v>0</v>
      </c>
      <c r="I1021" s="270">
        <v>0</v>
      </c>
      <c r="J1021" s="67">
        <v>0</v>
      </c>
      <c r="K1021" s="267">
        <f t="shared" ref="K1021:K1023" si="938">H1021-E1021</f>
        <v>0</v>
      </c>
      <c r="L1021" s="270">
        <f t="shared" ref="L1021:L1023" si="939">I1021-F1021</f>
        <v>0</v>
      </c>
      <c r="M1021" s="67">
        <f t="shared" si="935"/>
        <v>0</v>
      </c>
      <c r="N1021" s="275">
        <f t="shared" ref="N1021:N1023" si="940">IF(E1021=0,0,K1021/E1021)</f>
        <v>0</v>
      </c>
      <c r="O1021" s="276">
        <f t="shared" ref="O1021:O1023" si="941">IF(F1021=0,0,L1021/F1021)</f>
        <v>0</v>
      </c>
      <c r="P1021" s="277">
        <f t="shared" si="887"/>
        <v>0</v>
      </c>
    </row>
    <row r="1022" spans="1:16" s="20" customFormat="1" ht="15.75" customHeight="1" outlineLevel="1">
      <c r="A1022" s="193" t="s">
        <v>134</v>
      </c>
      <c r="B1022" s="7"/>
      <c r="C1022" s="11" t="s">
        <v>245</v>
      </c>
      <c r="D1022" s="162" t="s">
        <v>159</v>
      </c>
      <c r="E1022" s="267">
        <v>0</v>
      </c>
      <c r="F1022" s="270">
        <v>0</v>
      </c>
      <c r="G1022" s="67">
        <v>0</v>
      </c>
      <c r="H1022" s="267">
        <v>0</v>
      </c>
      <c r="I1022" s="270">
        <v>0</v>
      </c>
      <c r="J1022" s="67">
        <v>0</v>
      </c>
      <c r="K1022" s="267">
        <f t="shared" si="938"/>
        <v>0</v>
      </c>
      <c r="L1022" s="270">
        <f t="shared" si="939"/>
        <v>0</v>
      </c>
      <c r="M1022" s="67">
        <f t="shared" si="935"/>
        <v>0</v>
      </c>
      <c r="N1022" s="275">
        <f t="shared" si="940"/>
        <v>0</v>
      </c>
      <c r="O1022" s="276">
        <f t="shared" si="941"/>
        <v>0</v>
      </c>
      <c r="P1022" s="277">
        <f t="shared" si="887"/>
        <v>0</v>
      </c>
    </row>
    <row r="1023" spans="1:16" s="16" customFormat="1" ht="15.75" customHeight="1" outlineLevel="1">
      <c r="A1023" s="193" t="s">
        <v>134</v>
      </c>
      <c r="B1023" s="5"/>
      <c r="C1023" s="11" t="s">
        <v>246</v>
      </c>
      <c r="D1023" s="164" t="s">
        <v>225</v>
      </c>
      <c r="E1023" s="28">
        <v>0</v>
      </c>
      <c r="F1023" s="17">
        <v>0</v>
      </c>
      <c r="G1023" s="29">
        <v>0</v>
      </c>
      <c r="H1023" s="28">
        <v>0</v>
      </c>
      <c r="I1023" s="17">
        <v>0</v>
      </c>
      <c r="J1023" s="29">
        <v>0</v>
      </c>
      <c r="K1023" s="28">
        <f t="shared" si="938"/>
        <v>0</v>
      </c>
      <c r="L1023" s="17">
        <f t="shared" si="939"/>
        <v>0</v>
      </c>
      <c r="M1023" s="29">
        <f t="shared" si="935"/>
        <v>0</v>
      </c>
      <c r="N1023" s="181">
        <f t="shared" si="940"/>
        <v>0</v>
      </c>
      <c r="O1023" s="19">
        <f t="shared" si="941"/>
        <v>0</v>
      </c>
      <c r="P1023" s="32">
        <f t="shared" si="887"/>
        <v>0</v>
      </c>
    </row>
    <row r="1024" spans="1:16" s="13" customFormat="1" ht="15.75" customHeight="1">
      <c r="A1024" s="36" t="s">
        <v>116</v>
      </c>
      <c r="B1024" s="37" t="s">
        <v>164</v>
      </c>
      <c r="C1024" s="215" t="s">
        <v>204</v>
      </c>
      <c r="D1024" s="208" t="s">
        <v>145</v>
      </c>
      <c r="E1024" s="179" t="s">
        <v>145</v>
      </c>
      <c r="F1024" s="78" t="s">
        <v>145</v>
      </c>
      <c r="G1024" s="79">
        <f>G1025+G1031+G1036+G1041+G1042</f>
        <v>1188575.8799999999</v>
      </c>
      <c r="H1024" s="179" t="s">
        <v>145</v>
      </c>
      <c r="I1024" s="274" t="s">
        <v>145</v>
      </c>
      <c r="J1024" s="79">
        <f>J1025+J1031+J1036+J1041+J1042</f>
        <v>1460000</v>
      </c>
      <c r="K1024" s="273" t="s">
        <v>145</v>
      </c>
      <c r="L1024" s="274" t="s">
        <v>145</v>
      </c>
      <c r="M1024" s="79">
        <f>M1025+M1031+M1036+M1042+M1041</f>
        <v>271424.12000000011</v>
      </c>
      <c r="N1024" s="278" t="s">
        <v>145</v>
      </c>
      <c r="O1024" s="279" t="s">
        <v>145</v>
      </c>
      <c r="P1024" s="280">
        <f t="shared" si="887"/>
        <v>0.2283607841680248</v>
      </c>
    </row>
    <row r="1025" spans="1:16" s="16" customFormat="1" ht="15.75" customHeight="1" outlineLevel="1">
      <c r="A1025" s="193" t="s">
        <v>164</v>
      </c>
      <c r="B1025" s="5" t="s">
        <v>136</v>
      </c>
      <c r="C1025" s="9" t="s">
        <v>137</v>
      </c>
      <c r="D1025" s="161" t="s">
        <v>194</v>
      </c>
      <c r="E1025" s="26">
        <v>0</v>
      </c>
      <c r="F1025" s="14">
        <v>0</v>
      </c>
      <c r="G1025" s="27">
        <v>0</v>
      </c>
      <c r="H1025" s="26">
        <f>H1027+H1029</f>
        <v>0</v>
      </c>
      <c r="I1025" s="14">
        <f>I1027+I1029</f>
        <v>0</v>
      </c>
      <c r="J1025" s="27">
        <f>J1027+J1028+J1029+J1030</f>
        <v>0</v>
      </c>
      <c r="K1025" s="26">
        <f t="shared" ref="K1025:M1047" si="942">K1027+K1028+K1029+K1030</f>
        <v>0</v>
      </c>
      <c r="L1025" s="14">
        <f t="shared" si="942"/>
        <v>0</v>
      </c>
      <c r="M1025" s="27">
        <f t="shared" si="942"/>
        <v>0</v>
      </c>
      <c r="N1025" s="30">
        <f t="shared" ref="N1025:N1041" si="943">IF(E1025=0,0,K1025/E1025)</f>
        <v>0</v>
      </c>
      <c r="O1025" s="15">
        <f t="shared" ref="O1025:O1041" si="944">IF(F1025=0,0,L1025/F1025)</f>
        <v>0</v>
      </c>
      <c r="P1025" s="31">
        <f t="shared" si="887"/>
        <v>0</v>
      </c>
    </row>
    <row r="1026" spans="1:16" s="20" customFormat="1" ht="15.75" customHeight="1" outlineLevel="1">
      <c r="A1026" s="193" t="s">
        <v>164</v>
      </c>
      <c r="B1026" s="7"/>
      <c r="C1026" s="8" t="s">
        <v>167</v>
      </c>
      <c r="D1026" s="162" t="s">
        <v>194</v>
      </c>
      <c r="E1026" s="28">
        <v>0</v>
      </c>
      <c r="F1026" s="17">
        <v>0</v>
      </c>
      <c r="G1026" s="29">
        <v>0</v>
      </c>
      <c r="H1026" s="28">
        <v>0</v>
      </c>
      <c r="I1026" s="17">
        <v>0</v>
      </c>
      <c r="J1026" s="29">
        <v>0</v>
      </c>
      <c r="K1026" s="28">
        <f t="shared" ref="K1026:K1030" si="945">H1026-E1026</f>
        <v>0</v>
      </c>
      <c r="L1026" s="17">
        <f t="shared" ref="L1026:L1030" si="946">I1026-F1026</f>
        <v>0</v>
      </c>
      <c r="M1026" s="29">
        <f t="shared" ref="M1026:M1030" si="947">J1026-G1026</f>
        <v>0</v>
      </c>
      <c r="N1026" s="181">
        <f t="shared" si="943"/>
        <v>0</v>
      </c>
      <c r="O1026" s="19">
        <f t="shared" si="944"/>
        <v>0</v>
      </c>
      <c r="P1026" s="32">
        <f t="shared" ref="P1026:P1089" si="948">IF(G1026=0,0,M1026/G1026)</f>
        <v>0</v>
      </c>
    </row>
    <row r="1027" spans="1:16" s="20" customFormat="1" ht="15.75" customHeight="1" outlineLevel="1">
      <c r="A1027" s="193" t="s">
        <v>164</v>
      </c>
      <c r="B1027" s="7" t="s">
        <v>168</v>
      </c>
      <c r="C1027" s="8" t="s">
        <v>138</v>
      </c>
      <c r="D1027" s="162" t="s">
        <v>194</v>
      </c>
      <c r="E1027" s="28">
        <v>0</v>
      </c>
      <c r="F1027" s="17">
        <v>0</v>
      </c>
      <c r="G1027" s="29">
        <v>0</v>
      </c>
      <c r="H1027" s="28">
        <v>0</v>
      </c>
      <c r="I1027" s="17">
        <v>0</v>
      </c>
      <c r="J1027" s="29">
        <v>0</v>
      </c>
      <c r="K1027" s="28">
        <f t="shared" si="945"/>
        <v>0</v>
      </c>
      <c r="L1027" s="17">
        <f t="shared" si="946"/>
        <v>0</v>
      </c>
      <c r="M1027" s="29">
        <f t="shared" si="947"/>
        <v>0</v>
      </c>
      <c r="N1027" s="181">
        <f t="shared" si="943"/>
        <v>0</v>
      </c>
      <c r="O1027" s="19">
        <f t="shared" si="944"/>
        <v>0</v>
      </c>
      <c r="P1027" s="32">
        <f t="shared" si="948"/>
        <v>0</v>
      </c>
    </row>
    <row r="1028" spans="1:16" s="20" customFormat="1" ht="15.75" customHeight="1" outlineLevel="1">
      <c r="A1028" s="193" t="s">
        <v>164</v>
      </c>
      <c r="B1028" s="7" t="s">
        <v>169</v>
      </c>
      <c r="C1028" s="129" t="s">
        <v>181</v>
      </c>
      <c r="D1028" s="162" t="s">
        <v>195</v>
      </c>
      <c r="E1028" s="28"/>
      <c r="F1028" s="17"/>
      <c r="G1028" s="29">
        <v>0</v>
      </c>
      <c r="H1028" s="28"/>
      <c r="I1028" s="17"/>
      <c r="J1028" s="29">
        <v>0</v>
      </c>
      <c r="K1028" s="28">
        <f t="shared" si="945"/>
        <v>0</v>
      </c>
      <c r="L1028" s="17">
        <f t="shared" si="946"/>
        <v>0</v>
      </c>
      <c r="M1028" s="29">
        <f t="shared" si="947"/>
        <v>0</v>
      </c>
      <c r="N1028" s="181">
        <f t="shared" si="943"/>
        <v>0</v>
      </c>
      <c r="O1028" s="19">
        <f t="shared" si="944"/>
        <v>0</v>
      </c>
      <c r="P1028" s="32">
        <f t="shared" si="948"/>
        <v>0</v>
      </c>
    </row>
    <row r="1029" spans="1:16" s="20" customFormat="1" ht="31.5" customHeight="1" outlineLevel="1">
      <c r="A1029" s="193" t="s">
        <v>164</v>
      </c>
      <c r="B1029" s="7" t="s">
        <v>170</v>
      </c>
      <c r="C1029" s="8" t="s">
        <v>180</v>
      </c>
      <c r="D1029" s="162" t="s">
        <v>194</v>
      </c>
      <c r="E1029" s="28">
        <v>0</v>
      </c>
      <c r="F1029" s="17">
        <v>0</v>
      </c>
      <c r="G1029" s="29">
        <v>0</v>
      </c>
      <c r="H1029" s="28">
        <v>0</v>
      </c>
      <c r="I1029" s="17">
        <v>0</v>
      </c>
      <c r="J1029" s="29">
        <v>0</v>
      </c>
      <c r="K1029" s="28">
        <f t="shared" si="945"/>
        <v>0</v>
      </c>
      <c r="L1029" s="17">
        <f t="shared" si="946"/>
        <v>0</v>
      </c>
      <c r="M1029" s="29">
        <f t="shared" si="947"/>
        <v>0</v>
      </c>
      <c r="N1029" s="181">
        <f t="shared" si="943"/>
        <v>0</v>
      </c>
      <c r="O1029" s="19">
        <f t="shared" si="944"/>
        <v>0</v>
      </c>
      <c r="P1029" s="32">
        <f t="shared" si="948"/>
        <v>0</v>
      </c>
    </row>
    <row r="1030" spans="1:16" s="20" customFormat="1" ht="15.75" customHeight="1" outlineLevel="1">
      <c r="A1030" s="193" t="s">
        <v>164</v>
      </c>
      <c r="B1030" s="7" t="s">
        <v>171</v>
      </c>
      <c r="C1030" s="8" t="s">
        <v>156</v>
      </c>
      <c r="D1030" s="162"/>
      <c r="E1030" s="28"/>
      <c r="F1030" s="17"/>
      <c r="G1030" s="29">
        <v>0</v>
      </c>
      <c r="H1030" s="28"/>
      <c r="I1030" s="17"/>
      <c r="J1030" s="29">
        <v>0</v>
      </c>
      <c r="K1030" s="28">
        <f t="shared" si="945"/>
        <v>0</v>
      </c>
      <c r="L1030" s="17">
        <f t="shared" si="946"/>
        <v>0</v>
      </c>
      <c r="M1030" s="29">
        <f t="shared" si="947"/>
        <v>0</v>
      </c>
      <c r="N1030" s="181">
        <f t="shared" si="943"/>
        <v>0</v>
      </c>
      <c r="O1030" s="19">
        <f t="shared" si="944"/>
        <v>0</v>
      </c>
      <c r="P1030" s="32">
        <f t="shared" si="948"/>
        <v>0</v>
      </c>
    </row>
    <row r="1031" spans="1:16" s="20" customFormat="1" ht="15.75" customHeight="1" outlineLevel="1">
      <c r="A1031" s="193" t="s">
        <v>164</v>
      </c>
      <c r="B1031" s="5" t="s">
        <v>141</v>
      </c>
      <c r="C1031" s="6" t="s">
        <v>140</v>
      </c>
      <c r="D1031" s="161" t="s">
        <v>159</v>
      </c>
      <c r="E1031" s="26">
        <v>0</v>
      </c>
      <c r="F1031" s="14">
        <v>0</v>
      </c>
      <c r="G1031" s="27">
        <v>0</v>
      </c>
      <c r="H1031" s="26">
        <f t="shared" ref="H1031:M1031" si="949">H1034+H1035</f>
        <v>0</v>
      </c>
      <c r="I1031" s="14">
        <f t="shared" si="949"/>
        <v>0</v>
      </c>
      <c r="J1031" s="27">
        <f t="shared" si="949"/>
        <v>0</v>
      </c>
      <c r="K1031" s="26">
        <f t="shared" si="949"/>
        <v>0</v>
      </c>
      <c r="L1031" s="14">
        <f t="shared" si="949"/>
        <v>0</v>
      </c>
      <c r="M1031" s="27">
        <f t="shared" si="949"/>
        <v>0</v>
      </c>
      <c r="N1031" s="30">
        <f t="shared" si="943"/>
        <v>0</v>
      </c>
      <c r="O1031" s="15">
        <f t="shared" si="944"/>
        <v>0</v>
      </c>
      <c r="P1031" s="31">
        <f t="shared" si="948"/>
        <v>0</v>
      </c>
    </row>
    <row r="1032" spans="1:16" s="20" customFormat="1" ht="15.75" customHeight="1" outlineLevel="1">
      <c r="A1032" s="193" t="s">
        <v>164</v>
      </c>
      <c r="B1032" s="5"/>
      <c r="C1032" s="8" t="s">
        <v>167</v>
      </c>
      <c r="D1032" s="162" t="s">
        <v>159</v>
      </c>
      <c r="E1032" s="28">
        <v>0</v>
      </c>
      <c r="F1032" s="17">
        <v>0</v>
      </c>
      <c r="G1032" s="29">
        <v>0</v>
      </c>
      <c r="H1032" s="28">
        <v>0</v>
      </c>
      <c r="I1032" s="17">
        <v>0</v>
      </c>
      <c r="J1032" s="29">
        <v>0</v>
      </c>
      <c r="K1032" s="28">
        <f t="shared" ref="K1032:K1035" si="950">H1032-E1032</f>
        <v>0</v>
      </c>
      <c r="L1032" s="17">
        <f t="shared" ref="L1032:L1035" si="951">I1032-F1032</f>
        <v>0</v>
      </c>
      <c r="M1032" s="29">
        <f t="shared" ref="M1032:M1035" si="952">J1032-G1032</f>
        <v>0</v>
      </c>
      <c r="N1032" s="181">
        <f t="shared" si="943"/>
        <v>0</v>
      </c>
      <c r="O1032" s="19">
        <f t="shared" si="944"/>
        <v>0</v>
      </c>
      <c r="P1032" s="32">
        <f t="shared" si="948"/>
        <v>0</v>
      </c>
    </row>
    <row r="1033" spans="1:16" s="20" customFormat="1" ht="15.75" customHeight="1" outlineLevel="1">
      <c r="A1033" s="193" t="s">
        <v>164</v>
      </c>
      <c r="B1033" s="5"/>
      <c r="C1033" s="129" t="s">
        <v>182</v>
      </c>
      <c r="D1033" s="162" t="s">
        <v>159</v>
      </c>
      <c r="E1033" s="28">
        <v>0</v>
      </c>
      <c r="F1033" s="17">
        <v>0</v>
      </c>
      <c r="G1033" s="29">
        <v>0</v>
      </c>
      <c r="H1033" s="28">
        <v>0</v>
      </c>
      <c r="I1033" s="17">
        <v>0</v>
      </c>
      <c r="J1033" s="29">
        <v>0</v>
      </c>
      <c r="K1033" s="28">
        <f t="shared" si="950"/>
        <v>0</v>
      </c>
      <c r="L1033" s="17">
        <f t="shared" si="951"/>
        <v>0</v>
      </c>
      <c r="M1033" s="29">
        <f t="shared" si="952"/>
        <v>0</v>
      </c>
      <c r="N1033" s="30">
        <f t="shared" si="943"/>
        <v>0</v>
      </c>
      <c r="O1033" s="15">
        <f t="shared" si="944"/>
        <v>0</v>
      </c>
      <c r="P1033" s="31">
        <f t="shared" si="948"/>
        <v>0</v>
      </c>
    </row>
    <row r="1034" spans="1:16" s="16" customFormat="1" ht="15.75" customHeight="1" outlineLevel="1">
      <c r="A1034" s="193" t="s">
        <v>164</v>
      </c>
      <c r="B1034" s="7" t="s">
        <v>185</v>
      </c>
      <c r="C1034" s="8" t="s">
        <v>157</v>
      </c>
      <c r="D1034" s="162" t="s">
        <v>159</v>
      </c>
      <c r="E1034" s="28">
        <v>0</v>
      </c>
      <c r="F1034" s="17">
        <v>0</v>
      </c>
      <c r="G1034" s="29">
        <v>0</v>
      </c>
      <c r="H1034" s="28">
        <v>0</v>
      </c>
      <c r="I1034" s="17">
        <v>0</v>
      </c>
      <c r="J1034" s="29">
        <v>0</v>
      </c>
      <c r="K1034" s="28">
        <f t="shared" si="950"/>
        <v>0</v>
      </c>
      <c r="L1034" s="17">
        <f t="shared" si="951"/>
        <v>0</v>
      </c>
      <c r="M1034" s="29">
        <f t="shared" si="952"/>
        <v>0</v>
      </c>
      <c r="N1034" s="181">
        <f t="shared" si="943"/>
        <v>0</v>
      </c>
      <c r="O1034" s="19">
        <f t="shared" si="944"/>
        <v>0</v>
      </c>
      <c r="P1034" s="32">
        <f t="shared" si="948"/>
        <v>0</v>
      </c>
    </row>
    <row r="1035" spans="1:16" s="20" customFormat="1" ht="31.5" customHeight="1" outlineLevel="1">
      <c r="A1035" s="193" t="s">
        <v>164</v>
      </c>
      <c r="B1035" s="7" t="s">
        <v>186</v>
      </c>
      <c r="C1035" s="8" t="s">
        <v>183</v>
      </c>
      <c r="D1035" s="162" t="s">
        <v>159</v>
      </c>
      <c r="E1035" s="28">
        <v>0</v>
      </c>
      <c r="F1035" s="17">
        <v>0</v>
      </c>
      <c r="G1035" s="29">
        <v>0</v>
      </c>
      <c r="H1035" s="28">
        <v>0</v>
      </c>
      <c r="I1035" s="17">
        <v>0</v>
      </c>
      <c r="J1035" s="29">
        <v>0</v>
      </c>
      <c r="K1035" s="28">
        <f t="shared" si="950"/>
        <v>0</v>
      </c>
      <c r="L1035" s="17">
        <f t="shared" si="951"/>
        <v>0</v>
      </c>
      <c r="M1035" s="29">
        <f t="shared" si="952"/>
        <v>0</v>
      </c>
      <c r="N1035" s="181">
        <f t="shared" si="943"/>
        <v>0</v>
      </c>
      <c r="O1035" s="19">
        <f t="shared" si="944"/>
        <v>0</v>
      </c>
      <c r="P1035" s="32">
        <f t="shared" si="948"/>
        <v>0</v>
      </c>
    </row>
    <row r="1036" spans="1:16" s="20" customFormat="1" ht="15.75" customHeight="1" outlineLevel="1">
      <c r="A1036" s="193" t="s">
        <v>164</v>
      </c>
      <c r="B1036" s="5" t="s">
        <v>139</v>
      </c>
      <c r="C1036" s="9" t="s">
        <v>142</v>
      </c>
      <c r="D1036" s="163" t="s">
        <v>1</v>
      </c>
      <c r="E1036" s="26">
        <f t="shared" ref="E1036:M1036" si="953">E1037+E1040</f>
        <v>46</v>
      </c>
      <c r="F1036" s="14">
        <f t="shared" si="953"/>
        <v>665</v>
      </c>
      <c r="G1036" s="27">
        <f t="shared" si="953"/>
        <v>1188575.8799999999</v>
      </c>
      <c r="H1036" s="26">
        <f t="shared" si="953"/>
        <v>254</v>
      </c>
      <c r="I1036" s="14">
        <f t="shared" si="953"/>
        <v>1000</v>
      </c>
      <c r="J1036" s="27">
        <f t="shared" si="953"/>
        <v>1460000</v>
      </c>
      <c r="K1036" s="26">
        <f t="shared" si="953"/>
        <v>208</v>
      </c>
      <c r="L1036" s="14">
        <f t="shared" si="953"/>
        <v>335</v>
      </c>
      <c r="M1036" s="27">
        <f t="shared" si="953"/>
        <v>271424.12000000011</v>
      </c>
      <c r="N1036" s="30">
        <f t="shared" si="943"/>
        <v>4.5217391304347823</v>
      </c>
      <c r="O1036" s="15">
        <f t="shared" si="944"/>
        <v>0.50375939849624063</v>
      </c>
      <c r="P1036" s="31">
        <f t="shared" si="948"/>
        <v>0.2283607841680248</v>
      </c>
    </row>
    <row r="1037" spans="1:16" s="20" customFormat="1" ht="15.75" customHeight="1" outlineLevel="1">
      <c r="A1037" s="193" t="s">
        <v>164</v>
      </c>
      <c r="B1037" s="7" t="s">
        <v>188</v>
      </c>
      <c r="C1037" s="10" t="s">
        <v>184</v>
      </c>
      <c r="D1037" s="164" t="s">
        <v>1</v>
      </c>
      <c r="E1037" s="28">
        <v>0</v>
      </c>
      <c r="F1037" s="17">
        <v>0</v>
      </c>
      <c r="G1037" s="29">
        <v>0</v>
      </c>
      <c r="H1037" s="28">
        <v>0</v>
      </c>
      <c r="I1037" s="17">
        <v>0</v>
      </c>
      <c r="J1037" s="29">
        <v>0</v>
      </c>
      <c r="K1037" s="28">
        <f t="shared" ref="K1037:K1041" si="954">H1037-E1037</f>
        <v>0</v>
      </c>
      <c r="L1037" s="17">
        <f t="shared" ref="L1037:L1041" si="955">I1037-F1037</f>
        <v>0</v>
      </c>
      <c r="M1037" s="29">
        <f t="shared" ref="M1037:M1045" si="956">J1037-G1037</f>
        <v>0</v>
      </c>
      <c r="N1037" s="181">
        <f t="shared" si="943"/>
        <v>0</v>
      </c>
      <c r="O1037" s="19">
        <f t="shared" si="944"/>
        <v>0</v>
      </c>
      <c r="P1037" s="32">
        <f t="shared" si="948"/>
        <v>0</v>
      </c>
    </row>
    <row r="1038" spans="1:16" s="20" customFormat="1" ht="31.5" customHeight="1" outlineLevel="1">
      <c r="A1038" s="193" t="s">
        <v>164</v>
      </c>
      <c r="B1038" s="7"/>
      <c r="C1038" s="10" t="s">
        <v>224</v>
      </c>
      <c r="D1038" s="164" t="s">
        <v>225</v>
      </c>
      <c r="E1038" s="28">
        <v>0</v>
      </c>
      <c r="F1038" s="17">
        <v>0</v>
      </c>
      <c r="G1038" s="29">
        <v>0</v>
      </c>
      <c r="H1038" s="28">
        <v>0</v>
      </c>
      <c r="I1038" s="17">
        <v>0</v>
      </c>
      <c r="J1038" s="29">
        <v>0</v>
      </c>
      <c r="K1038" s="28">
        <f t="shared" si="954"/>
        <v>0</v>
      </c>
      <c r="L1038" s="17">
        <f t="shared" si="955"/>
        <v>0</v>
      </c>
      <c r="M1038" s="29">
        <f t="shared" si="956"/>
        <v>0</v>
      </c>
      <c r="N1038" s="181">
        <f t="shared" si="943"/>
        <v>0</v>
      </c>
      <c r="O1038" s="19">
        <f t="shared" si="944"/>
        <v>0</v>
      </c>
      <c r="P1038" s="32">
        <f t="shared" si="948"/>
        <v>0</v>
      </c>
    </row>
    <row r="1039" spans="1:16" s="20" customFormat="1" ht="31.5" customHeight="1" outlineLevel="1">
      <c r="A1039" s="193" t="s">
        <v>164</v>
      </c>
      <c r="B1039" s="7"/>
      <c r="C1039" s="10" t="s">
        <v>222</v>
      </c>
      <c r="D1039" s="164" t="s">
        <v>223</v>
      </c>
      <c r="E1039" s="28">
        <v>0</v>
      </c>
      <c r="F1039" s="17"/>
      <c r="G1039" s="29">
        <v>0</v>
      </c>
      <c r="H1039" s="28">
        <v>0</v>
      </c>
      <c r="I1039" s="17"/>
      <c r="J1039" s="29">
        <v>0</v>
      </c>
      <c r="K1039" s="28">
        <f t="shared" si="954"/>
        <v>0</v>
      </c>
      <c r="L1039" s="17">
        <f t="shared" si="955"/>
        <v>0</v>
      </c>
      <c r="M1039" s="29">
        <f t="shared" si="956"/>
        <v>0</v>
      </c>
      <c r="N1039" s="181">
        <f t="shared" si="943"/>
        <v>0</v>
      </c>
      <c r="O1039" s="19">
        <f t="shared" si="944"/>
        <v>0</v>
      </c>
      <c r="P1039" s="32">
        <f t="shared" si="948"/>
        <v>0</v>
      </c>
    </row>
    <row r="1040" spans="1:16" s="20" customFormat="1" ht="31.5" customHeight="1" outlineLevel="1">
      <c r="A1040" s="193" t="s">
        <v>164</v>
      </c>
      <c r="B1040" s="7" t="s">
        <v>189</v>
      </c>
      <c r="C1040" s="11" t="s">
        <v>144</v>
      </c>
      <c r="D1040" s="164" t="s">
        <v>1</v>
      </c>
      <c r="E1040" s="28">
        <v>46</v>
      </c>
      <c r="F1040" s="17">
        <v>665</v>
      </c>
      <c r="G1040" s="29">
        <v>1188575.8799999999</v>
      </c>
      <c r="H1040" s="28">
        <v>254</v>
      </c>
      <c r="I1040" s="17">
        <v>1000</v>
      </c>
      <c r="J1040" s="29">
        <v>1460000</v>
      </c>
      <c r="K1040" s="28">
        <f t="shared" si="954"/>
        <v>208</v>
      </c>
      <c r="L1040" s="17">
        <f t="shared" si="955"/>
        <v>335</v>
      </c>
      <c r="M1040" s="29">
        <f t="shared" si="956"/>
        <v>271424.12000000011</v>
      </c>
      <c r="N1040" s="181">
        <f t="shared" si="943"/>
        <v>4.5217391304347823</v>
      </c>
      <c r="O1040" s="19">
        <f t="shared" si="944"/>
        <v>0.50375939849624063</v>
      </c>
      <c r="P1040" s="32">
        <f t="shared" si="948"/>
        <v>0.2283607841680248</v>
      </c>
    </row>
    <row r="1041" spans="1:16" s="20" customFormat="1" ht="15.75" customHeight="1" outlineLevel="1">
      <c r="A1041" s="193" t="s">
        <v>164</v>
      </c>
      <c r="B1041" s="5" t="s">
        <v>143</v>
      </c>
      <c r="C1041" s="6" t="s">
        <v>2</v>
      </c>
      <c r="D1041" s="163" t="s">
        <v>3</v>
      </c>
      <c r="E1041" s="26">
        <v>0</v>
      </c>
      <c r="F1041" s="14"/>
      <c r="G1041" s="27">
        <v>0</v>
      </c>
      <c r="H1041" s="26">
        <v>0</v>
      </c>
      <c r="I1041" s="14"/>
      <c r="J1041" s="27">
        <v>0</v>
      </c>
      <c r="K1041" s="26">
        <f t="shared" si="954"/>
        <v>0</v>
      </c>
      <c r="L1041" s="14">
        <f t="shared" si="955"/>
        <v>0</v>
      </c>
      <c r="M1041" s="27">
        <f t="shared" si="956"/>
        <v>0</v>
      </c>
      <c r="N1041" s="30">
        <f t="shared" si="943"/>
        <v>0</v>
      </c>
      <c r="O1041" s="15">
        <f t="shared" si="944"/>
        <v>0</v>
      </c>
      <c r="P1041" s="31">
        <f t="shared" si="948"/>
        <v>0</v>
      </c>
    </row>
    <row r="1042" spans="1:16" s="20" customFormat="1" ht="15.75" customHeight="1" outlineLevel="1">
      <c r="A1042" s="193" t="s">
        <v>164</v>
      </c>
      <c r="B1042" s="5" t="s">
        <v>243</v>
      </c>
      <c r="C1042" s="6" t="s">
        <v>256</v>
      </c>
      <c r="D1042" s="164"/>
      <c r="E1042" s="267"/>
      <c r="F1042" s="270"/>
      <c r="G1042" s="232">
        <f t="shared" ref="G1042" si="957">SUM(G1043:G1045)</f>
        <v>0</v>
      </c>
      <c r="H1042" s="267"/>
      <c r="I1042" s="270"/>
      <c r="J1042" s="232">
        <f t="shared" ref="J1042" si="958">SUM(J1043:J1045)</f>
        <v>0</v>
      </c>
      <c r="K1042" s="267"/>
      <c r="L1042" s="270"/>
      <c r="M1042" s="232">
        <f t="shared" si="956"/>
        <v>0</v>
      </c>
      <c r="N1042" s="30"/>
      <c r="O1042" s="15"/>
      <c r="P1042" s="31">
        <f t="shared" si="948"/>
        <v>0</v>
      </c>
    </row>
    <row r="1043" spans="1:16" s="20" customFormat="1" ht="15.75" customHeight="1" outlineLevel="1">
      <c r="A1043" s="193" t="s">
        <v>164</v>
      </c>
      <c r="B1043" s="7"/>
      <c r="C1043" s="11" t="s">
        <v>244</v>
      </c>
      <c r="D1043" s="162" t="s">
        <v>194</v>
      </c>
      <c r="E1043" s="267">
        <v>0</v>
      </c>
      <c r="F1043" s="270">
        <v>0</v>
      </c>
      <c r="G1043" s="67">
        <v>0</v>
      </c>
      <c r="H1043" s="267">
        <v>0</v>
      </c>
      <c r="I1043" s="270">
        <v>0</v>
      </c>
      <c r="J1043" s="67">
        <v>0</v>
      </c>
      <c r="K1043" s="267">
        <f t="shared" ref="K1043:K1045" si="959">H1043-E1043</f>
        <v>0</v>
      </c>
      <c r="L1043" s="270">
        <f t="shared" ref="L1043:L1045" si="960">I1043-F1043</f>
        <v>0</v>
      </c>
      <c r="M1043" s="67">
        <f t="shared" si="956"/>
        <v>0</v>
      </c>
      <c r="N1043" s="275">
        <f t="shared" ref="N1043:N1045" si="961">IF(E1043=0,0,K1043/E1043)</f>
        <v>0</v>
      </c>
      <c r="O1043" s="276">
        <f t="shared" ref="O1043:O1045" si="962">IF(F1043=0,0,L1043/F1043)</f>
        <v>0</v>
      </c>
      <c r="P1043" s="277">
        <f t="shared" si="948"/>
        <v>0</v>
      </c>
    </row>
    <row r="1044" spans="1:16" s="20" customFormat="1" ht="15.75" customHeight="1" outlineLevel="1">
      <c r="A1044" s="193" t="s">
        <v>164</v>
      </c>
      <c r="B1044" s="7"/>
      <c r="C1044" s="11" t="s">
        <v>245</v>
      </c>
      <c r="D1044" s="162" t="s">
        <v>159</v>
      </c>
      <c r="E1044" s="267">
        <v>0</v>
      </c>
      <c r="F1044" s="270">
        <v>0</v>
      </c>
      <c r="G1044" s="67">
        <v>0</v>
      </c>
      <c r="H1044" s="267">
        <v>0</v>
      </c>
      <c r="I1044" s="270">
        <v>0</v>
      </c>
      <c r="J1044" s="67">
        <v>0</v>
      </c>
      <c r="K1044" s="267">
        <f t="shared" si="959"/>
        <v>0</v>
      </c>
      <c r="L1044" s="270">
        <f t="shared" si="960"/>
        <v>0</v>
      </c>
      <c r="M1044" s="67">
        <f t="shared" si="956"/>
        <v>0</v>
      </c>
      <c r="N1044" s="275">
        <f t="shared" si="961"/>
        <v>0</v>
      </c>
      <c r="O1044" s="276">
        <f t="shared" si="962"/>
        <v>0</v>
      </c>
      <c r="P1044" s="277">
        <f t="shared" si="948"/>
        <v>0</v>
      </c>
    </row>
    <row r="1045" spans="1:16" s="16" customFormat="1" ht="15.75" customHeight="1" outlineLevel="1">
      <c r="A1045" s="193" t="s">
        <v>164</v>
      </c>
      <c r="B1045" s="5"/>
      <c r="C1045" s="11" t="s">
        <v>246</v>
      </c>
      <c r="D1045" s="164" t="s">
        <v>225</v>
      </c>
      <c r="E1045" s="28">
        <v>0</v>
      </c>
      <c r="F1045" s="17">
        <v>0</v>
      </c>
      <c r="G1045" s="29">
        <v>0</v>
      </c>
      <c r="H1045" s="28">
        <v>0</v>
      </c>
      <c r="I1045" s="17">
        <v>0</v>
      </c>
      <c r="J1045" s="29">
        <v>0</v>
      </c>
      <c r="K1045" s="28">
        <f t="shared" si="959"/>
        <v>0</v>
      </c>
      <c r="L1045" s="17">
        <f t="shared" si="960"/>
        <v>0</v>
      </c>
      <c r="M1045" s="29">
        <f t="shared" si="956"/>
        <v>0</v>
      </c>
      <c r="N1045" s="181">
        <f t="shared" si="961"/>
        <v>0</v>
      </c>
      <c r="O1045" s="19">
        <f t="shared" si="962"/>
        <v>0</v>
      </c>
      <c r="P1045" s="32">
        <f t="shared" si="948"/>
        <v>0</v>
      </c>
    </row>
    <row r="1046" spans="1:16" s="13" customFormat="1" ht="15.75" customHeight="1">
      <c r="A1046" s="36" t="s">
        <v>119</v>
      </c>
      <c r="B1046" s="37" t="s">
        <v>249</v>
      </c>
      <c r="C1046" s="215" t="s">
        <v>248</v>
      </c>
      <c r="D1046" s="208" t="s">
        <v>145</v>
      </c>
      <c r="E1046" s="179" t="s">
        <v>145</v>
      </c>
      <c r="F1046" s="78" t="s">
        <v>145</v>
      </c>
      <c r="G1046" s="79">
        <f>G1047+G1053+G1058+G1063+G1064</f>
        <v>501524</v>
      </c>
      <c r="H1046" s="179" t="s">
        <v>145</v>
      </c>
      <c r="I1046" s="274" t="s">
        <v>145</v>
      </c>
      <c r="J1046" s="79">
        <f>J1047+J1053+J1058+J1063+J1064</f>
        <v>4303011</v>
      </c>
      <c r="K1046" s="273" t="s">
        <v>145</v>
      </c>
      <c r="L1046" s="274" t="s">
        <v>145</v>
      </c>
      <c r="M1046" s="79">
        <f>M1047+M1053+M1058+M1064+M1063</f>
        <v>3801487</v>
      </c>
      <c r="N1046" s="278" t="s">
        <v>145</v>
      </c>
      <c r="O1046" s="279" t="s">
        <v>145</v>
      </c>
      <c r="P1046" s="280">
        <f t="shared" si="948"/>
        <v>7.579870554549732</v>
      </c>
    </row>
    <row r="1047" spans="1:16" s="16" customFormat="1" ht="15.75" customHeight="1" outlineLevel="1">
      <c r="A1047" s="193" t="s">
        <v>249</v>
      </c>
      <c r="B1047" s="5" t="s">
        <v>136</v>
      </c>
      <c r="C1047" s="9" t="s">
        <v>137</v>
      </c>
      <c r="D1047" s="161" t="s">
        <v>194</v>
      </c>
      <c r="E1047" s="26">
        <v>0</v>
      </c>
      <c r="F1047" s="14">
        <v>0</v>
      </c>
      <c r="G1047" s="27">
        <v>0</v>
      </c>
      <c r="H1047" s="26">
        <f>H1049+H1051</f>
        <v>0</v>
      </c>
      <c r="I1047" s="14">
        <f>I1049+I1051</f>
        <v>0</v>
      </c>
      <c r="J1047" s="27">
        <f>J1049+J1050+J1051+J1052</f>
        <v>0</v>
      </c>
      <c r="K1047" s="26">
        <f t="shared" ref="K1047" si="963">K1049+K1050+K1051+K1052</f>
        <v>0</v>
      </c>
      <c r="L1047" s="14">
        <f t="shared" si="942"/>
        <v>0</v>
      </c>
      <c r="M1047" s="27">
        <f t="shared" si="942"/>
        <v>0</v>
      </c>
      <c r="N1047" s="30">
        <f t="shared" ref="N1047:N1063" si="964">IF(E1047=0,0,K1047/E1047)</f>
        <v>0</v>
      </c>
      <c r="O1047" s="15">
        <f t="shared" ref="O1047:O1063" si="965">IF(F1047=0,0,L1047/F1047)</f>
        <v>0</v>
      </c>
      <c r="P1047" s="31">
        <f t="shared" si="948"/>
        <v>0</v>
      </c>
    </row>
    <row r="1048" spans="1:16" s="20" customFormat="1" ht="15.75" customHeight="1" outlineLevel="1">
      <c r="A1048" s="193" t="s">
        <v>249</v>
      </c>
      <c r="B1048" s="7"/>
      <c r="C1048" s="8" t="s">
        <v>167</v>
      </c>
      <c r="D1048" s="162" t="s">
        <v>194</v>
      </c>
      <c r="E1048" s="28">
        <v>0</v>
      </c>
      <c r="F1048" s="17">
        <v>0</v>
      </c>
      <c r="G1048" s="29">
        <v>0</v>
      </c>
      <c r="H1048" s="28">
        <v>0</v>
      </c>
      <c r="I1048" s="17">
        <v>0</v>
      </c>
      <c r="J1048" s="29">
        <v>0</v>
      </c>
      <c r="K1048" s="28">
        <f t="shared" ref="K1048:K1052" si="966">H1048-E1048</f>
        <v>0</v>
      </c>
      <c r="L1048" s="17">
        <f t="shared" ref="L1048:L1052" si="967">I1048-F1048</f>
        <v>0</v>
      </c>
      <c r="M1048" s="29">
        <f t="shared" ref="M1048:M1052" si="968">J1048-G1048</f>
        <v>0</v>
      </c>
      <c r="N1048" s="181">
        <f t="shared" si="964"/>
        <v>0</v>
      </c>
      <c r="O1048" s="19">
        <f t="shared" si="965"/>
        <v>0</v>
      </c>
      <c r="P1048" s="32">
        <f t="shared" si="948"/>
        <v>0</v>
      </c>
    </row>
    <row r="1049" spans="1:16" s="20" customFormat="1" ht="15.75" customHeight="1" outlineLevel="1">
      <c r="A1049" s="193" t="s">
        <v>249</v>
      </c>
      <c r="B1049" s="7" t="s">
        <v>168</v>
      </c>
      <c r="C1049" s="8" t="s">
        <v>138</v>
      </c>
      <c r="D1049" s="162" t="s">
        <v>194</v>
      </c>
      <c r="E1049" s="28">
        <v>0</v>
      </c>
      <c r="F1049" s="17">
        <v>0</v>
      </c>
      <c r="G1049" s="29">
        <v>0</v>
      </c>
      <c r="H1049" s="28">
        <v>0</v>
      </c>
      <c r="I1049" s="17">
        <v>0</v>
      </c>
      <c r="J1049" s="29">
        <v>0</v>
      </c>
      <c r="K1049" s="28">
        <f t="shared" si="966"/>
        <v>0</v>
      </c>
      <c r="L1049" s="17">
        <f t="shared" si="967"/>
        <v>0</v>
      </c>
      <c r="M1049" s="29">
        <f t="shared" si="968"/>
        <v>0</v>
      </c>
      <c r="N1049" s="181">
        <f t="shared" si="964"/>
        <v>0</v>
      </c>
      <c r="O1049" s="19">
        <f t="shared" si="965"/>
        <v>0</v>
      </c>
      <c r="P1049" s="32">
        <f t="shared" si="948"/>
        <v>0</v>
      </c>
    </row>
    <row r="1050" spans="1:16" s="20" customFormat="1" ht="15.75" customHeight="1" outlineLevel="1">
      <c r="A1050" s="193" t="s">
        <v>249</v>
      </c>
      <c r="B1050" s="7" t="s">
        <v>169</v>
      </c>
      <c r="C1050" s="129" t="s">
        <v>181</v>
      </c>
      <c r="D1050" s="162" t="s">
        <v>195</v>
      </c>
      <c r="E1050" s="28"/>
      <c r="F1050" s="17"/>
      <c r="G1050" s="29">
        <v>0</v>
      </c>
      <c r="H1050" s="28"/>
      <c r="I1050" s="17"/>
      <c r="J1050" s="29">
        <v>0</v>
      </c>
      <c r="K1050" s="28">
        <f t="shared" si="966"/>
        <v>0</v>
      </c>
      <c r="L1050" s="17">
        <f t="shared" si="967"/>
        <v>0</v>
      </c>
      <c r="M1050" s="29">
        <f t="shared" si="968"/>
        <v>0</v>
      </c>
      <c r="N1050" s="181">
        <f t="shared" si="964"/>
        <v>0</v>
      </c>
      <c r="O1050" s="19">
        <f t="shared" si="965"/>
        <v>0</v>
      </c>
      <c r="P1050" s="32">
        <f t="shared" si="948"/>
        <v>0</v>
      </c>
    </row>
    <row r="1051" spans="1:16" s="20" customFormat="1" ht="31.5" customHeight="1" outlineLevel="1">
      <c r="A1051" s="193" t="s">
        <v>249</v>
      </c>
      <c r="B1051" s="7" t="s">
        <v>170</v>
      </c>
      <c r="C1051" s="8" t="s">
        <v>180</v>
      </c>
      <c r="D1051" s="162" t="s">
        <v>194</v>
      </c>
      <c r="E1051" s="28">
        <v>0</v>
      </c>
      <c r="F1051" s="17">
        <v>0</v>
      </c>
      <c r="G1051" s="29">
        <v>0</v>
      </c>
      <c r="H1051" s="28">
        <v>0</v>
      </c>
      <c r="I1051" s="17">
        <v>0</v>
      </c>
      <c r="J1051" s="29">
        <v>0</v>
      </c>
      <c r="K1051" s="28">
        <f t="shared" si="966"/>
        <v>0</v>
      </c>
      <c r="L1051" s="17">
        <f t="shared" si="967"/>
        <v>0</v>
      </c>
      <c r="M1051" s="29">
        <f t="shared" si="968"/>
        <v>0</v>
      </c>
      <c r="N1051" s="181">
        <f t="shared" si="964"/>
        <v>0</v>
      </c>
      <c r="O1051" s="19">
        <f t="shared" si="965"/>
        <v>0</v>
      </c>
      <c r="P1051" s="32">
        <f t="shared" si="948"/>
        <v>0</v>
      </c>
    </row>
    <row r="1052" spans="1:16" s="20" customFormat="1" ht="15.75" customHeight="1" outlineLevel="1">
      <c r="A1052" s="193" t="s">
        <v>249</v>
      </c>
      <c r="B1052" s="7" t="s">
        <v>171</v>
      </c>
      <c r="C1052" s="8" t="s">
        <v>156</v>
      </c>
      <c r="D1052" s="162"/>
      <c r="E1052" s="28"/>
      <c r="F1052" s="17"/>
      <c r="G1052" s="29">
        <v>0</v>
      </c>
      <c r="H1052" s="28"/>
      <c r="I1052" s="17"/>
      <c r="J1052" s="29">
        <v>0</v>
      </c>
      <c r="K1052" s="28">
        <f t="shared" si="966"/>
        <v>0</v>
      </c>
      <c r="L1052" s="17">
        <f t="shared" si="967"/>
        <v>0</v>
      </c>
      <c r="M1052" s="29">
        <f t="shared" si="968"/>
        <v>0</v>
      </c>
      <c r="N1052" s="181">
        <f t="shared" si="964"/>
        <v>0</v>
      </c>
      <c r="O1052" s="19">
        <f t="shared" si="965"/>
        <v>0</v>
      </c>
      <c r="P1052" s="32">
        <f t="shared" si="948"/>
        <v>0</v>
      </c>
    </row>
    <row r="1053" spans="1:16" s="20" customFormat="1" ht="15.75" customHeight="1" outlineLevel="1">
      <c r="A1053" s="193" t="s">
        <v>249</v>
      </c>
      <c r="B1053" s="5" t="s">
        <v>141</v>
      </c>
      <c r="C1053" s="6" t="s">
        <v>140</v>
      </c>
      <c r="D1053" s="161" t="s">
        <v>159</v>
      </c>
      <c r="E1053" s="26">
        <v>0</v>
      </c>
      <c r="F1053" s="14">
        <v>0</v>
      </c>
      <c r="G1053" s="27">
        <v>0</v>
      </c>
      <c r="H1053" s="26">
        <f t="shared" ref="H1053:M1053" si="969">H1056+H1057</f>
        <v>0</v>
      </c>
      <c r="I1053" s="14">
        <f t="shared" si="969"/>
        <v>0</v>
      </c>
      <c r="J1053" s="27">
        <f t="shared" si="969"/>
        <v>0</v>
      </c>
      <c r="K1053" s="26">
        <f t="shared" si="969"/>
        <v>0</v>
      </c>
      <c r="L1053" s="14">
        <f t="shared" si="969"/>
        <v>0</v>
      </c>
      <c r="M1053" s="27">
        <f t="shared" si="969"/>
        <v>0</v>
      </c>
      <c r="N1053" s="30">
        <f t="shared" si="964"/>
        <v>0</v>
      </c>
      <c r="O1053" s="15">
        <f t="shared" si="965"/>
        <v>0</v>
      </c>
      <c r="P1053" s="31">
        <f t="shared" si="948"/>
        <v>0</v>
      </c>
    </row>
    <row r="1054" spans="1:16" s="20" customFormat="1" ht="15.75" customHeight="1" outlineLevel="1">
      <c r="A1054" s="193" t="s">
        <v>249</v>
      </c>
      <c r="B1054" s="5"/>
      <c r="C1054" s="8" t="s">
        <v>167</v>
      </c>
      <c r="D1054" s="162" t="s">
        <v>159</v>
      </c>
      <c r="E1054" s="28">
        <v>0</v>
      </c>
      <c r="F1054" s="17">
        <v>0</v>
      </c>
      <c r="G1054" s="29">
        <v>0</v>
      </c>
      <c r="H1054" s="28">
        <v>0</v>
      </c>
      <c r="I1054" s="17">
        <v>0</v>
      </c>
      <c r="J1054" s="29">
        <v>0</v>
      </c>
      <c r="K1054" s="28">
        <f t="shared" ref="K1054:K1057" si="970">H1054-E1054</f>
        <v>0</v>
      </c>
      <c r="L1054" s="17">
        <f t="shared" ref="L1054:L1057" si="971">I1054-F1054</f>
        <v>0</v>
      </c>
      <c r="M1054" s="29">
        <f t="shared" ref="M1054:M1057" si="972">J1054-G1054</f>
        <v>0</v>
      </c>
      <c r="N1054" s="181">
        <f t="shared" si="964"/>
        <v>0</v>
      </c>
      <c r="O1054" s="19">
        <f t="shared" si="965"/>
        <v>0</v>
      </c>
      <c r="P1054" s="32">
        <f t="shared" si="948"/>
        <v>0</v>
      </c>
    </row>
    <row r="1055" spans="1:16" s="20" customFormat="1" ht="15.75" customHeight="1" outlineLevel="1">
      <c r="A1055" s="193" t="s">
        <v>249</v>
      </c>
      <c r="B1055" s="5"/>
      <c r="C1055" s="129" t="s">
        <v>182</v>
      </c>
      <c r="D1055" s="162" t="s">
        <v>159</v>
      </c>
      <c r="E1055" s="28">
        <v>0</v>
      </c>
      <c r="F1055" s="17">
        <v>0</v>
      </c>
      <c r="G1055" s="29">
        <v>0</v>
      </c>
      <c r="H1055" s="28">
        <v>0</v>
      </c>
      <c r="I1055" s="17">
        <v>0</v>
      </c>
      <c r="J1055" s="29">
        <v>0</v>
      </c>
      <c r="K1055" s="28">
        <f t="shared" si="970"/>
        <v>0</v>
      </c>
      <c r="L1055" s="17">
        <f t="shared" si="971"/>
        <v>0</v>
      </c>
      <c r="M1055" s="29">
        <f t="shared" si="972"/>
        <v>0</v>
      </c>
      <c r="N1055" s="30">
        <f t="shared" si="964"/>
        <v>0</v>
      </c>
      <c r="O1055" s="15">
        <f t="shared" si="965"/>
        <v>0</v>
      </c>
      <c r="P1055" s="31">
        <f t="shared" si="948"/>
        <v>0</v>
      </c>
    </row>
    <row r="1056" spans="1:16" s="16" customFormat="1" ht="15.75" customHeight="1" outlineLevel="1">
      <c r="A1056" s="193" t="s">
        <v>249</v>
      </c>
      <c r="B1056" s="7" t="s">
        <v>185</v>
      </c>
      <c r="C1056" s="8" t="s">
        <v>157</v>
      </c>
      <c r="D1056" s="162" t="s">
        <v>159</v>
      </c>
      <c r="E1056" s="28">
        <v>0</v>
      </c>
      <c r="F1056" s="17">
        <v>0</v>
      </c>
      <c r="G1056" s="29">
        <v>0</v>
      </c>
      <c r="H1056" s="28">
        <v>0</v>
      </c>
      <c r="I1056" s="17">
        <v>0</v>
      </c>
      <c r="J1056" s="29">
        <v>0</v>
      </c>
      <c r="K1056" s="28">
        <f t="shared" si="970"/>
        <v>0</v>
      </c>
      <c r="L1056" s="17">
        <f t="shared" si="971"/>
        <v>0</v>
      </c>
      <c r="M1056" s="29">
        <f t="shared" si="972"/>
        <v>0</v>
      </c>
      <c r="N1056" s="181">
        <f t="shared" si="964"/>
        <v>0</v>
      </c>
      <c r="O1056" s="19">
        <f t="shared" si="965"/>
        <v>0</v>
      </c>
      <c r="P1056" s="32">
        <f t="shared" si="948"/>
        <v>0</v>
      </c>
    </row>
    <row r="1057" spans="1:16" s="20" customFormat="1" ht="31.5" customHeight="1" outlineLevel="1">
      <c r="A1057" s="193" t="s">
        <v>249</v>
      </c>
      <c r="B1057" s="7" t="s">
        <v>186</v>
      </c>
      <c r="C1057" s="8" t="s">
        <v>183</v>
      </c>
      <c r="D1057" s="162" t="s">
        <v>159</v>
      </c>
      <c r="E1057" s="28">
        <v>0</v>
      </c>
      <c r="F1057" s="17">
        <v>0</v>
      </c>
      <c r="G1057" s="29">
        <v>0</v>
      </c>
      <c r="H1057" s="28">
        <v>0</v>
      </c>
      <c r="I1057" s="17">
        <v>0</v>
      </c>
      <c r="J1057" s="29">
        <v>0</v>
      </c>
      <c r="K1057" s="28">
        <f t="shared" si="970"/>
        <v>0</v>
      </c>
      <c r="L1057" s="17">
        <f t="shared" si="971"/>
        <v>0</v>
      </c>
      <c r="M1057" s="29">
        <f t="shared" si="972"/>
        <v>0</v>
      </c>
      <c r="N1057" s="181">
        <f t="shared" si="964"/>
        <v>0</v>
      </c>
      <c r="O1057" s="19">
        <f t="shared" si="965"/>
        <v>0</v>
      </c>
      <c r="P1057" s="32">
        <f t="shared" si="948"/>
        <v>0</v>
      </c>
    </row>
    <row r="1058" spans="1:16" s="20" customFormat="1" ht="15.75" customHeight="1" outlineLevel="1">
      <c r="A1058" s="193" t="s">
        <v>249</v>
      </c>
      <c r="B1058" s="5" t="s">
        <v>139</v>
      </c>
      <c r="C1058" s="9" t="s">
        <v>142</v>
      </c>
      <c r="D1058" s="163" t="s">
        <v>1</v>
      </c>
      <c r="E1058" s="26">
        <f t="shared" ref="E1058:M1058" si="973">E1059+E1062</f>
        <v>0</v>
      </c>
      <c r="F1058" s="14">
        <f t="shared" si="973"/>
        <v>0</v>
      </c>
      <c r="G1058" s="27">
        <f t="shared" si="973"/>
        <v>501524</v>
      </c>
      <c r="H1058" s="26">
        <f t="shared" si="973"/>
        <v>0</v>
      </c>
      <c r="I1058" s="14">
        <f t="shared" si="973"/>
        <v>0</v>
      </c>
      <c r="J1058" s="27">
        <f t="shared" si="973"/>
        <v>4303011</v>
      </c>
      <c r="K1058" s="26">
        <f t="shared" si="973"/>
        <v>0</v>
      </c>
      <c r="L1058" s="14">
        <f t="shared" si="973"/>
        <v>0</v>
      </c>
      <c r="M1058" s="27">
        <f t="shared" si="973"/>
        <v>3801487</v>
      </c>
      <c r="N1058" s="30">
        <f t="shared" si="964"/>
        <v>0</v>
      </c>
      <c r="O1058" s="15">
        <f t="shared" si="965"/>
        <v>0</v>
      </c>
      <c r="P1058" s="31">
        <f t="shared" si="948"/>
        <v>7.579870554549732</v>
      </c>
    </row>
    <row r="1059" spans="1:16" s="20" customFormat="1" ht="15.75" customHeight="1" outlineLevel="1">
      <c r="A1059" s="193" t="s">
        <v>249</v>
      </c>
      <c r="B1059" s="7" t="s">
        <v>188</v>
      </c>
      <c r="C1059" s="10" t="s">
        <v>184</v>
      </c>
      <c r="D1059" s="164" t="s">
        <v>1</v>
      </c>
      <c r="E1059" s="28">
        <v>0</v>
      </c>
      <c r="F1059" s="17">
        <v>0</v>
      </c>
      <c r="G1059" s="29">
        <v>501524</v>
      </c>
      <c r="H1059" s="28">
        <v>0</v>
      </c>
      <c r="I1059" s="17">
        <v>0</v>
      </c>
      <c r="J1059" s="29">
        <v>4303011</v>
      </c>
      <c r="K1059" s="28">
        <f t="shared" ref="K1059:K1063" si="974">H1059-E1059</f>
        <v>0</v>
      </c>
      <c r="L1059" s="17">
        <f t="shared" ref="L1059:L1063" si="975">I1059-F1059</f>
        <v>0</v>
      </c>
      <c r="M1059" s="29">
        <f t="shared" ref="M1059:M1067" si="976">J1059-G1059</f>
        <v>3801487</v>
      </c>
      <c r="N1059" s="181">
        <f t="shared" si="964"/>
        <v>0</v>
      </c>
      <c r="O1059" s="19">
        <f t="shared" si="965"/>
        <v>0</v>
      </c>
      <c r="P1059" s="32">
        <f t="shared" si="948"/>
        <v>7.579870554549732</v>
      </c>
    </row>
    <row r="1060" spans="1:16" s="20" customFormat="1" ht="31.5" customHeight="1" outlineLevel="1">
      <c r="A1060" s="193" t="s">
        <v>249</v>
      </c>
      <c r="B1060" s="7"/>
      <c r="C1060" s="10" t="s">
        <v>224</v>
      </c>
      <c r="D1060" s="164" t="s">
        <v>225</v>
      </c>
      <c r="E1060" s="28">
        <v>0</v>
      </c>
      <c r="F1060" s="17">
        <v>0</v>
      </c>
      <c r="G1060" s="29">
        <v>0</v>
      </c>
      <c r="H1060" s="28">
        <v>0</v>
      </c>
      <c r="I1060" s="17">
        <v>0</v>
      </c>
      <c r="J1060" s="29">
        <v>0</v>
      </c>
      <c r="K1060" s="28">
        <f t="shared" si="974"/>
        <v>0</v>
      </c>
      <c r="L1060" s="17">
        <f t="shared" si="975"/>
        <v>0</v>
      </c>
      <c r="M1060" s="29">
        <f t="shared" si="976"/>
        <v>0</v>
      </c>
      <c r="N1060" s="181">
        <f t="shared" si="964"/>
        <v>0</v>
      </c>
      <c r="O1060" s="19">
        <f t="shared" si="965"/>
        <v>0</v>
      </c>
      <c r="P1060" s="32">
        <f t="shared" si="948"/>
        <v>0</v>
      </c>
    </row>
    <row r="1061" spans="1:16" s="20" customFormat="1" ht="31.5" customHeight="1" outlineLevel="1">
      <c r="A1061" s="193" t="s">
        <v>249</v>
      </c>
      <c r="B1061" s="7"/>
      <c r="C1061" s="10" t="s">
        <v>222</v>
      </c>
      <c r="D1061" s="164" t="s">
        <v>223</v>
      </c>
      <c r="E1061" s="28">
        <v>100</v>
      </c>
      <c r="F1061" s="17"/>
      <c r="G1061" s="29">
        <v>501524</v>
      </c>
      <c r="H1061" s="28">
        <v>912</v>
      </c>
      <c r="I1061" s="17"/>
      <c r="J1061" s="29">
        <v>4303011</v>
      </c>
      <c r="K1061" s="28">
        <f t="shared" si="974"/>
        <v>812</v>
      </c>
      <c r="L1061" s="17">
        <f t="shared" si="975"/>
        <v>0</v>
      </c>
      <c r="M1061" s="29">
        <f t="shared" si="976"/>
        <v>3801487</v>
      </c>
      <c r="N1061" s="181">
        <f t="shared" si="964"/>
        <v>8.1199999999999992</v>
      </c>
      <c r="O1061" s="19">
        <f t="shared" si="965"/>
        <v>0</v>
      </c>
      <c r="P1061" s="32">
        <f t="shared" si="948"/>
        <v>7.579870554549732</v>
      </c>
    </row>
    <row r="1062" spans="1:16" s="20" customFormat="1" ht="31.5" customHeight="1" outlineLevel="1">
      <c r="A1062" s="193" t="s">
        <v>249</v>
      </c>
      <c r="B1062" s="7" t="s">
        <v>189</v>
      </c>
      <c r="C1062" s="11" t="s">
        <v>144</v>
      </c>
      <c r="D1062" s="164" t="s">
        <v>1</v>
      </c>
      <c r="E1062" s="28">
        <v>0</v>
      </c>
      <c r="F1062" s="17">
        <v>0</v>
      </c>
      <c r="G1062" s="29">
        <v>0</v>
      </c>
      <c r="H1062" s="28">
        <v>0</v>
      </c>
      <c r="I1062" s="17">
        <v>0</v>
      </c>
      <c r="J1062" s="29">
        <v>0</v>
      </c>
      <c r="K1062" s="28">
        <f t="shared" si="974"/>
        <v>0</v>
      </c>
      <c r="L1062" s="17">
        <f t="shared" si="975"/>
        <v>0</v>
      </c>
      <c r="M1062" s="29">
        <f t="shared" si="976"/>
        <v>0</v>
      </c>
      <c r="N1062" s="181">
        <f t="shared" si="964"/>
        <v>0</v>
      </c>
      <c r="O1062" s="19">
        <f t="shared" si="965"/>
        <v>0</v>
      </c>
      <c r="P1062" s="32">
        <f t="shared" si="948"/>
        <v>0</v>
      </c>
    </row>
    <row r="1063" spans="1:16" s="20" customFormat="1" ht="15.75" customHeight="1" outlineLevel="1">
      <c r="A1063" s="193" t="s">
        <v>249</v>
      </c>
      <c r="B1063" s="5" t="s">
        <v>143</v>
      </c>
      <c r="C1063" s="6" t="s">
        <v>2</v>
      </c>
      <c r="D1063" s="163" t="s">
        <v>3</v>
      </c>
      <c r="E1063" s="26">
        <v>0</v>
      </c>
      <c r="F1063" s="14"/>
      <c r="G1063" s="27">
        <v>0</v>
      </c>
      <c r="H1063" s="26">
        <v>0</v>
      </c>
      <c r="I1063" s="14"/>
      <c r="J1063" s="27">
        <v>0</v>
      </c>
      <c r="K1063" s="26">
        <f t="shared" si="974"/>
        <v>0</v>
      </c>
      <c r="L1063" s="14">
        <f t="shared" si="975"/>
        <v>0</v>
      </c>
      <c r="M1063" s="27">
        <f t="shared" si="976"/>
        <v>0</v>
      </c>
      <c r="N1063" s="30">
        <f t="shared" si="964"/>
        <v>0</v>
      </c>
      <c r="O1063" s="15">
        <f t="shared" si="965"/>
        <v>0</v>
      </c>
      <c r="P1063" s="31">
        <f t="shared" si="948"/>
        <v>0</v>
      </c>
    </row>
    <row r="1064" spans="1:16" s="20" customFormat="1" ht="15.75" customHeight="1" outlineLevel="1">
      <c r="A1064" s="193" t="s">
        <v>249</v>
      </c>
      <c r="B1064" s="5" t="s">
        <v>243</v>
      </c>
      <c r="C1064" s="6" t="s">
        <v>256</v>
      </c>
      <c r="D1064" s="164"/>
      <c r="E1064" s="267"/>
      <c r="F1064" s="270"/>
      <c r="G1064" s="232">
        <f t="shared" ref="G1064" si="977">SUM(G1065:G1067)</f>
        <v>0</v>
      </c>
      <c r="H1064" s="267"/>
      <c r="I1064" s="270"/>
      <c r="J1064" s="232">
        <f t="shared" ref="J1064" si="978">SUM(J1065:J1067)</f>
        <v>0</v>
      </c>
      <c r="K1064" s="267"/>
      <c r="L1064" s="270"/>
      <c r="M1064" s="232">
        <f t="shared" si="976"/>
        <v>0</v>
      </c>
      <c r="N1064" s="30"/>
      <c r="O1064" s="15"/>
      <c r="P1064" s="31">
        <f t="shared" si="948"/>
        <v>0</v>
      </c>
    </row>
    <row r="1065" spans="1:16" s="20" customFormat="1" ht="15.75" customHeight="1" outlineLevel="1">
      <c r="A1065" s="193" t="s">
        <v>249</v>
      </c>
      <c r="B1065" s="7"/>
      <c r="C1065" s="11" t="s">
        <v>244</v>
      </c>
      <c r="D1065" s="162" t="s">
        <v>194</v>
      </c>
      <c r="E1065" s="267">
        <v>0</v>
      </c>
      <c r="F1065" s="270">
        <v>0</v>
      </c>
      <c r="G1065" s="67">
        <v>0</v>
      </c>
      <c r="H1065" s="267">
        <v>0</v>
      </c>
      <c r="I1065" s="270">
        <v>0</v>
      </c>
      <c r="J1065" s="67">
        <v>0</v>
      </c>
      <c r="K1065" s="267">
        <f t="shared" ref="K1065:K1067" si="979">H1065-E1065</f>
        <v>0</v>
      </c>
      <c r="L1065" s="270">
        <f t="shared" ref="L1065:L1067" si="980">I1065-F1065</f>
        <v>0</v>
      </c>
      <c r="M1065" s="67">
        <f t="shared" si="976"/>
        <v>0</v>
      </c>
      <c r="N1065" s="275">
        <f t="shared" ref="N1065:N1067" si="981">IF(E1065=0,0,K1065/E1065)</f>
        <v>0</v>
      </c>
      <c r="O1065" s="276">
        <f t="shared" ref="O1065:O1067" si="982">IF(F1065=0,0,L1065/F1065)</f>
        <v>0</v>
      </c>
      <c r="P1065" s="277">
        <f t="shared" si="948"/>
        <v>0</v>
      </c>
    </row>
    <row r="1066" spans="1:16" s="20" customFormat="1" ht="15.75" customHeight="1" outlineLevel="1">
      <c r="A1066" s="193" t="s">
        <v>249</v>
      </c>
      <c r="B1066" s="7"/>
      <c r="C1066" s="11" t="s">
        <v>245</v>
      </c>
      <c r="D1066" s="162" t="s">
        <v>159</v>
      </c>
      <c r="E1066" s="267">
        <v>0</v>
      </c>
      <c r="F1066" s="270">
        <v>0</v>
      </c>
      <c r="G1066" s="67">
        <v>0</v>
      </c>
      <c r="H1066" s="267">
        <v>0</v>
      </c>
      <c r="I1066" s="270">
        <v>0</v>
      </c>
      <c r="J1066" s="67">
        <v>0</v>
      </c>
      <c r="K1066" s="267">
        <f t="shared" si="979"/>
        <v>0</v>
      </c>
      <c r="L1066" s="270">
        <f t="shared" si="980"/>
        <v>0</v>
      </c>
      <c r="M1066" s="67">
        <f t="shared" si="976"/>
        <v>0</v>
      </c>
      <c r="N1066" s="275">
        <f t="shared" si="981"/>
        <v>0</v>
      </c>
      <c r="O1066" s="276">
        <f t="shared" si="982"/>
        <v>0</v>
      </c>
      <c r="P1066" s="277">
        <f t="shared" si="948"/>
        <v>0</v>
      </c>
    </row>
    <row r="1067" spans="1:16" s="16" customFormat="1" ht="15.75" customHeight="1" outlineLevel="1">
      <c r="A1067" s="193" t="s">
        <v>249</v>
      </c>
      <c r="B1067" s="5"/>
      <c r="C1067" s="11" t="s">
        <v>246</v>
      </c>
      <c r="D1067" s="164" t="s">
        <v>225</v>
      </c>
      <c r="E1067" s="28">
        <v>0</v>
      </c>
      <c r="F1067" s="17">
        <v>0</v>
      </c>
      <c r="G1067" s="29">
        <v>0</v>
      </c>
      <c r="H1067" s="28">
        <v>0</v>
      </c>
      <c r="I1067" s="17">
        <v>0</v>
      </c>
      <c r="J1067" s="29">
        <v>0</v>
      </c>
      <c r="K1067" s="28">
        <f t="shared" si="979"/>
        <v>0</v>
      </c>
      <c r="L1067" s="17">
        <f t="shared" si="980"/>
        <v>0</v>
      </c>
      <c r="M1067" s="29">
        <f t="shared" si="976"/>
        <v>0</v>
      </c>
      <c r="N1067" s="181">
        <f t="shared" si="981"/>
        <v>0</v>
      </c>
      <c r="O1067" s="19">
        <f t="shared" si="982"/>
        <v>0</v>
      </c>
      <c r="P1067" s="32">
        <f t="shared" si="948"/>
        <v>0</v>
      </c>
    </row>
    <row r="1068" spans="1:16" s="13" customFormat="1" ht="15.75" customHeight="1">
      <c r="A1068" s="36" t="s">
        <v>122</v>
      </c>
      <c r="B1068" s="37" t="s">
        <v>250</v>
      </c>
      <c r="C1068" s="215" t="s">
        <v>251</v>
      </c>
      <c r="D1068" s="208" t="s">
        <v>145</v>
      </c>
      <c r="E1068" s="179" t="s">
        <v>145</v>
      </c>
      <c r="F1068" s="78" t="s">
        <v>145</v>
      </c>
      <c r="G1068" s="79">
        <f>G1069+G1075+G1080+G1085+G1086</f>
        <v>0</v>
      </c>
      <c r="H1068" s="179" t="s">
        <v>145</v>
      </c>
      <c r="I1068" s="274" t="s">
        <v>145</v>
      </c>
      <c r="J1068" s="79">
        <f>J1069+J1075+J1080+J1085+J1086</f>
        <v>0</v>
      </c>
      <c r="K1068" s="273" t="s">
        <v>145</v>
      </c>
      <c r="L1068" s="274" t="s">
        <v>145</v>
      </c>
      <c r="M1068" s="79">
        <f>M1069+M1075+M1080+M1086+M1085</f>
        <v>0</v>
      </c>
      <c r="N1068" s="278" t="s">
        <v>145</v>
      </c>
      <c r="O1068" s="279" t="s">
        <v>145</v>
      </c>
      <c r="P1068" s="280">
        <f t="shared" si="948"/>
        <v>0</v>
      </c>
    </row>
    <row r="1069" spans="1:16" s="16" customFormat="1" ht="15.75" customHeight="1" outlineLevel="1">
      <c r="A1069" s="193" t="s">
        <v>250</v>
      </c>
      <c r="B1069" s="5" t="s">
        <v>136</v>
      </c>
      <c r="C1069" s="9" t="s">
        <v>137</v>
      </c>
      <c r="D1069" s="161" t="s">
        <v>194</v>
      </c>
      <c r="E1069" s="26"/>
      <c r="F1069" s="14"/>
      <c r="G1069" s="27"/>
      <c r="H1069" s="26">
        <f>H1071+H1073</f>
        <v>0</v>
      </c>
      <c r="I1069" s="14">
        <f>I1071+I1073</f>
        <v>0</v>
      </c>
      <c r="J1069" s="27">
        <f>J1071+J1072+J1073+J1074</f>
        <v>0</v>
      </c>
      <c r="K1069" s="26">
        <f t="shared" ref="K1069:M1091" si="983">K1071+K1072+K1073+K1074</f>
        <v>0</v>
      </c>
      <c r="L1069" s="14">
        <f t="shared" si="983"/>
        <v>0</v>
      </c>
      <c r="M1069" s="27">
        <f t="shared" si="983"/>
        <v>0</v>
      </c>
      <c r="N1069" s="30">
        <f t="shared" ref="N1069:N1085" si="984">IF(E1069=0,0,K1069/E1069)</f>
        <v>0</v>
      </c>
      <c r="O1069" s="15">
        <f t="shared" ref="O1069:O1085" si="985">IF(F1069=0,0,L1069/F1069)</f>
        <v>0</v>
      </c>
      <c r="P1069" s="31">
        <f t="shared" si="948"/>
        <v>0</v>
      </c>
    </row>
    <row r="1070" spans="1:16" s="20" customFormat="1" ht="15.75" customHeight="1" outlineLevel="1">
      <c r="A1070" s="193" t="s">
        <v>250</v>
      </c>
      <c r="B1070" s="7"/>
      <c r="C1070" s="8" t="s">
        <v>167</v>
      </c>
      <c r="D1070" s="162" t="s">
        <v>194</v>
      </c>
      <c r="E1070" s="28"/>
      <c r="F1070" s="17"/>
      <c r="G1070" s="29"/>
      <c r="H1070" s="28">
        <v>0</v>
      </c>
      <c r="I1070" s="17">
        <v>0</v>
      </c>
      <c r="J1070" s="29">
        <v>0</v>
      </c>
      <c r="K1070" s="28">
        <f t="shared" ref="K1070:K1074" si="986">H1070-E1070</f>
        <v>0</v>
      </c>
      <c r="L1070" s="17">
        <f t="shared" ref="L1070:L1074" si="987">I1070-F1070</f>
        <v>0</v>
      </c>
      <c r="M1070" s="29">
        <f t="shared" ref="M1070:M1074" si="988">J1070-G1070</f>
        <v>0</v>
      </c>
      <c r="N1070" s="181">
        <f t="shared" si="984"/>
        <v>0</v>
      </c>
      <c r="O1070" s="19">
        <f t="shared" si="985"/>
        <v>0</v>
      </c>
      <c r="P1070" s="32">
        <f t="shared" si="948"/>
        <v>0</v>
      </c>
    </row>
    <row r="1071" spans="1:16" s="20" customFormat="1" ht="15.75" customHeight="1" outlineLevel="1">
      <c r="A1071" s="193" t="s">
        <v>250</v>
      </c>
      <c r="B1071" s="7" t="s">
        <v>168</v>
      </c>
      <c r="C1071" s="8" t="s">
        <v>138</v>
      </c>
      <c r="D1071" s="162" t="s">
        <v>194</v>
      </c>
      <c r="E1071" s="28"/>
      <c r="F1071" s="17"/>
      <c r="G1071" s="29"/>
      <c r="H1071" s="28">
        <v>0</v>
      </c>
      <c r="I1071" s="17">
        <v>0</v>
      </c>
      <c r="J1071" s="29">
        <v>0</v>
      </c>
      <c r="K1071" s="28">
        <f t="shared" si="986"/>
        <v>0</v>
      </c>
      <c r="L1071" s="17">
        <f t="shared" si="987"/>
        <v>0</v>
      </c>
      <c r="M1071" s="29">
        <f t="shared" si="988"/>
        <v>0</v>
      </c>
      <c r="N1071" s="181">
        <f t="shared" si="984"/>
        <v>0</v>
      </c>
      <c r="O1071" s="19">
        <f t="shared" si="985"/>
        <v>0</v>
      </c>
      <c r="P1071" s="32">
        <f t="shared" si="948"/>
        <v>0</v>
      </c>
    </row>
    <row r="1072" spans="1:16" s="20" customFormat="1" ht="15.75" customHeight="1" outlineLevel="1">
      <c r="A1072" s="193" t="s">
        <v>250</v>
      </c>
      <c r="B1072" s="7" t="s">
        <v>169</v>
      </c>
      <c r="C1072" s="129" t="s">
        <v>181</v>
      </c>
      <c r="D1072" s="162" t="s">
        <v>195</v>
      </c>
      <c r="E1072" s="28"/>
      <c r="F1072" s="17"/>
      <c r="G1072" s="29"/>
      <c r="H1072" s="28"/>
      <c r="I1072" s="17"/>
      <c r="J1072" s="29">
        <v>0</v>
      </c>
      <c r="K1072" s="28">
        <f t="shared" si="986"/>
        <v>0</v>
      </c>
      <c r="L1072" s="17">
        <f t="shared" si="987"/>
        <v>0</v>
      </c>
      <c r="M1072" s="29">
        <f t="shared" si="988"/>
        <v>0</v>
      </c>
      <c r="N1072" s="181">
        <f t="shared" si="984"/>
        <v>0</v>
      </c>
      <c r="O1072" s="19">
        <f t="shared" si="985"/>
        <v>0</v>
      </c>
      <c r="P1072" s="32">
        <f t="shared" si="948"/>
        <v>0</v>
      </c>
    </row>
    <row r="1073" spans="1:16" s="20" customFormat="1" ht="31.5" customHeight="1" outlineLevel="1">
      <c r="A1073" s="193" t="s">
        <v>250</v>
      </c>
      <c r="B1073" s="7" t="s">
        <v>170</v>
      </c>
      <c r="C1073" s="8" t="s">
        <v>180</v>
      </c>
      <c r="D1073" s="162" t="s">
        <v>194</v>
      </c>
      <c r="E1073" s="28"/>
      <c r="F1073" s="17"/>
      <c r="G1073" s="29"/>
      <c r="H1073" s="28">
        <v>0</v>
      </c>
      <c r="I1073" s="17">
        <v>0</v>
      </c>
      <c r="J1073" s="29">
        <v>0</v>
      </c>
      <c r="K1073" s="28">
        <f t="shared" si="986"/>
        <v>0</v>
      </c>
      <c r="L1073" s="17">
        <f t="shared" si="987"/>
        <v>0</v>
      </c>
      <c r="M1073" s="29">
        <f t="shared" si="988"/>
        <v>0</v>
      </c>
      <c r="N1073" s="181">
        <f t="shared" si="984"/>
        <v>0</v>
      </c>
      <c r="O1073" s="19">
        <f t="shared" si="985"/>
        <v>0</v>
      </c>
      <c r="P1073" s="32">
        <f t="shared" si="948"/>
        <v>0</v>
      </c>
    </row>
    <row r="1074" spans="1:16" s="20" customFormat="1" ht="15.75" customHeight="1" outlineLevel="1">
      <c r="A1074" s="193" t="s">
        <v>250</v>
      </c>
      <c r="B1074" s="7" t="s">
        <v>171</v>
      </c>
      <c r="C1074" s="8" t="s">
        <v>156</v>
      </c>
      <c r="D1074" s="162"/>
      <c r="E1074" s="28"/>
      <c r="F1074" s="17"/>
      <c r="G1074" s="29"/>
      <c r="H1074" s="28"/>
      <c r="I1074" s="17"/>
      <c r="J1074" s="29">
        <v>0</v>
      </c>
      <c r="K1074" s="28">
        <f t="shared" si="986"/>
        <v>0</v>
      </c>
      <c r="L1074" s="17">
        <f t="shared" si="987"/>
        <v>0</v>
      </c>
      <c r="M1074" s="29">
        <f t="shared" si="988"/>
        <v>0</v>
      </c>
      <c r="N1074" s="181">
        <f t="shared" si="984"/>
        <v>0</v>
      </c>
      <c r="O1074" s="19">
        <f t="shared" si="985"/>
        <v>0</v>
      </c>
      <c r="P1074" s="32">
        <f t="shared" si="948"/>
        <v>0</v>
      </c>
    </row>
    <row r="1075" spans="1:16" s="20" customFormat="1" ht="15.75" customHeight="1" outlineLevel="1">
      <c r="A1075" s="193" t="s">
        <v>250</v>
      </c>
      <c r="B1075" s="5" t="s">
        <v>141</v>
      </c>
      <c r="C1075" s="6" t="s">
        <v>140</v>
      </c>
      <c r="D1075" s="161" t="s">
        <v>159</v>
      </c>
      <c r="E1075" s="26"/>
      <c r="F1075" s="14"/>
      <c r="G1075" s="27"/>
      <c r="H1075" s="26">
        <f t="shared" ref="H1075:M1075" si="989">H1078+H1079</f>
        <v>0</v>
      </c>
      <c r="I1075" s="14">
        <f t="shared" si="989"/>
        <v>0</v>
      </c>
      <c r="J1075" s="27">
        <f t="shared" si="989"/>
        <v>0</v>
      </c>
      <c r="K1075" s="26">
        <f t="shared" si="989"/>
        <v>0</v>
      </c>
      <c r="L1075" s="14">
        <f t="shared" si="989"/>
        <v>0</v>
      </c>
      <c r="M1075" s="27">
        <f t="shared" si="989"/>
        <v>0</v>
      </c>
      <c r="N1075" s="30">
        <f t="shared" si="984"/>
        <v>0</v>
      </c>
      <c r="O1075" s="15">
        <f t="shared" si="985"/>
        <v>0</v>
      </c>
      <c r="P1075" s="31">
        <f t="shared" si="948"/>
        <v>0</v>
      </c>
    </row>
    <row r="1076" spans="1:16" s="20" customFormat="1" ht="15.75" customHeight="1" outlineLevel="1">
      <c r="A1076" s="193" t="s">
        <v>250</v>
      </c>
      <c r="B1076" s="5"/>
      <c r="C1076" s="8" t="s">
        <v>167</v>
      </c>
      <c r="D1076" s="162" t="s">
        <v>159</v>
      </c>
      <c r="E1076" s="28"/>
      <c r="F1076" s="17"/>
      <c r="G1076" s="29"/>
      <c r="H1076" s="28">
        <v>0</v>
      </c>
      <c r="I1076" s="17">
        <v>0</v>
      </c>
      <c r="J1076" s="29">
        <v>0</v>
      </c>
      <c r="K1076" s="28">
        <f t="shared" ref="K1076:K1079" si="990">H1076-E1076</f>
        <v>0</v>
      </c>
      <c r="L1076" s="17">
        <f t="shared" ref="L1076:L1079" si="991">I1076-F1076</f>
        <v>0</v>
      </c>
      <c r="M1076" s="29">
        <f t="shared" ref="M1076:M1079" si="992">J1076-G1076</f>
        <v>0</v>
      </c>
      <c r="N1076" s="181">
        <f t="shared" si="984"/>
        <v>0</v>
      </c>
      <c r="O1076" s="19">
        <f t="shared" si="985"/>
        <v>0</v>
      </c>
      <c r="P1076" s="32">
        <f t="shared" si="948"/>
        <v>0</v>
      </c>
    </row>
    <row r="1077" spans="1:16" s="20" customFormat="1" ht="15.75" customHeight="1" outlineLevel="1">
      <c r="A1077" s="193" t="s">
        <v>250</v>
      </c>
      <c r="B1077" s="5"/>
      <c r="C1077" s="129" t="s">
        <v>182</v>
      </c>
      <c r="D1077" s="162" t="s">
        <v>159</v>
      </c>
      <c r="E1077" s="28"/>
      <c r="F1077" s="17"/>
      <c r="G1077" s="29"/>
      <c r="H1077" s="28">
        <v>0</v>
      </c>
      <c r="I1077" s="17">
        <v>0</v>
      </c>
      <c r="J1077" s="29">
        <v>0</v>
      </c>
      <c r="K1077" s="28">
        <f t="shared" si="990"/>
        <v>0</v>
      </c>
      <c r="L1077" s="17">
        <f t="shared" si="991"/>
        <v>0</v>
      </c>
      <c r="M1077" s="29">
        <f t="shared" si="992"/>
        <v>0</v>
      </c>
      <c r="N1077" s="30">
        <f t="shared" si="984"/>
        <v>0</v>
      </c>
      <c r="O1077" s="15">
        <f t="shared" si="985"/>
        <v>0</v>
      </c>
      <c r="P1077" s="31">
        <f t="shared" si="948"/>
        <v>0</v>
      </c>
    </row>
    <row r="1078" spans="1:16" s="16" customFormat="1" ht="15.75" customHeight="1" outlineLevel="1">
      <c r="A1078" s="193" t="s">
        <v>250</v>
      </c>
      <c r="B1078" s="7" t="s">
        <v>185</v>
      </c>
      <c r="C1078" s="8" t="s">
        <v>157</v>
      </c>
      <c r="D1078" s="162" t="s">
        <v>159</v>
      </c>
      <c r="E1078" s="28"/>
      <c r="F1078" s="17"/>
      <c r="G1078" s="29"/>
      <c r="H1078" s="28">
        <v>0</v>
      </c>
      <c r="I1078" s="17">
        <v>0</v>
      </c>
      <c r="J1078" s="29">
        <v>0</v>
      </c>
      <c r="K1078" s="28">
        <f t="shared" si="990"/>
        <v>0</v>
      </c>
      <c r="L1078" s="17">
        <f t="shared" si="991"/>
        <v>0</v>
      </c>
      <c r="M1078" s="29">
        <f t="shared" si="992"/>
        <v>0</v>
      </c>
      <c r="N1078" s="181">
        <f t="shared" si="984"/>
        <v>0</v>
      </c>
      <c r="O1078" s="19">
        <f t="shared" si="985"/>
        <v>0</v>
      </c>
      <c r="P1078" s="32">
        <f t="shared" si="948"/>
        <v>0</v>
      </c>
    </row>
    <row r="1079" spans="1:16" s="20" customFormat="1" ht="31.5" customHeight="1" outlineLevel="1">
      <c r="A1079" s="193" t="s">
        <v>250</v>
      </c>
      <c r="B1079" s="7" t="s">
        <v>186</v>
      </c>
      <c r="C1079" s="8" t="s">
        <v>183</v>
      </c>
      <c r="D1079" s="162" t="s">
        <v>159</v>
      </c>
      <c r="E1079" s="28"/>
      <c r="F1079" s="17"/>
      <c r="G1079" s="29"/>
      <c r="H1079" s="28">
        <v>0</v>
      </c>
      <c r="I1079" s="17">
        <v>0</v>
      </c>
      <c r="J1079" s="29">
        <v>0</v>
      </c>
      <c r="K1079" s="28">
        <f t="shared" si="990"/>
        <v>0</v>
      </c>
      <c r="L1079" s="17">
        <f t="shared" si="991"/>
        <v>0</v>
      </c>
      <c r="M1079" s="29">
        <f t="shared" si="992"/>
        <v>0</v>
      </c>
      <c r="N1079" s="181">
        <f t="shared" si="984"/>
        <v>0</v>
      </c>
      <c r="O1079" s="19">
        <f t="shared" si="985"/>
        <v>0</v>
      </c>
      <c r="P1079" s="32">
        <f t="shared" si="948"/>
        <v>0</v>
      </c>
    </row>
    <row r="1080" spans="1:16" s="20" customFormat="1" ht="15.75" customHeight="1" outlineLevel="1">
      <c r="A1080" s="193" t="s">
        <v>250</v>
      </c>
      <c r="B1080" s="5" t="s">
        <v>139</v>
      </c>
      <c r="C1080" s="9" t="s">
        <v>142</v>
      </c>
      <c r="D1080" s="163" t="s">
        <v>1</v>
      </c>
      <c r="E1080" s="26"/>
      <c r="F1080" s="14"/>
      <c r="G1080" s="27"/>
      <c r="H1080" s="26">
        <f t="shared" ref="H1080:M1080" si="993">H1081+H1084</f>
        <v>0</v>
      </c>
      <c r="I1080" s="14">
        <f t="shared" si="993"/>
        <v>0</v>
      </c>
      <c r="J1080" s="27">
        <f t="shared" si="993"/>
        <v>0</v>
      </c>
      <c r="K1080" s="26">
        <f t="shared" si="993"/>
        <v>0</v>
      </c>
      <c r="L1080" s="14">
        <f t="shared" si="993"/>
        <v>0</v>
      </c>
      <c r="M1080" s="27">
        <f t="shared" si="993"/>
        <v>0</v>
      </c>
      <c r="N1080" s="30">
        <f t="shared" si="984"/>
        <v>0</v>
      </c>
      <c r="O1080" s="15">
        <f t="shared" si="985"/>
        <v>0</v>
      </c>
      <c r="P1080" s="31">
        <f t="shared" si="948"/>
        <v>0</v>
      </c>
    </row>
    <row r="1081" spans="1:16" s="20" customFormat="1" ht="15.75" customHeight="1" outlineLevel="1">
      <c r="A1081" s="193" t="s">
        <v>250</v>
      </c>
      <c r="B1081" s="7" t="s">
        <v>188</v>
      </c>
      <c r="C1081" s="10" t="s">
        <v>184</v>
      </c>
      <c r="D1081" s="164" t="s">
        <v>1</v>
      </c>
      <c r="E1081" s="28"/>
      <c r="F1081" s="17"/>
      <c r="G1081" s="29"/>
      <c r="H1081" s="28">
        <v>0</v>
      </c>
      <c r="I1081" s="17">
        <v>0</v>
      </c>
      <c r="J1081" s="29">
        <v>0</v>
      </c>
      <c r="K1081" s="28">
        <f t="shared" ref="K1081:K1085" si="994">H1081-E1081</f>
        <v>0</v>
      </c>
      <c r="L1081" s="17">
        <f t="shared" ref="L1081:L1085" si="995">I1081-F1081</f>
        <v>0</v>
      </c>
      <c r="M1081" s="29">
        <f t="shared" ref="M1081:M1089" si="996">J1081-G1081</f>
        <v>0</v>
      </c>
      <c r="N1081" s="181">
        <f t="shared" si="984"/>
        <v>0</v>
      </c>
      <c r="O1081" s="19">
        <f t="shared" si="985"/>
        <v>0</v>
      </c>
      <c r="P1081" s="32">
        <f t="shared" si="948"/>
        <v>0</v>
      </c>
    </row>
    <row r="1082" spans="1:16" s="20" customFormat="1" ht="31.5" customHeight="1" outlineLevel="1">
      <c r="A1082" s="193" t="s">
        <v>250</v>
      </c>
      <c r="B1082" s="7"/>
      <c r="C1082" s="10" t="s">
        <v>224</v>
      </c>
      <c r="D1082" s="164" t="s">
        <v>225</v>
      </c>
      <c r="E1082" s="28"/>
      <c r="F1082" s="17"/>
      <c r="G1082" s="29"/>
      <c r="H1082" s="28">
        <v>0</v>
      </c>
      <c r="I1082" s="17">
        <v>0</v>
      </c>
      <c r="J1082" s="29">
        <v>0</v>
      </c>
      <c r="K1082" s="28">
        <f t="shared" si="994"/>
        <v>0</v>
      </c>
      <c r="L1082" s="17">
        <f t="shared" si="995"/>
        <v>0</v>
      </c>
      <c r="M1082" s="29">
        <f t="shared" si="996"/>
        <v>0</v>
      </c>
      <c r="N1082" s="181">
        <f t="shared" si="984"/>
        <v>0</v>
      </c>
      <c r="O1082" s="19">
        <f t="shared" si="985"/>
        <v>0</v>
      </c>
      <c r="P1082" s="32">
        <f t="shared" si="948"/>
        <v>0</v>
      </c>
    </row>
    <row r="1083" spans="1:16" s="20" customFormat="1" ht="31.5" customHeight="1" outlineLevel="1">
      <c r="A1083" s="193" t="s">
        <v>250</v>
      </c>
      <c r="B1083" s="7"/>
      <c r="C1083" s="10" t="s">
        <v>222</v>
      </c>
      <c r="D1083" s="164" t="s">
        <v>223</v>
      </c>
      <c r="E1083" s="28"/>
      <c r="F1083" s="17"/>
      <c r="G1083" s="29"/>
      <c r="H1083" s="28">
        <v>0</v>
      </c>
      <c r="I1083" s="17"/>
      <c r="J1083" s="29">
        <v>0</v>
      </c>
      <c r="K1083" s="28">
        <f t="shared" si="994"/>
        <v>0</v>
      </c>
      <c r="L1083" s="17">
        <f t="shared" si="995"/>
        <v>0</v>
      </c>
      <c r="M1083" s="29">
        <f t="shared" si="996"/>
        <v>0</v>
      </c>
      <c r="N1083" s="181">
        <f t="shared" si="984"/>
        <v>0</v>
      </c>
      <c r="O1083" s="19">
        <f t="shared" si="985"/>
        <v>0</v>
      </c>
      <c r="P1083" s="32">
        <f t="shared" si="948"/>
        <v>0</v>
      </c>
    </row>
    <row r="1084" spans="1:16" s="20" customFormat="1" ht="31.5" customHeight="1" outlineLevel="1">
      <c r="A1084" s="193" t="s">
        <v>250</v>
      </c>
      <c r="B1084" s="7" t="s">
        <v>189</v>
      </c>
      <c r="C1084" s="11" t="s">
        <v>144</v>
      </c>
      <c r="D1084" s="164" t="s">
        <v>1</v>
      </c>
      <c r="E1084" s="28"/>
      <c r="F1084" s="17"/>
      <c r="G1084" s="29"/>
      <c r="H1084" s="28">
        <v>0</v>
      </c>
      <c r="I1084" s="17">
        <v>0</v>
      </c>
      <c r="J1084" s="29">
        <v>0</v>
      </c>
      <c r="K1084" s="28">
        <f t="shared" si="994"/>
        <v>0</v>
      </c>
      <c r="L1084" s="17">
        <f t="shared" si="995"/>
        <v>0</v>
      </c>
      <c r="M1084" s="29">
        <f t="shared" si="996"/>
        <v>0</v>
      </c>
      <c r="N1084" s="181">
        <f t="shared" si="984"/>
        <v>0</v>
      </c>
      <c r="O1084" s="19">
        <f t="shared" si="985"/>
        <v>0</v>
      </c>
      <c r="P1084" s="32">
        <f t="shared" si="948"/>
        <v>0</v>
      </c>
    </row>
    <row r="1085" spans="1:16" s="20" customFormat="1" ht="15.75" customHeight="1" outlineLevel="1">
      <c r="A1085" s="193" t="s">
        <v>250</v>
      </c>
      <c r="B1085" s="5" t="s">
        <v>143</v>
      </c>
      <c r="C1085" s="6" t="s">
        <v>2</v>
      </c>
      <c r="D1085" s="163" t="s">
        <v>3</v>
      </c>
      <c r="E1085" s="26"/>
      <c r="F1085" s="14"/>
      <c r="G1085" s="27"/>
      <c r="H1085" s="26">
        <v>0</v>
      </c>
      <c r="I1085" s="14"/>
      <c r="J1085" s="27">
        <v>0</v>
      </c>
      <c r="K1085" s="26">
        <f t="shared" si="994"/>
        <v>0</v>
      </c>
      <c r="L1085" s="14">
        <f t="shared" si="995"/>
        <v>0</v>
      </c>
      <c r="M1085" s="27">
        <f t="shared" si="996"/>
        <v>0</v>
      </c>
      <c r="N1085" s="30">
        <f t="shared" si="984"/>
        <v>0</v>
      </c>
      <c r="O1085" s="15">
        <f t="shared" si="985"/>
        <v>0</v>
      </c>
      <c r="P1085" s="31">
        <f t="shared" si="948"/>
        <v>0</v>
      </c>
    </row>
    <row r="1086" spans="1:16" s="20" customFormat="1" ht="15.75" customHeight="1" outlineLevel="1">
      <c r="A1086" s="193" t="s">
        <v>250</v>
      </c>
      <c r="B1086" s="5" t="s">
        <v>243</v>
      </c>
      <c r="C1086" s="6" t="s">
        <v>256</v>
      </c>
      <c r="D1086" s="164"/>
      <c r="E1086" s="267"/>
      <c r="F1086" s="270"/>
      <c r="G1086" s="232"/>
      <c r="H1086" s="267"/>
      <c r="I1086" s="270"/>
      <c r="J1086" s="232">
        <f t="shared" ref="J1086" si="997">SUM(J1087:J1089)</f>
        <v>0</v>
      </c>
      <c r="K1086" s="267"/>
      <c r="L1086" s="270"/>
      <c r="M1086" s="232">
        <f t="shared" si="996"/>
        <v>0</v>
      </c>
      <c r="N1086" s="30"/>
      <c r="O1086" s="15"/>
      <c r="P1086" s="31">
        <f t="shared" si="948"/>
        <v>0</v>
      </c>
    </row>
    <row r="1087" spans="1:16" s="20" customFormat="1" ht="15.75" customHeight="1" outlineLevel="1">
      <c r="A1087" s="193" t="s">
        <v>250</v>
      </c>
      <c r="B1087" s="7"/>
      <c r="C1087" s="11" t="s">
        <v>244</v>
      </c>
      <c r="D1087" s="162" t="s">
        <v>194</v>
      </c>
      <c r="E1087" s="267"/>
      <c r="F1087" s="270"/>
      <c r="G1087" s="67"/>
      <c r="H1087" s="267">
        <v>0</v>
      </c>
      <c r="I1087" s="270">
        <v>0</v>
      </c>
      <c r="J1087" s="67">
        <v>0</v>
      </c>
      <c r="K1087" s="267">
        <f t="shared" ref="K1087:K1089" si="998">H1087-E1087</f>
        <v>0</v>
      </c>
      <c r="L1087" s="270">
        <f t="shared" ref="L1087:L1089" si="999">I1087-F1087</f>
        <v>0</v>
      </c>
      <c r="M1087" s="67">
        <f t="shared" si="996"/>
        <v>0</v>
      </c>
      <c r="N1087" s="275">
        <f t="shared" ref="N1087:N1089" si="1000">IF(E1087=0,0,K1087/E1087)</f>
        <v>0</v>
      </c>
      <c r="O1087" s="276">
        <f t="shared" ref="O1087:O1089" si="1001">IF(F1087=0,0,L1087/F1087)</f>
        <v>0</v>
      </c>
      <c r="P1087" s="277">
        <f t="shared" si="948"/>
        <v>0</v>
      </c>
    </row>
    <row r="1088" spans="1:16" s="20" customFormat="1" ht="15.75" customHeight="1" outlineLevel="1">
      <c r="A1088" s="193" t="s">
        <v>250</v>
      </c>
      <c r="B1088" s="7"/>
      <c r="C1088" s="11" t="s">
        <v>245</v>
      </c>
      <c r="D1088" s="162" t="s">
        <v>159</v>
      </c>
      <c r="E1088" s="267"/>
      <c r="F1088" s="270"/>
      <c r="G1088" s="67"/>
      <c r="H1088" s="267">
        <v>0</v>
      </c>
      <c r="I1088" s="270">
        <v>0</v>
      </c>
      <c r="J1088" s="67">
        <v>0</v>
      </c>
      <c r="K1088" s="267">
        <f t="shared" si="998"/>
        <v>0</v>
      </c>
      <c r="L1088" s="270">
        <f t="shared" si="999"/>
        <v>0</v>
      </c>
      <c r="M1088" s="67">
        <f t="shared" si="996"/>
        <v>0</v>
      </c>
      <c r="N1088" s="275">
        <f t="shared" si="1000"/>
        <v>0</v>
      </c>
      <c r="O1088" s="276">
        <f t="shared" si="1001"/>
        <v>0</v>
      </c>
      <c r="P1088" s="277">
        <f t="shared" si="948"/>
        <v>0</v>
      </c>
    </row>
    <row r="1089" spans="1:16" s="16" customFormat="1" ht="15.75" customHeight="1" outlineLevel="1">
      <c r="A1089" s="193" t="s">
        <v>250</v>
      </c>
      <c r="B1089" s="5"/>
      <c r="C1089" s="11" t="s">
        <v>246</v>
      </c>
      <c r="D1089" s="164" t="s">
        <v>225</v>
      </c>
      <c r="E1089" s="28"/>
      <c r="F1089" s="17"/>
      <c r="G1089" s="29"/>
      <c r="H1089" s="28">
        <v>0</v>
      </c>
      <c r="I1089" s="17">
        <v>0</v>
      </c>
      <c r="J1089" s="29">
        <v>0</v>
      </c>
      <c r="K1089" s="28">
        <f t="shared" si="998"/>
        <v>0</v>
      </c>
      <c r="L1089" s="17">
        <f t="shared" si="999"/>
        <v>0</v>
      </c>
      <c r="M1089" s="29">
        <f t="shared" si="996"/>
        <v>0</v>
      </c>
      <c r="N1089" s="181">
        <f t="shared" si="1000"/>
        <v>0</v>
      </c>
      <c r="O1089" s="19">
        <f t="shared" si="1001"/>
        <v>0</v>
      </c>
      <c r="P1089" s="32">
        <f t="shared" si="948"/>
        <v>0</v>
      </c>
    </row>
    <row r="1090" spans="1:16" s="13" customFormat="1" ht="15.75" customHeight="1">
      <c r="A1090" s="36" t="s">
        <v>201</v>
      </c>
      <c r="B1090" s="37" t="s">
        <v>252</v>
      </c>
      <c r="C1090" s="215" t="s">
        <v>253</v>
      </c>
      <c r="D1090" s="208" t="s">
        <v>145</v>
      </c>
      <c r="E1090" s="179" t="s">
        <v>145</v>
      </c>
      <c r="F1090" s="78" t="s">
        <v>145</v>
      </c>
      <c r="G1090" s="79">
        <f>G1091+G1097+G1102+G1107+G1108</f>
        <v>0</v>
      </c>
      <c r="H1090" s="179" t="s">
        <v>145</v>
      </c>
      <c r="I1090" s="274" t="s">
        <v>145</v>
      </c>
      <c r="J1090" s="79">
        <f>J1091+J1097+J1102+J1107+J1108</f>
        <v>0</v>
      </c>
      <c r="K1090" s="273" t="s">
        <v>145</v>
      </c>
      <c r="L1090" s="274" t="s">
        <v>145</v>
      </c>
      <c r="M1090" s="79">
        <f>M1091+M1097+M1102+M1108+M1107</f>
        <v>0</v>
      </c>
      <c r="N1090" s="278" t="s">
        <v>145</v>
      </c>
      <c r="O1090" s="279" t="s">
        <v>145</v>
      </c>
      <c r="P1090" s="280">
        <f t="shared" ref="P1090:P1133" si="1002">IF(G1090=0,0,M1090/G1090)</f>
        <v>0</v>
      </c>
    </row>
    <row r="1091" spans="1:16" s="16" customFormat="1" ht="15.75" customHeight="1" outlineLevel="1">
      <c r="A1091" s="193" t="s">
        <v>252</v>
      </c>
      <c r="B1091" s="5" t="s">
        <v>136</v>
      </c>
      <c r="C1091" s="9" t="s">
        <v>137</v>
      </c>
      <c r="D1091" s="161" t="s">
        <v>194</v>
      </c>
      <c r="E1091" s="26"/>
      <c r="F1091" s="14"/>
      <c r="G1091" s="27"/>
      <c r="H1091" s="26">
        <f>H1093+H1095</f>
        <v>0</v>
      </c>
      <c r="I1091" s="14">
        <f>I1093+I1095</f>
        <v>0</v>
      </c>
      <c r="J1091" s="27">
        <f>J1093+J1094+J1095+J1096</f>
        <v>0</v>
      </c>
      <c r="K1091" s="26">
        <f t="shared" ref="K1091" si="1003">K1093+K1094+K1095+K1096</f>
        <v>0</v>
      </c>
      <c r="L1091" s="14">
        <f t="shared" si="983"/>
        <v>0</v>
      </c>
      <c r="M1091" s="27">
        <f t="shared" si="983"/>
        <v>0</v>
      </c>
      <c r="N1091" s="30">
        <f t="shared" ref="N1091:N1107" si="1004">IF(E1091=0,0,K1091/E1091)</f>
        <v>0</v>
      </c>
      <c r="O1091" s="15">
        <f t="shared" ref="O1091:O1107" si="1005">IF(F1091=0,0,L1091/F1091)</f>
        <v>0</v>
      </c>
      <c r="P1091" s="31">
        <f t="shared" si="1002"/>
        <v>0</v>
      </c>
    </row>
    <row r="1092" spans="1:16" s="20" customFormat="1" ht="15.75" customHeight="1" outlineLevel="1">
      <c r="A1092" s="193" t="s">
        <v>252</v>
      </c>
      <c r="B1092" s="7"/>
      <c r="C1092" s="8" t="s">
        <v>167</v>
      </c>
      <c r="D1092" s="162" t="s">
        <v>194</v>
      </c>
      <c r="E1092" s="28"/>
      <c r="F1092" s="17"/>
      <c r="G1092" s="29"/>
      <c r="H1092" s="28">
        <v>0</v>
      </c>
      <c r="I1092" s="17">
        <v>0</v>
      </c>
      <c r="J1092" s="29">
        <v>0</v>
      </c>
      <c r="K1092" s="28">
        <f t="shared" ref="K1092:K1096" si="1006">H1092-E1092</f>
        <v>0</v>
      </c>
      <c r="L1092" s="17">
        <f t="shared" ref="L1092:L1096" si="1007">I1092-F1092</f>
        <v>0</v>
      </c>
      <c r="M1092" s="29">
        <f t="shared" ref="M1092:M1096" si="1008">J1092-G1092</f>
        <v>0</v>
      </c>
      <c r="N1092" s="181">
        <f t="shared" si="1004"/>
        <v>0</v>
      </c>
      <c r="O1092" s="19">
        <f t="shared" si="1005"/>
        <v>0</v>
      </c>
      <c r="P1092" s="32">
        <f t="shared" si="1002"/>
        <v>0</v>
      </c>
    </row>
    <row r="1093" spans="1:16" s="20" customFormat="1" ht="15.75" customHeight="1" outlineLevel="1">
      <c r="A1093" s="193" t="s">
        <v>252</v>
      </c>
      <c r="B1093" s="7" t="s">
        <v>168</v>
      </c>
      <c r="C1093" s="8" t="s">
        <v>138</v>
      </c>
      <c r="D1093" s="162" t="s">
        <v>194</v>
      </c>
      <c r="E1093" s="28"/>
      <c r="F1093" s="17"/>
      <c r="G1093" s="29"/>
      <c r="H1093" s="28">
        <v>0</v>
      </c>
      <c r="I1093" s="17">
        <v>0</v>
      </c>
      <c r="J1093" s="29">
        <v>0</v>
      </c>
      <c r="K1093" s="28">
        <f t="shared" si="1006"/>
        <v>0</v>
      </c>
      <c r="L1093" s="17">
        <f t="shared" si="1007"/>
        <v>0</v>
      </c>
      <c r="M1093" s="29">
        <f t="shared" si="1008"/>
        <v>0</v>
      </c>
      <c r="N1093" s="181">
        <f t="shared" si="1004"/>
        <v>0</v>
      </c>
      <c r="O1093" s="19">
        <f t="shared" si="1005"/>
        <v>0</v>
      </c>
      <c r="P1093" s="32">
        <f t="shared" si="1002"/>
        <v>0</v>
      </c>
    </row>
    <row r="1094" spans="1:16" s="20" customFormat="1" ht="15.75" customHeight="1" outlineLevel="1">
      <c r="A1094" s="193" t="s">
        <v>252</v>
      </c>
      <c r="B1094" s="7" t="s">
        <v>169</v>
      </c>
      <c r="C1094" s="129" t="s">
        <v>181</v>
      </c>
      <c r="D1094" s="162" t="s">
        <v>195</v>
      </c>
      <c r="E1094" s="28"/>
      <c r="F1094" s="17"/>
      <c r="G1094" s="29"/>
      <c r="H1094" s="28"/>
      <c r="I1094" s="17"/>
      <c r="J1094" s="29">
        <v>0</v>
      </c>
      <c r="K1094" s="28">
        <f t="shared" si="1006"/>
        <v>0</v>
      </c>
      <c r="L1094" s="17">
        <f t="shared" si="1007"/>
        <v>0</v>
      </c>
      <c r="M1094" s="29">
        <f t="shared" si="1008"/>
        <v>0</v>
      </c>
      <c r="N1094" s="181">
        <f t="shared" si="1004"/>
        <v>0</v>
      </c>
      <c r="O1094" s="19">
        <f t="shared" si="1005"/>
        <v>0</v>
      </c>
      <c r="P1094" s="32">
        <f t="shared" si="1002"/>
        <v>0</v>
      </c>
    </row>
    <row r="1095" spans="1:16" s="20" customFormat="1" ht="31.5" customHeight="1" outlineLevel="1">
      <c r="A1095" s="193" t="s">
        <v>252</v>
      </c>
      <c r="B1095" s="7" t="s">
        <v>170</v>
      </c>
      <c r="C1095" s="8" t="s">
        <v>180</v>
      </c>
      <c r="D1095" s="162" t="s">
        <v>194</v>
      </c>
      <c r="E1095" s="28"/>
      <c r="F1095" s="17"/>
      <c r="G1095" s="29"/>
      <c r="H1095" s="28">
        <v>0</v>
      </c>
      <c r="I1095" s="17">
        <v>0</v>
      </c>
      <c r="J1095" s="29">
        <v>0</v>
      </c>
      <c r="K1095" s="28">
        <f t="shared" si="1006"/>
        <v>0</v>
      </c>
      <c r="L1095" s="17">
        <f t="shared" si="1007"/>
        <v>0</v>
      </c>
      <c r="M1095" s="29">
        <f t="shared" si="1008"/>
        <v>0</v>
      </c>
      <c r="N1095" s="181">
        <f t="shared" si="1004"/>
        <v>0</v>
      </c>
      <c r="O1095" s="19">
        <f t="shared" si="1005"/>
        <v>0</v>
      </c>
      <c r="P1095" s="32">
        <f t="shared" si="1002"/>
        <v>0</v>
      </c>
    </row>
    <row r="1096" spans="1:16" s="20" customFormat="1" ht="15.75" customHeight="1" outlineLevel="1">
      <c r="A1096" s="193" t="s">
        <v>252</v>
      </c>
      <c r="B1096" s="7" t="s">
        <v>171</v>
      </c>
      <c r="C1096" s="8" t="s">
        <v>156</v>
      </c>
      <c r="D1096" s="162"/>
      <c r="E1096" s="28"/>
      <c r="F1096" s="17"/>
      <c r="G1096" s="29"/>
      <c r="H1096" s="28"/>
      <c r="I1096" s="17"/>
      <c r="J1096" s="29">
        <v>0</v>
      </c>
      <c r="K1096" s="28">
        <f t="shared" si="1006"/>
        <v>0</v>
      </c>
      <c r="L1096" s="17">
        <f t="shared" si="1007"/>
        <v>0</v>
      </c>
      <c r="M1096" s="29">
        <f t="shared" si="1008"/>
        <v>0</v>
      </c>
      <c r="N1096" s="181">
        <f t="shared" si="1004"/>
        <v>0</v>
      </c>
      <c r="O1096" s="19">
        <f t="shared" si="1005"/>
        <v>0</v>
      </c>
      <c r="P1096" s="32">
        <f t="shared" si="1002"/>
        <v>0</v>
      </c>
    </row>
    <row r="1097" spans="1:16" s="20" customFormat="1" ht="15.75" customHeight="1" outlineLevel="1">
      <c r="A1097" s="193" t="s">
        <v>252</v>
      </c>
      <c r="B1097" s="5" t="s">
        <v>141</v>
      </c>
      <c r="C1097" s="6" t="s">
        <v>140</v>
      </c>
      <c r="D1097" s="161" t="s">
        <v>159</v>
      </c>
      <c r="E1097" s="26"/>
      <c r="F1097" s="14"/>
      <c r="G1097" s="27"/>
      <c r="H1097" s="26">
        <f t="shared" ref="H1097:M1097" si="1009">H1100+H1101</f>
        <v>0</v>
      </c>
      <c r="I1097" s="14">
        <f t="shared" si="1009"/>
        <v>0</v>
      </c>
      <c r="J1097" s="27">
        <f t="shared" si="1009"/>
        <v>0</v>
      </c>
      <c r="K1097" s="26">
        <f t="shared" si="1009"/>
        <v>0</v>
      </c>
      <c r="L1097" s="14">
        <f t="shared" si="1009"/>
        <v>0</v>
      </c>
      <c r="M1097" s="27">
        <f t="shared" si="1009"/>
        <v>0</v>
      </c>
      <c r="N1097" s="30">
        <f t="shared" si="1004"/>
        <v>0</v>
      </c>
      <c r="O1097" s="15">
        <f t="shared" si="1005"/>
        <v>0</v>
      </c>
      <c r="P1097" s="31">
        <f t="shared" si="1002"/>
        <v>0</v>
      </c>
    </row>
    <row r="1098" spans="1:16" s="20" customFormat="1" ht="15.75" customHeight="1" outlineLevel="1">
      <c r="A1098" s="193" t="s">
        <v>252</v>
      </c>
      <c r="B1098" s="5"/>
      <c r="C1098" s="8" t="s">
        <v>167</v>
      </c>
      <c r="D1098" s="162" t="s">
        <v>159</v>
      </c>
      <c r="E1098" s="28"/>
      <c r="F1098" s="17"/>
      <c r="G1098" s="29"/>
      <c r="H1098" s="28">
        <v>0</v>
      </c>
      <c r="I1098" s="17">
        <v>0</v>
      </c>
      <c r="J1098" s="29">
        <v>0</v>
      </c>
      <c r="K1098" s="28">
        <f t="shared" ref="K1098:K1101" si="1010">H1098-E1098</f>
        <v>0</v>
      </c>
      <c r="L1098" s="17">
        <f t="shared" ref="L1098:L1101" si="1011">I1098-F1098</f>
        <v>0</v>
      </c>
      <c r="M1098" s="29">
        <f t="shared" ref="M1098:M1101" si="1012">J1098-G1098</f>
        <v>0</v>
      </c>
      <c r="N1098" s="181">
        <f t="shared" si="1004"/>
        <v>0</v>
      </c>
      <c r="O1098" s="19">
        <f t="shared" si="1005"/>
        <v>0</v>
      </c>
      <c r="P1098" s="32">
        <f t="shared" si="1002"/>
        <v>0</v>
      </c>
    </row>
    <row r="1099" spans="1:16" s="20" customFormat="1" ht="15.75" customHeight="1" outlineLevel="1">
      <c r="A1099" s="193" t="s">
        <v>252</v>
      </c>
      <c r="B1099" s="5"/>
      <c r="C1099" s="129" t="s">
        <v>182</v>
      </c>
      <c r="D1099" s="162" t="s">
        <v>159</v>
      </c>
      <c r="E1099" s="28"/>
      <c r="F1099" s="17"/>
      <c r="G1099" s="29"/>
      <c r="H1099" s="28">
        <v>0</v>
      </c>
      <c r="I1099" s="17">
        <v>0</v>
      </c>
      <c r="J1099" s="29">
        <v>0</v>
      </c>
      <c r="K1099" s="28">
        <f t="shared" si="1010"/>
        <v>0</v>
      </c>
      <c r="L1099" s="17">
        <f t="shared" si="1011"/>
        <v>0</v>
      </c>
      <c r="M1099" s="29">
        <f t="shared" si="1012"/>
        <v>0</v>
      </c>
      <c r="N1099" s="30">
        <f t="shared" si="1004"/>
        <v>0</v>
      </c>
      <c r="O1099" s="15">
        <f t="shared" si="1005"/>
        <v>0</v>
      </c>
      <c r="P1099" s="31">
        <f t="shared" si="1002"/>
        <v>0</v>
      </c>
    </row>
    <row r="1100" spans="1:16" s="16" customFormat="1" ht="15.75" customHeight="1" outlineLevel="1">
      <c r="A1100" s="193" t="s">
        <v>252</v>
      </c>
      <c r="B1100" s="7" t="s">
        <v>185</v>
      </c>
      <c r="C1100" s="8" t="s">
        <v>157</v>
      </c>
      <c r="D1100" s="162" t="s">
        <v>159</v>
      </c>
      <c r="E1100" s="28"/>
      <c r="F1100" s="17"/>
      <c r="G1100" s="29"/>
      <c r="H1100" s="28">
        <v>0</v>
      </c>
      <c r="I1100" s="17">
        <v>0</v>
      </c>
      <c r="J1100" s="29">
        <v>0</v>
      </c>
      <c r="K1100" s="28">
        <f t="shared" si="1010"/>
        <v>0</v>
      </c>
      <c r="L1100" s="17">
        <f t="shared" si="1011"/>
        <v>0</v>
      </c>
      <c r="M1100" s="29">
        <f t="shared" si="1012"/>
        <v>0</v>
      </c>
      <c r="N1100" s="181">
        <f t="shared" si="1004"/>
        <v>0</v>
      </c>
      <c r="O1100" s="19">
        <f t="shared" si="1005"/>
        <v>0</v>
      </c>
      <c r="P1100" s="32">
        <f t="shared" si="1002"/>
        <v>0</v>
      </c>
    </row>
    <row r="1101" spans="1:16" s="20" customFormat="1" ht="31.5" customHeight="1" outlineLevel="1">
      <c r="A1101" s="193" t="s">
        <v>252</v>
      </c>
      <c r="B1101" s="7" t="s">
        <v>186</v>
      </c>
      <c r="C1101" s="8" t="s">
        <v>183</v>
      </c>
      <c r="D1101" s="162" t="s">
        <v>159</v>
      </c>
      <c r="E1101" s="28"/>
      <c r="F1101" s="17"/>
      <c r="G1101" s="29"/>
      <c r="H1101" s="28">
        <v>0</v>
      </c>
      <c r="I1101" s="17">
        <v>0</v>
      </c>
      <c r="J1101" s="29">
        <v>0</v>
      </c>
      <c r="K1101" s="28">
        <f t="shared" si="1010"/>
        <v>0</v>
      </c>
      <c r="L1101" s="17">
        <f t="shared" si="1011"/>
        <v>0</v>
      </c>
      <c r="M1101" s="29">
        <f t="shared" si="1012"/>
        <v>0</v>
      </c>
      <c r="N1101" s="181">
        <f t="shared" si="1004"/>
        <v>0</v>
      </c>
      <c r="O1101" s="19">
        <f t="shared" si="1005"/>
        <v>0</v>
      </c>
      <c r="P1101" s="32">
        <f t="shared" si="1002"/>
        <v>0</v>
      </c>
    </row>
    <row r="1102" spans="1:16" s="20" customFormat="1" ht="15.75" customHeight="1" outlineLevel="1">
      <c r="A1102" s="193" t="s">
        <v>252</v>
      </c>
      <c r="B1102" s="5" t="s">
        <v>139</v>
      </c>
      <c r="C1102" s="9" t="s">
        <v>142</v>
      </c>
      <c r="D1102" s="163" t="s">
        <v>1</v>
      </c>
      <c r="E1102" s="26"/>
      <c r="F1102" s="14"/>
      <c r="G1102" s="27"/>
      <c r="H1102" s="26">
        <f t="shared" ref="H1102:M1102" si="1013">H1103+H1106</f>
        <v>0</v>
      </c>
      <c r="I1102" s="14">
        <f t="shared" si="1013"/>
        <v>0</v>
      </c>
      <c r="J1102" s="27">
        <f t="shared" si="1013"/>
        <v>0</v>
      </c>
      <c r="K1102" s="26">
        <f t="shared" si="1013"/>
        <v>0</v>
      </c>
      <c r="L1102" s="14">
        <f t="shared" si="1013"/>
        <v>0</v>
      </c>
      <c r="M1102" s="27">
        <f t="shared" si="1013"/>
        <v>0</v>
      </c>
      <c r="N1102" s="30">
        <f t="shared" si="1004"/>
        <v>0</v>
      </c>
      <c r="O1102" s="15">
        <f t="shared" si="1005"/>
        <v>0</v>
      </c>
      <c r="P1102" s="31">
        <f t="shared" si="1002"/>
        <v>0</v>
      </c>
    </row>
    <row r="1103" spans="1:16" s="20" customFormat="1" ht="15.75" customHeight="1" outlineLevel="1">
      <c r="A1103" s="193" t="s">
        <v>252</v>
      </c>
      <c r="B1103" s="7" t="s">
        <v>188</v>
      </c>
      <c r="C1103" s="10" t="s">
        <v>184</v>
      </c>
      <c r="D1103" s="164" t="s">
        <v>1</v>
      </c>
      <c r="E1103" s="28"/>
      <c r="F1103" s="17"/>
      <c r="G1103" s="29"/>
      <c r="H1103" s="28">
        <v>0</v>
      </c>
      <c r="I1103" s="17">
        <v>0</v>
      </c>
      <c r="J1103" s="29">
        <v>0</v>
      </c>
      <c r="K1103" s="28">
        <f t="shared" ref="K1103:K1107" si="1014">H1103-E1103</f>
        <v>0</v>
      </c>
      <c r="L1103" s="17">
        <f t="shared" ref="L1103:L1107" si="1015">I1103-F1103</f>
        <v>0</v>
      </c>
      <c r="M1103" s="29">
        <f t="shared" ref="M1103:M1111" si="1016">J1103-G1103</f>
        <v>0</v>
      </c>
      <c r="N1103" s="181">
        <f t="shared" si="1004"/>
        <v>0</v>
      </c>
      <c r="O1103" s="19">
        <f t="shared" si="1005"/>
        <v>0</v>
      </c>
      <c r="P1103" s="32">
        <f t="shared" si="1002"/>
        <v>0</v>
      </c>
    </row>
    <row r="1104" spans="1:16" s="20" customFormat="1" ht="31.5" customHeight="1" outlineLevel="1">
      <c r="A1104" s="193" t="s">
        <v>252</v>
      </c>
      <c r="B1104" s="7"/>
      <c r="C1104" s="10" t="s">
        <v>224</v>
      </c>
      <c r="D1104" s="164" t="s">
        <v>225</v>
      </c>
      <c r="E1104" s="28"/>
      <c r="F1104" s="17"/>
      <c r="G1104" s="29"/>
      <c r="H1104" s="28">
        <v>0</v>
      </c>
      <c r="I1104" s="17">
        <v>0</v>
      </c>
      <c r="J1104" s="29">
        <v>0</v>
      </c>
      <c r="K1104" s="28">
        <f t="shared" si="1014"/>
        <v>0</v>
      </c>
      <c r="L1104" s="17">
        <f t="shared" si="1015"/>
        <v>0</v>
      </c>
      <c r="M1104" s="29">
        <f t="shared" si="1016"/>
        <v>0</v>
      </c>
      <c r="N1104" s="181">
        <f t="shared" si="1004"/>
        <v>0</v>
      </c>
      <c r="O1104" s="19">
        <f t="shared" si="1005"/>
        <v>0</v>
      </c>
      <c r="P1104" s="32">
        <f t="shared" si="1002"/>
        <v>0</v>
      </c>
    </row>
    <row r="1105" spans="1:16" s="20" customFormat="1" ht="31.5" customHeight="1" outlineLevel="1">
      <c r="A1105" s="193" t="s">
        <v>252</v>
      </c>
      <c r="B1105" s="7"/>
      <c r="C1105" s="10" t="s">
        <v>222</v>
      </c>
      <c r="D1105" s="164" t="s">
        <v>223</v>
      </c>
      <c r="E1105" s="28"/>
      <c r="F1105" s="17"/>
      <c r="G1105" s="29"/>
      <c r="H1105" s="28">
        <v>0</v>
      </c>
      <c r="I1105" s="17"/>
      <c r="J1105" s="29">
        <v>0</v>
      </c>
      <c r="K1105" s="28">
        <f t="shared" si="1014"/>
        <v>0</v>
      </c>
      <c r="L1105" s="17">
        <f t="shared" si="1015"/>
        <v>0</v>
      </c>
      <c r="M1105" s="29">
        <f t="shared" si="1016"/>
        <v>0</v>
      </c>
      <c r="N1105" s="181">
        <f t="shared" si="1004"/>
        <v>0</v>
      </c>
      <c r="O1105" s="19">
        <f t="shared" si="1005"/>
        <v>0</v>
      </c>
      <c r="P1105" s="32">
        <f t="shared" si="1002"/>
        <v>0</v>
      </c>
    </row>
    <row r="1106" spans="1:16" s="20" customFormat="1" ht="31.5" customHeight="1" outlineLevel="1">
      <c r="A1106" s="193" t="s">
        <v>252</v>
      </c>
      <c r="B1106" s="7" t="s">
        <v>189</v>
      </c>
      <c r="C1106" s="11" t="s">
        <v>144</v>
      </c>
      <c r="D1106" s="164" t="s">
        <v>1</v>
      </c>
      <c r="E1106" s="28"/>
      <c r="F1106" s="17"/>
      <c r="G1106" s="29"/>
      <c r="H1106" s="28">
        <v>0</v>
      </c>
      <c r="I1106" s="17">
        <v>0</v>
      </c>
      <c r="J1106" s="29">
        <v>0</v>
      </c>
      <c r="K1106" s="28">
        <f t="shared" si="1014"/>
        <v>0</v>
      </c>
      <c r="L1106" s="17">
        <f t="shared" si="1015"/>
        <v>0</v>
      </c>
      <c r="M1106" s="29">
        <f t="shared" si="1016"/>
        <v>0</v>
      </c>
      <c r="N1106" s="181">
        <f t="shared" si="1004"/>
        <v>0</v>
      </c>
      <c r="O1106" s="19">
        <f t="shared" si="1005"/>
        <v>0</v>
      </c>
      <c r="P1106" s="32">
        <f t="shared" si="1002"/>
        <v>0</v>
      </c>
    </row>
    <row r="1107" spans="1:16" s="20" customFormat="1" ht="15.75" customHeight="1" outlineLevel="1">
      <c r="A1107" s="193" t="s">
        <v>252</v>
      </c>
      <c r="B1107" s="5" t="s">
        <v>143</v>
      </c>
      <c r="C1107" s="6" t="s">
        <v>2</v>
      </c>
      <c r="D1107" s="163" t="s">
        <v>3</v>
      </c>
      <c r="E1107" s="26"/>
      <c r="F1107" s="14"/>
      <c r="G1107" s="27"/>
      <c r="H1107" s="26">
        <v>0</v>
      </c>
      <c r="I1107" s="14"/>
      <c r="J1107" s="27">
        <v>0</v>
      </c>
      <c r="K1107" s="26">
        <f t="shared" si="1014"/>
        <v>0</v>
      </c>
      <c r="L1107" s="14">
        <f t="shared" si="1015"/>
        <v>0</v>
      </c>
      <c r="M1107" s="27">
        <f t="shared" si="1016"/>
        <v>0</v>
      </c>
      <c r="N1107" s="30">
        <f t="shared" si="1004"/>
        <v>0</v>
      </c>
      <c r="O1107" s="15">
        <f t="shared" si="1005"/>
        <v>0</v>
      </c>
      <c r="P1107" s="31">
        <f t="shared" si="1002"/>
        <v>0</v>
      </c>
    </row>
    <row r="1108" spans="1:16" s="20" customFormat="1" ht="15.75" customHeight="1" outlineLevel="1">
      <c r="A1108" s="193" t="s">
        <v>252</v>
      </c>
      <c r="B1108" s="5" t="s">
        <v>243</v>
      </c>
      <c r="C1108" s="6" t="s">
        <v>256</v>
      </c>
      <c r="D1108" s="164"/>
      <c r="E1108" s="267"/>
      <c r="F1108" s="270"/>
      <c r="G1108" s="232"/>
      <c r="H1108" s="267"/>
      <c r="I1108" s="270"/>
      <c r="J1108" s="232">
        <f t="shared" ref="J1108" si="1017">SUM(J1109:J1111)</f>
        <v>0</v>
      </c>
      <c r="K1108" s="267"/>
      <c r="L1108" s="270"/>
      <c r="M1108" s="232">
        <f t="shared" si="1016"/>
        <v>0</v>
      </c>
      <c r="N1108" s="30"/>
      <c r="O1108" s="15"/>
      <c r="P1108" s="31">
        <f t="shared" si="1002"/>
        <v>0</v>
      </c>
    </row>
    <row r="1109" spans="1:16" s="20" customFormat="1" ht="15.75" customHeight="1" outlineLevel="1">
      <c r="A1109" s="193" t="s">
        <v>252</v>
      </c>
      <c r="B1109" s="7"/>
      <c r="C1109" s="11" t="s">
        <v>244</v>
      </c>
      <c r="D1109" s="162" t="s">
        <v>194</v>
      </c>
      <c r="E1109" s="267"/>
      <c r="F1109" s="270"/>
      <c r="G1109" s="67"/>
      <c r="H1109" s="267">
        <v>0</v>
      </c>
      <c r="I1109" s="270">
        <v>0</v>
      </c>
      <c r="J1109" s="67">
        <v>0</v>
      </c>
      <c r="K1109" s="267">
        <f t="shared" ref="K1109:K1111" si="1018">H1109-E1109</f>
        <v>0</v>
      </c>
      <c r="L1109" s="270">
        <f t="shared" ref="L1109:L1111" si="1019">I1109-F1109</f>
        <v>0</v>
      </c>
      <c r="M1109" s="67">
        <f t="shared" si="1016"/>
        <v>0</v>
      </c>
      <c r="N1109" s="275">
        <f t="shared" ref="N1109:N1111" si="1020">IF(E1109=0,0,K1109/E1109)</f>
        <v>0</v>
      </c>
      <c r="O1109" s="276">
        <f t="shared" ref="O1109:O1111" si="1021">IF(F1109=0,0,L1109/F1109)</f>
        <v>0</v>
      </c>
      <c r="P1109" s="277">
        <f t="shared" si="1002"/>
        <v>0</v>
      </c>
    </row>
    <row r="1110" spans="1:16" s="20" customFormat="1" ht="15.75" customHeight="1" outlineLevel="1">
      <c r="A1110" s="193" t="s">
        <v>252</v>
      </c>
      <c r="B1110" s="7"/>
      <c r="C1110" s="11" t="s">
        <v>245</v>
      </c>
      <c r="D1110" s="162" t="s">
        <v>159</v>
      </c>
      <c r="E1110" s="267"/>
      <c r="F1110" s="270"/>
      <c r="G1110" s="67"/>
      <c r="H1110" s="267">
        <v>0</v>
      </c>
      <c r="I1110" s="270">
        <v>0</v>
      </c>
      <c r="J1110" s="67">
        <v>0</v>
      </c>
      <c r="K1110" s="267">
        <f t="shared" si="1018"/>
        <v>0</v>
      </c>
      <c r="L1110" s="270">
        <f t="shared" si="1019"/>
        <v>0</v>
      </c>
      <c r="M1110" s="67">
        <f t="shared" si="1016"/>
        <v>0</v>
      </c>
      <c r="N1110" s="275">
        <f t="shared" si="1020"/>
        <v>0</v>
      </c>
      <c r="O1110" s="276">
        <f t="shared" si="1021"/>
        <v>0</v>
      </c>
      <c r="P1110" s="277">
        <f t="shared" si="1002"/>
        <v>0</v>
      </c>
    </row>
    <row r="1111" spans="1:16" s="16" customFormat="1" ht="15.75" customHeight="1" outlineLevel="1">
      <c r="A1111" s="193" t="s">
        <v>252</v>
      </c>
      <c r="B1111" s="5"/>
      <c r="C1111" s="11" t="s">
        <v>246</v>
      </c>
      <c r="D1111" s="164" t="s">
        <v>225</v>
      </c>
      <c r="E1111" s="28"/>
      <c r="F1111" s="17"/>
      <c r="G1111" s="29"/>
      <c r="H1111" s="28">
        <v>0</v>
      </c>
      <c r="I1111" s="17">
        <v>0</v>
      </c>
      <c r="J1111" s="29">
        <v>0</v>
      </c>
      <c r="K1111" s="28">
        <f t="shared" si="1018"/>
        <v>0</v>
      </c>
      <c r="L1111" s="17">
        <f t="shared" si="1019"/>
        <v>0</v>
      </c>
      <c r="M1111" s="29">
        <f t="shared" si="1016"/>
        <v>0</v>
      </c>
      <c r="N1111" s="181">
        <f t="shared" si="1020"/>
        <v>0</v>
      </c>
      <c r="O1111" s="19">
        <f t="shared" si="1021"/>
        <v>0</v>
      </c>
      <c r="P1111" s="32">
        <f t="shared" si="1002"/>
        <v>0</v>
      </c>
    </row>
    <row r="1112" spans="1:16" s="13" customFormat="1">
      <c r="A1112" s="36" t="s">
        <v>213</v>
      </c>
      <c r="B1112" s="37" t="s">
        <v>254</v>
      </c>
      <c r="C1112" s="215" t="s">
        <v>255</v>
      </c>
      <c r="D1112" s="208" t="s">
        <v>145</v>
      </c>
      <c r="E1112" s="179" t="s">
        <v>145</v>
      </c>
      <c r="F1112" s="78" t="s">
        <v>145</v>
      </c>
      <c r="G1112" s="79">
        <f>G1113+G1119+G1124+G1129+G1130</f>
        <v>0</v>
      </c>
      <c r="H1112" s="179" t="s">
        <v>145</v>
      </c>
      <c r="I1112" s="274" t="s">
        <v>145</v>
      </c>
      <c r="J1112" s="79">
        <f>J1113+J1119+J1124+J1129+J1130</f>
        <v>0</v>
      </c>
      <c r="K1112" s="273" t="s">
        <v>145</v>
      </c>
      <c r="L1112" s="274" t="s">
        <v>145</v>
      </c>
      <c r="M1112" s="79">
        <f>M1113+M1119+M1124+M1130+M1129</f>
        <v>0</v>
      </c>
      <c r="N1112" s="278" t="s">
        <v>145</v>
      </c>
      <c r="O1112" s="279" t="s">
        <v>145</v>
      </c>
      <c r="P1112" s="280">
        <f t="shared" si="1002"/>
        <v>0</v>
      </c>
    </row>
    <row r="1113" spans="1:16" s="16" customFormat="1" ht="15.75" customHeight="1" outlineLevel="1">
      <c r="A1113" s="193" t="s">
        <v>254</v>
      </c>
      <c r="B1113" s="5" t="s">
        <v>136</v>
      </c>
      <c r="C1113" s="9" t="s">
        <v>137</v>
      </c>
      <c r="D1113" s="161" t="s">
        <v>194</v>
      </c>
      <c r="E1113" s="26"/>
      <c r="F1113" s="14"/>
      <c r="G1113" s="27"/>
      <c r="H1113" s="26">
        <f>H1115+H1117</f>
        <v>0</v>
      </c>
      <c r="I1113" s="14">
        <f>I1115+I1117</f>
        <v>0</v>
      </c>
      <c r="J1113" s="27">
        <f>J1115+J1116+J1117+J1118</f>
        <v>0</v>
      </c>
      <c r="K1113" s="26">
        <f t="shared" ref="K1113:M1113" si="1022">K1115+K1116+K1117+K1118</f>
        <v>0</v>
      </c>
      <c r="L1113" s="14">
        <f t="shared" si="1022"/>
        <v>0</v>
      </c>
      <c r="M1113" s="27">
        <f t="shared" si="1022"/>
        <v>0</v>
      </c>
      <c r="N1113" s="30">
        <f t="shared" ref="N1113:N1129" si="1023">IF(E1113=0,0,K1113/E1113)</f>
        <v>0</v>
      </c>
      <c r="O1113" s="15">
        <f t="shared" ref="O1113:O1129" si="1024">IF(F1113=0,0,L1113/F1113)</f>
        <v>0</v>
      </c>
      <c r="P1113" s="31">
        <f t="shared" si="1002"/>
        <v>0</v>
      </c>
    </row>
    <row r="1114" spans="1:16" s="20" customFormat="1" ht="15.75" customHeight="1" outlineLevel="1">
      <c r="A1114" s="193" t="s">
        <v>254</v>
      </c>
      <c r="B1114" s="7"/>
      <c r="C1114" s="8" t="s">
        <v>167</v>
      </c>
      <c r="D1114" s="162" t="s">
        <v>194</v>
      </c>
      <c r="E1114" s="28"/>
      <c r="F1114" s="17"/>
      <c r="G1114" s="29"/>
      <c r="H1114" s="28">
        <v>0</v>
      </c>
      <c r="I1114" s="17">
        <v>0</v>
      </c>
      <c r="J1114" s="29">
        <v>0</v>
      </c>
      <c r="K1114" s="28">
        <f t="shared" ref="K1114:K1118" si="1025">H1114-E1114</f>
        <v>0</v>
      </c>
      <c r="L1114" s="17">
        <f t="shared" ref="L1114:L1118" si="1026">I1114-F1114</f>
        <v>0</v>
      </c>
      <c r="M1114" s="29">
        <f t="shared" ref="M1114:M1118" si="1027">J1114-G1114</f>
        <v>0</v>
      </c>
      <c r="N1114" s="181">
        <f t="shared" si="1023"/>
        <v>0</v>
      </c>
      <c r="O1114" s="19">
        <f t="shared" si="1024"/>
        <v>0</v>
      </c>
      <c r="P1114" s="32">
        <f t="shared" si="1002"/>
        <v>0</v>
      </c>
    </row>
    <row r="1115" spans="1:16" s="20" customFormat="1" ht="15.75" customHeight="1" outlineLevel="1">
      <c r="A1115" s="193" t="s">
        <v>254</v>
      </c>
      <c r="B1115" s="7" t="s">
        <v>168</v>
      </c>
      <c r="C1115" s="8" t="s">
        <v>138</v>
      </c>
      <c r="D1115" s="162" t="s">
        <v>194</v>
      </c>
      <c r="E1115" s="28"/>
      <c r="F1115" s="17"/>
      <c r="G1115" s="29"/>
      <c r="H1115" s="28">
        <v>0</v>
      </c>
      <c r="I1115" s="17">
        <v>0</v>
      </c>
      <c r="J1115" s="29">
        <v>0</v>
      </c>
      <c r="K1115" s="28">
        <f t="shared" si="1025"/>
        <v>0</v>
      </c>
      <c r="L1115" s="17">
        <f t="shared" si="1026"/>
        <v>0</v>
      </c>
      <c r="M1115" s="29">
        <f t="shared" si="1027"/>
        <v>0</v>
      </c>
      <c r="N1115" s="181">
        <f t="shared" si="1023"/>
        <v>0</v>
      </c>
      <c r="O1115" s="19">
        <f t="shared" si="1024"/>
        <v>0</v>
      </c>
      <c r="P1115" s="32">
        <f t="shared" si="1002"/>
        <v>0</v>
      </c>
    </row>
    <row r="1116" spans="1:16" s="20" customFormat="1" ht="15.75" customHeight="1" outlineLevel="1">
      <c r="A1116" s="193" t="s">
        <v>254</v>
      </c>
      <c r="B1116" s="7" t="s">
        <v>169</v>
      </c>
      <c r="C1116" s="129" t="s">
        <v>181</v>
      </c>
      <c r="D1116" s="162" t="s">
        <v>195</v>
      </c>
      <c r="E1116" s="28"/>
      <c r="F1116" s="17"/>
      <c r="G1116" s="29"/>
      <c r="H1116" s="28"/>
      <c r="I1116" s="17"/>
      <c r="J1116" s="29">
        <v>0</v>
      </c>
      <c r="K1116" s="28">
        <f t="shared" si="1025"/>
        <v>0</v>
      </c>
      <c r="L1116" s="17">
        <f t="shared" si="1026"/>
        <v>0</v>
      </c>
      <c r="M1116" s="29">
        <f t="shared" si="1027"/>
        <v>0</v>
      </c>
      <c r="N1116" s="181">
        <f t="shared" si="1023"/>
        <v>0</v>
      </c>
      <c r="O1116" s="19">
        <f t="shared" si="1024"/>
        <v>0</v>
      </c>
      <c r="P1116" s="32">
        <f t="shared" si="1002"/>
        <v>0</v>
      </c>
    </row>
    <row r="1117" spans="1:16" s="20" customFormat="1" ht="31.5" customHeight="1" outlineLevel="1">
      <c r="A1117" s="193" t="s">
        <v>254</v>
      </c>
      <c r="B1117" s="7" t="s">
        <v>170</v>
      </c>
      <c r="C1117" s="8" t="s">
        <v>180</v>
      </c>
      <c r="D1117" s="162" t="s">
        <v>194</v>
      </c>
      <c r="E1117" s="28"/>
      <c r="F1117" s="17"/>
      <c r="G1117" s="29"/>
      <c r="H1117" s="28">
        <v>0</v>
      </c>
      <c r="I1117" s="17">
        <v>0</v>
      </c>
      <c r="J1117" s="29">
        <v>0</v>
      </c>
      <c r="K1117" s="28">
        <f t="shared" si="1025"/>
        <v>0</v>
      </c>
      <c r="L1117" s="17">
        <f t="shared" si="1026"/>
        <v>0</v>
      </c>
      <c r="M1117" s="29">
        <f t="shared" si="1027"/>
        <v>0</v>
      </c>
      <c r="N1117" s="181">
        <f t="shared" si="1023"/>
        <v>0</v>
      </c>
      <c r="O1117" s="19">
        <f t="shared" si="1024"/>
        <v>0</v>
      </c>
      <c r="P1117" s="32">
        <f t="shared" si="1002"/>
        <v>0</v>
      </c>
    </row>
    <row r="1118" spans="1:16" s="20" customFormat="1" ht="15.75" customHeight="1" outlineLevel="1">
      <c r="A1118" s="193" t="s">
        <v>254</v>
      </c>
      <c r="B1118" s="7" t="s">
        <v>171</v>
      </c>
      <c r="C1118" s="8" t="s">
        <v>156</v>
      </c>
      <c r="D1118" s="162"/>
      <c r="E1118" s="28"/>
      <c r="F1118" s="17"/>
      <c r="G1118" s="29"/>
      <c r="H1118" s="28"/>
      <c r="I1118" s="17"/>
      <c r="J1118" s="29">
        <v>0</v>
      </c>
      <c r="K1118" s="28">
        <f t="shared" si="1025"/>
        <v>0</v>
      </c>
      <c r="L1118" s="17">
        <f t="shared" si="1026"/>
        <v>0</v>
      </c>
      <c r="M1118" s="29">
        <f t="shared" si="1027"/>
        <v>0</v>
      </c>
      <c r="N1118" s="181">
        <f t="shared" si="1023"/>
        <v>0</v>
      </c>
      <c r="O1118" s="19">
        <f t="shared" si="1024"/>
        <v>0</v>
      </c>
      <c r="P1118" s="32">
        <f t="shared" si="1002"/>
        <v>0</v>
      </c>
    </row>
    <row r="1119" spans="1:16" s="20" customFormat="1" ht="15.75" customHeight="1" outlineLevel="1">
      <c r="A1119" s="193" t="s">
        <v>254</v>
      </c>
      <c r="B1119" s="5" t="s">
        <v>141</v>
      </c>
      <c r="C1119" s="6" t="s">
        <v>140</v>
      </c>
      <c r="D1119" s="161" t="s">
        <v>159</v>
      </c>
      <c r="E1119" s="26"/>
      <c r="F1119" s="14"/>
      <c r="G1119" s="27"/>
      <c r="H1119" s="26">
        <f t="shared" ref="H1119:M1119" si="1028">H1122+H1123</f>
        <v>0</v>
      </c>
      <c r="I1119" s="14">
        <f t="shared" si="1028"/>
        <v>0</v>
      </c>
      <c r="J1119" s="27">
        <f t="shared" si="1028"/>
        <v>0</v>
      </c>
      <c r="K1119" s="26">
        <f t="shared" si="1028"/>
        <v>0</v>
      </c>
      <c r="L1119" s="14">
        <f t="shared" si="1028"/>
        <v>0</v>
      </c>
      <c r="M1119" s="27">
        <f t="shared" si="1028"/>
        <v>0</v>
      </c>
      <c r="N1119" s="30">
        <f t="shared" si="1023"/>
        <v>0</v>
      </c>
      <c r="O1119" s="15">
        <f t="shared" si="1024"/>
        <v>0</v>
      </c>
      <c r="P1119" s="31">
        <f t="shared" si="1002"/>
        <v>0</v>
      </c>
    </row>
    <row r="1120" spans="1:16" s="20" customFormat="1" ht="15.75" customHeight="1" outlineLevel="1">
      <c r="A1120" s="193" t="s">
        <v>254</v>
      </c>
      <c r="B1120" s="5"/>
      <c r="C1120" s="8" t="s">
        <v>167</v>
      </c>
      <c r="D1120" s="162" t="s">
        <v>159</v>
      </c>
      <c r="E1120" s="28"/>
      <c r="F1120" s="17"/>
      <c r="G1120" s="29"/>
      <c r="H1120" s="28">
        <v>0</v>
      </c>
      <c r="I1120" s="17">
        <v>0</v>
      </c>
      <c r="J1120" s="29">
        <v>0</v>
      </c>
      <c r="K1120" s="28">
        <f t="shared" ref="K1120:K1123" si="1029">H1120-E1120</f>
        <v>0</v>
      </c>
      <c r="L1120" s="17">
        <f t="shared" ref="L1120:L1123" si="1030">I1120-F1120</f>
        <v>0</v>
      </c>
      <c r="M1120" s="29">
        <f t="shared" ref="M1120:M1123" si="1031">J1120-G1120</f>
        <v>0</v>
      </c>
      <c r="N1120" s="181">
        <f t="shared" si="1023"/>
        <v>0</v>
      </c>
      <c r="O1120" s="19">
        <f t="shared" si="1024"/>
        <v>0</v>
      </c>
      <c r="P1120" s="32">
        <f t="shared" si="1002"/>
        <v>0</v>
      </c>
    </row>
    <row r="1121" spans="1:18" s="20" customFormat="1" ht="15.75" customHeight="1" outlineLevel="1">
      <c r="A1121" s="193" t="s">
        <v>254</v>
      </c>
      <c r="B1121" s="5"/>
      <c r="C1121" s="129" t="s">
        <v>182</v>
      </c>
      <c r="D1121" s="162" t="s">
        <v>159</v>
      </c>
      <c r="E1121" s="28"/>
      <c r="F1121" s="17"/>
      <c r="G1121" s="29"/>
      <c r="H1121" s="28">
        <v>0</v>
      </c>
      <c r="I1121" s="17">
        <v>0</v>
      </c>
      <c r="J1121" s="29">
        <v>0</v>
      </c>
      <c r="K1121" s="28">
        <f t="shared" si="1029"/>
        <v>0</v>
      </c>
      <c r="L1121" s="17">
        <f t="shared" si="1030"/>
        <v>0</v>
      </c>
      <c r="M1121" s="29">
        <f t="shared" si="1031"/>
        <v>0</v>
      </c>
      <c r="N1121" s="30">
        <f t="shared" si="1023"/>
        <v>0</v>
      </c>
      <c r="O1121" s="15">
        <f t="shared" si="1024"/>
        <v>0</v>
      </c>
      <c r="P1121" s="31">
        <f t="shared" si="1002"/>
        <v>0</v>
      </c>
    </row>
    <row r="1122" spans="1:18" s="16" customFormat="1" ht="15.75" customHeight="1" outlineLevel="1">
      <c r="A1122" s="193" t="s">
        <v>254</v>
      </c>
      <c r="B1122" s="7" t="s">
        <v>185</v>
      </c>
      <c r="C1122" s="8" t="s">
        <v>157</v>
      </c>
      <c r="D1122" s="162" t="s">
        <v>159</v>
      </c>
      <c r="E1122" s="28"/>
      <c r="F1122" s="17"/>
      <c r="G1122" s="29"/>
      <c r="H1122" s="28">
        <v>0</v>
      </c>
      <c r="I1122" s="17">
        <v>0</v>
      </c>
      <c r="J1122" s="29">
        <v>0</v>
      </c>
      <c r="K1122" s="28">
        <f t="shared" si="1029"/>
        <v>0</v>
      </c>
      <c r="L1122" s="17">
        <f t="shared" si="1030"/>
        <v>0</v>
      </c>
      <c r="M1122" s="29">
        <f t="shared" si="1031"/>
        <v>0</v>
      </c>
      <c r="N1122" s="181">
        <f t="shared" si="1023"/>
        <v>0</v>
      </c>
      <c r="O1122" s="19">
        <f t="shared" si="1024"/>
        <v>0</v>
      </c>
      <c r="P1122" s="32">
        <f t="shared" si="1002"/>
        <v>0</v>
      </c>
    </row>
    <row r="1123" spans="1:18" s="20" customFormat="1" ht="31.5" customHeight="1" outlineLevel="1">
      <c r="A1123" s="193" t="s">
        <v>254</v>
      </c>
      <c r="B1123" s="7" t="s">
        <v>186</v>
      </c>
      <c r="C1123" s="8" t="s">
        <v>183</v>
      </c>
      <c r="D1123" s="162" t="s">
        <v>159</v>
      </c>
      <c r="E1123" s="28"/>
      <c r="F1123" s="17"/>
      <c r="G1123" s="29"/>
      <c r="H1123" s="28">
        <v>0</v>
      </c>
      <c r="I1123" s="17">
        <v>0</v>
      </c>
      <c r="J1123" s="29">
        <v>0</v>
      </c>
      <c r="K1123" s="28">
        <f t="shared" si="1029"/>
        <v>0</v>
      </c>
      <c r="L1123" s="17">
        <f t="shared" si="1030"/>
        <v>0</v>
      </c>
      <c r="M1123" s="29">
        <f t="shared" si="1031"/>
        <v>0</v>
      </c>
      <c r="N1123" s="181">
        <f t="shared" si="1023"/>
        <v>0</v>
      </c>
      <c r="O1123" s="19">
        <f t="shared" si="1024"/>
        <v>0</v>
      </c>
      <c r="P1123" s="32">
        <f t="shared" si="1002"/>
        <v>0</v>
      </c>
    </row>
    <row r="1124" spans="1:18" s="20" customFormat="1" ht="15.75" customHeight="1" outlineLevel="1">
      <c r="A1124" s="193" t="s">
        <v>254</v>
      </c>
      <c r="B1124" s="5" t="s">
        <v>139</v>
      </c>
      <c r="C1124" s="9" t="s">
        <v>142</v>
      </c>
      <c r="D1124" s="163" t="s">
        <v>1</v>
      </c>
      <c r="E1124" s="26"/>
      <c r="F1124" s="14"/>
      <c r="G1124" s="27"/>
      <c r="H1124" s="26">
        <f t="shared" ref="H1124:M1124" si="1032">H1125+H1128</f>
        <v>0</v>
      </c>
      <c r="I1124" s="14">
        <f t="shared" si="1032"/>
        <v>0</v>
      </c>
      <c r="J1124" s="27">
        <f t="shared" si="1032"/>
        <v>0</v>
      </c>
      <c r="K1124" s="26">
        <f t="shared" si="1032"/>
        <v>0</v>
      </c>
      <c r="L1124" s="14">
        <f t="shared" si="1032"/>
        <v>0</v>
      </c>
      <c r="M1124" s="27">
        <f t="shared" si="1032"/>
        <v>0</v>
      </c>
      <c r="N1124" s="30">
        <f t="shared" si="1023"/>
        <v>0</v>
      </c>
      <c r="O1124" s="15">
        <f t="shared" si="1024"/>
        <v>0</v>
      </c>
      <c r="P1124" s="31">
        <f t="shared" si="1002"/>
        <v>0</v>
      </c>
    </row>
    <row r="1125" spans="1:18" s="20" customFormat="1" ht="15.75" customHeight="1" outlineLevel="1">
      <c r="A1125" s="193" t="s">
        <v>254</v>
      </c>
      <c r="B1125" s="7" t="s">
        <v>188</v>
      </c>
      <c r="C1125" s="10" t="s">
        <v>184</v>
      </c>
      <c r="D1125" s="164" t="s">
        <v>1</v>
      </c>
      <c r="E1125" s="28"/>
      <c r="F1125" s="17"/>
      <c r="G1125" s="29"/>
      <c r="H1125" s="28">
        <v>0</v>
      </c>
      <c r="I1125" s="17">
        <v>0</v>
      </c>
      <c r="J1125" s="29">
        <v>0</v>
      </c>
      <c r="K1125" s="28">
        <f t="shared" ref="K1125:K1129" si="1033">H1125-E1125</f>
        <v>0</v>
      </c>
      <c r="L1125" s="17">
        <f t="shared" ref="L1125:L1129" si="1034">I1125-F1125</f>
        <v>0</v>
      </c>
      <c r="M1125" s="29">
        <f t="shared" ref="M1125:M1133" si="1035">J1125-G1125</f>
        <v>0</v>
      </c>
      <c r="N1125" s="181">
        <f t="shared" si="1023"/>
        <v>0</v>
      </c>
      <c r="O1125" s="19">
        <f t="shared" si="1024"/>
        <v>0</v>
      </c>
      <c r="P1125" s="32">
        <f t="shared" si="1002"/>
        <v>0</v>
      </c>
    </row>
    <row r="1126" spans="1:18" s="20" customFormat="1" ht="31.5" customHeight="1" outlineLevel="1">
      <c r="A1126" s="193" t="s">
        <v>254</v>
      </c>
      <c r="B1126" s="7"/>
      <c r="C1126" s="10" t="s">
        <v>224</v>
      </c>
      <c r="D1126" s="164" t="s">
        <v>225</v>
      </c>
      <c r="E1126" s="28"/>
      <c r="F1126" s="17"/>
      <c r="G1126" s="29"/>
      <c r="H1126" s="28">
        <v>0</v>
      </c>
      <c r="I1126" s="17">
        <v>0</v>
      </c>
      <c r="J1126" s="29">
        <v>0</v>
      </c>
      <c r="K1126" s="28">
        <f t="shared" si="1033"/>
        <v>0</v>
      </c>
      <c r="L1126" s="17">
        <f t="shared" si="1034"/>
        <v>0</v>
      </c>
      <c r="M1126" s="29">
        <f t="shared" si="1035"/>
        <v>0</v>
      </c>
      <c r="N1126" s="181">
        <f t="shared" si="1023"/>
        <v>0</v>
      </c>
      <c r="O1126" s="19">
        <f t="shared" si="1024"/>
        <v>0</v>
      </c>
      <c r="P1126" s="32">
        <f t="shared" si="1002"/>
        <v>0</v>
      </c>
    </row>
    <row r="1127" spans="1:18" s="20" customFormat="1" ht="31.5" customHeight="1" outlineLevel="1">
      <c r="A1127" s="193" t="s">
        <v>254</v>
      </c>
      <c r="B1127" s="7"/>
      <c r="C1127" s="10" t="s">
        <v>222</v>
      </c>
      <c r="D1127" s="164" t="s">
        <v>223</v>
      </c>
      <c r="E1127" s="28"/>
      <c r="F1127" s="17"/>
      <c r="G1127" s="29"/>
      <c r="H1127" s="28">
        <v>0</v>
      </c>
      <c r="I1127" s="17"/>
      <c r="J1127" s="29">
        <v>0</v>
      </c>
      <c r="K1127" s="28">
        <f t="shared" si="1033"/>
        <v>0</v>
      </c>
      <c r="L1127" s="17">
        <f t="shared" si="1034"/>
        <v>0</v>
      </c>
      <c r="M1127" s="29">
        <f t="shared" si="1035"/>
        <v>0</v>
      </c>
      <c r="N1127" s="181">
        <f t="shared" si="1023"/>
        <v>0</v>
      </c>
      <c r="O1127" s="19">
        <f t="shared" si="1024"/>
        <v>0</v>
      </c>
      <c r="P1127" s="32">
        <f t="shared" si="1002"/>
        <v>0</v>
      </c>
    </row>
    <row r="1128" spans="1:18" s="20" customFormat="1" ht="31.5" customHeight="1" outlineLevel="1">
      <c r="A1128" s="193" t="s">
        <v>254</v>
      </c>
      <c r="B1128" s="7" t="s">
        <v>189</v>
      </c>
      <c r="C1128" s="11" t="s">
        <v>144</v>
      </c>
      <c r="D1128" s="164" t="s">
        <v>1</v>
      </c>
      <c r="E1128" s="28"/>
      <c r="F1128" s="17"/>
      <c r="G1128" s="29"/>
      <c r="H1128" s="28">
        <v>0</v>
      </c>
      <c r="I1128" s="17">
        <v>0</v>
      </c>
      <c r="J1128" s="29">
        <v>0</v>
      </c>
      <c r="K1128" s="28">
        <f t="shared" si="1033"/>
        <v>0</v>
      </c>
      <c r="L1128" s="17">
        <f t="shared" si="1034"/>
        <v>0</v>
      </c>
      <c r="M1128" s="29">
        <f t="shared" si="1035"/>
        <v>0</v>
      </c>
      <c r="N1128" s="181">
        <f t="shared" si="1023"/>
        <v>0</v>
      </c>
      <c r="O1128" s="19">
        <f t="shared" si="1024"/>
        <v>0</v>
      </c>
      <c r="P1128" s="32">
        <f t="shared" si="1002"/>
        <v>0</v>
      </c>
    </row>
    <row r="1129" spans="1:18" s="20" customFormat="1" ht="15.75" customHeight="1" outlineLevel="1">
      <c r="A1129" s="193" t="s">
        <v>254</v>
      </c>
      <c r="B1129" s="5" t="s">
        <v>143</v>
      </c>
      <c r="C1129" s="6" t="s">
        <v>2</v>
      </c>
      <c r="D1129" s="163" t="s">
        <v>3</v>
      </c>
      <c r="E1129" s="26"/>
      <c r="F1129" s="14"/>
      <c r="G1129" s="27"/>
      <c r="H1129" s="26">
        <v>0</v>
      </c>
      <c r="I1129" s="14"/>
      <c r="J1129" s="27">
        <v>0</v>
      </c>
      <c r="K1129" s="26">
        <f t="shared" si="1033"/>
        <v>0</v>
      </c>
      <c r="L1129" s="14">
        <f t="shared" si="1034"/>
        <v>0</v>
      </c>
      <c r="M1129" s="27">
        <f t="shared" si="1035"/>
        <v>0</v>
      </c>
      <c r="N1129" s="30">
        <f t="shared" si="1023"/>
        <v>0</v>
      </c>
      <c r="O1129" s="15">
        <f t="shared" si="1024"/>
        <v>0</v>
      </c>
      <c r="P1129" s="31">
        <f t="shared" si="1002"/>
        <v>0</v>
      </c>
    </row>
    <row r="1130" spans="1:18" s="20" customFormat="1" ht="15.75" customHeight="1" outlineLevel="1">
      <c r="A1130" s="193" t="s">
        <v>254</v>
      </c>
      <c r="B1130" s="5" t="s">
        <v>243</v>
      </c>
      <c r="C1130" s="6" t="s">
        <v>256</v>
      </c>
      <c r="D1130" s="164"/>
      <c r="E1130" s="267"/>
      <c r="F1130" s="270"/>
      <c r="G1130" s="232"/>
      <c r="H1130" s="267"/>
      <c r="I1130" s="270"/>
      <c r="J1130" s="232">
        <f t="shared" ref="J1130" si="1036">SUM(J1131:J1133)</f>
        <v>0</v>
      </c>
      <c r="K1130" s="267"/>
      <c r="L1130" s="270"/>
      <c r="M1130" s="232">
        <f t="shared" si="1035"/>
        <v>0</v>
      </c>
      <c r="N1130" s="30"/>
      <c r="O1130" s="15"/>
      <c r="P1130" s="31">
        <f t="shared" si="1002"/>
        <v>0</v>
      </c>
    </row>
    <row r="1131" spans="1:18" s="20" customFormat="1" ht="15.75" customHeight="1" outlineLevel="1">
      <c r="A1131" s="193" t="s">
        <v>254</v>
      </c>
      <c r="B1131" s="7"/>
      <c r="C1131" s="11" t="s">
        <v>244</v>
      </c>
      <c r="D1131" s="162" t="s">
        <v>194</v>
      </c>
      <c r="E1131" s="267"/>
      <c r="F1131" s="270"/>
      <c r="G1131" s="67"/>
      <c r="H1131" s="267">
        <v>0</v>
      </c>
      <c r="I1131" s="270">
        <v>0</v>
      </c>
      <c r="J1131" s="67">
        <v>0</v>
      </c>
      <c r="K1131" s="267">
        <f t="shared" ref="K1131:K1133" si="1037">H1131-E1131</f>
        <v>0</v>
      </c>
      <c r="L1131" s="270">
        <f t="shared" ref="L1131:L1133" si="1038">I1131-F1131</f>
        <v>0</v>
      </c>
      <c r="M1131" s="67">
        <f t="shared" si="1035"/>
        <v>0</v>
      </c>
      <c r="N1131" s="275">
        <f t="shared" ref="N1131:N1133" si="1039">IF(E1131=0,0,K1131/E1131)</f>
        <v>0</v>
      </c>
      <c r="O1131" s="276">
        <f t="shared" ref="O1131:O1133" si="1040">IF(F1131=0,0,L1131/F1131)</f>
        <v>0</v>
      </c>
      <c r="P1131" s="277">
        <f t="shared" si="1002"/>
        <v>0</v>
      </c>
    </row>
    <row r="1132" spans="1:18" s="20" customFormat="1" ht="15.75" customHeight="1" outlineLevel="1">
      <c r="A1132" s="193" t="s">
        <v>254</v>
      </c>
      <c r="B1132" s="7"/>
      <c r="C1132" s="11" t="s">
        <v>245</v>
      </c>
      <c r="D1132" s="162" t="s">
        <v>159</v>
      </c>
      <c r="E1132" s="267"/>
      <c r="F1132" s="270"/>
      <c r="G1132" s="67"/>
      <c r="H1132" s="267">
        <v>0</v>
      </c>
      <c r="I1132" s="270">
        <v>0</v>
      </c>
      <c r="J1132" s="67">
        <v>0</v>
      </c>
      <c r="K1132" s="267">
        <f t="shared" si="1037"/>
        <v>0</v>
      </c>
      <c r="L1132" s="270">
        <f t="shared" si="1038"/>
        <v>0</v>
      </c>
      <c r="M1132" s="67">
        <f t="shared" si="1035"/>
        <v>0</v>
      </c>
      <c r="N1132" s="275">
        <f t="shared" si="1039"/>
        <v>0</v>
      </c>
      <c r="O1132" s="276">
        <f t="shared" si="1040"/>
        <v>0</v>
      </c>
      <c r="P1132" s="277">
        <f t="shared" si="1002"/>
        <v>0</v>
      </c>
    </row>
    <row r="1133" spans="1:18" s="16" customFormat="1" ht="15.75" customHeight="1" outlineLevel="1">
      <c r="A1133" s="193" t="s">
        <v>254</v>
      </c>
      <c r="B1133" s="5"/>
      <c r="C1133" s="11" t="s">
        <v>246</v>
      </c>
      <c r="D1133" s="164" t="s">
        <v>225</v>
      </c>
      <c r="E1133" s="28"/>
      <c r="F1133" s="17"/>
      <c r="G1133" s="29"/>
      <c r="H1133" s="28">
        <v>0</v>
      </c>
      <c r="I1133" s="17">
        <v>0</v>
      </c>
      <c r="J1133" s="29">
        <v>0</v>
      </c>
      <c r="K1133" s="28">
        <f t="shared" si="1037"/>
        <v>0</v>
      </c>
      <c r="L1133" s="17">
        <f t="shared" si="1038"/>
        <v>0</v>
      </c>
      <c r="M1133" s="29">
        <f t="shared" si="1035"/>
        <v>0</v>
      </c>
      <c r="N1133" s="181">
        <f t="shared" si="1039"/>
        <v>0</v>
      </c>
      <c r="O1133" s="19">
        <f t="shared" si="1040"/>
        <v>0</v>
      </c>
      <c r="P1133" s="32">
        <f t="shared" si="1002"/>
        <v>0</v>
      </c>
    </row>
    <row r="1134" spans="1:18" s="20" customFormat="1" ht="16.5" thickBot="1">
      <c r="A1134" s="63"/>
      <c r="B1134" s="64"/>
      <c r="C1134" s="65"/>
      <c r="D1134" s="66"/>
      <c r="E1134" s="63"/>
      <c r="F1134" s="64"/>
      <c r="G1134" s="67"/>
      <c r="H1134" s="267"/>
      <c r="I1134" s="270"/>
      <c r="J1134" s="67"/>
      <c r="K1134" s="267"/>
      <c r="L1134" s="270"/>
      <c r="M1134" s="67"/>
      <c r="N1134" s="63"/>
      <c r="O1134" s="64"/>
      <c r="P1134" s="68"/>
      <c r="Q1134" s="22"/>
    </row>
    <row r="1135" spans="1:18" s="13" customFormat="1" ht="16.5" thickBot="1">
      <c r="A1135" s="139" t="s">
        <v>10</v>
      </c>
      <c r="B1135" s="140"/>
      <c r="C1135" s="141" t="s">
        <v>146</v>
      </c>
      <c r="D1135" s="142" t="s">
        <v>145</v>
      </c>
      <c r="E1135" s="144" t="s">
        <v>145</v>
      </c>
      <c r="F1135" s="143" t="s">
        <v>145</v>
      </c>
      <c r="G1135" s="173">
        <f>G1136+G1142+G1147+G1152+G1153</f>
        <v>19408474449.989998</v>
      </c>
      <c r="H1135" s="144" t="s">
        <v>145</v>
      </c>
      <c r="I1135" s="271" t="s">
        <v>145</v>
      </c>
      <c r="J1135" s="173">
        <f>J1136+J1142+J1147+J1152+J1153</f>
        <v>22252696457.519997</v>
      </c>
      <c r="K1135" s="268" t="s">
        <v>145</v>
      </c>
      <c r="L1135" s="271" t="s">
        <v>145</v>
      </c>
      <c r="M1135" s="173">
        <f>M1136+M1142+M1147+M1152+M1153</f>
        <v>2844222007.5299978</v>
      </c>
      <c r="N1135" s="291" t="s">
        <v>145</v>
      </c>
      <c r="O1135" s="292" t="s">
        <v>145</v>
      </c>
      <c r="P1135" s="182">
        <f t="shared" ref="P1135:P1156" si="1041">IF(G1135=0,0,M1135/G1135)</f>
        <v>0.14654536681173638</v>
      </c>
      <c r="Q1135" s="81"/>
    </row>
    <row r="1136" spans="1:18" s="16" customFormat="1" ht="28.5" outlineLevel="1">
      <c r="A1136" s="146"/>
      <c r="B1136" s="288" t="s">
        <v>136</v>
      </c>
      <c r="C1136" s="289" t="s">
        <v>137</v>
      </c>
      <c r="D1136" s="290" t="s">
        <v>194</v>
      </c>
      <c r="E1136" s="147">
        <f>E1138+E1139+E1140+E1141</f>
        <v>106601</v>
      </c>
      <c r="F1136" s="148">
        <f t="shared" ref="F1136:G1136" si="1042">F1138+F1139+F1140+F1141</f>
        <v>938696</v>
      </c>
      <c r="G1136" s="174">
        <f t="shared" si="1042"/>
        <v>8043379506.7599983</v>
      </c>
      <c r="H1136" s="147">
        <f>H1138+H1140</f>
        <v>110876</v>
      </c>
      <c r="I1136" s="148">
        <f>I1138+I1140</f>
        <v>936362</v>
      </c>
      <c r="J1136" s="174">
        <f>J1138+J1139+J1140+J1141</f>
        <v>9144809496.7499981</v>
      </c>
      <c r="K1136" s="147">
        <f t="shared" ref="K1136:M1136" si="1043">K1138+K1139+K1140+K1141</f>
        <v>4275</v>
      </c>
      <c r="L1136" s="148">
        <f t="shared" si="1043"/>
        <v>-2334</v>
      </c>
      <c r="M1136" s="174">
        <f t="shared" si="1043"/>
        <v>1101429989.9899988</v>
      </c>
      <c r="N1136" s="149">
        <f t="shared" ref="N1136:N1152" si="1044">IF(E1136=0,0,K1136/E1136)</f>
        <v>4.0102813294434388E-2</v>
      </c>
      <c r="O1136" s="150">
        <f t="shared" ref="O1136:O1152" si="1045">IF(F1136=0,0,L1136/F1136)</f>
        <v>-2.4864279809437774E-3</v>
      </c>
      <c r="P1136" s="183">
        <f t="shared" si="1041"/>
        <v>0.13693622053569773</v>
      </c>
      <c r="Q1136" s="81"/>
      <c r="R1136" s="244"/>
    </row>
    <row r="1137" spans="1:18" s="20" customFormat="1" ht="28.5" outlineLevel="1">
      <c r="A1137" s="152"/>
      <c r="B1137" s="132"/>
      <c r="C1137" s="133" t="s">
        <v>167</v>
      </c>
      <c r="D1137" s="137" t="s">
        <v>194</v>
      </c>
      <c r="E1137" s="168">
        <f>E14+E36+E58+E80+E102+E124+E146+E168+E190+E212+E234+E256+E278+E300+E322+E344+E366+E388+E410+E432+E454+E476+E498+E520+E542+E564+E586+E608+E630+E652+E674+E696+E718+E740+E762+E784+E806+E828+E850+E872+E894+E916+E938+E960+E982+E1004+E1026+E1048+E1070+E1092+E1114</f>
        <v>5677</v>
      </c>
      <c r="F1137" s="153">
        <f t="shared" ref="F1137:J1137" si="1046">F14+F36+F58+F80+F102+F124+F146+F168+F190+F212+F234+F256+F278+F300+F322+F344+F366+F388+F410+F432+F454+F476+F498+F520+F542+F564+F586+F608+F630+F652+F674+F696+F718+F740+F762+F784+F806+F828+F850+F872+F894+F916+F938+F960+F982+F1004+F1026+F1048+F1070+F1092+F1114</f>
        <v>79840</v>
      </c>
      <c r="G1137" s="169">
        <f t="shared" si="1046"/>
        <v>946618338.50000036</v>
      </c>
      <c r="H1137" s="168">
        <f t="shared" si="1046"/>
        <v>5849</v>
      </c>
      <c r="I1137" s="153">
        <f t="shared" si="1046"/>
        <v>60244</v>
      </c>
      <c r="J1137" s="169">
        <f t="shared" si="1046"/>
        <v>1054397066.4100001</v>
      </c>
      <c r="K1137" s="168">
        <f t="shared" ref="K1137:K1141" si="1047">H1137-E1137</f>
        <v>172</v>
      </c>
      <c r="L1137" s="153">
        <f t="shared" ref="L1137:L1141" si="1048">I1137-F1137</f>
        <v>-19596</v>
      </c>
      <c r="M1137" s="169">
        <f t="shared" ref="M1137:M1141" si="1049">J1137-G1137</f>
        <v>107778727.90999973</v>
      </c>
      <c r="N1137" s="184">
        <f t="shared" si="1044"/>
        <v>3.0297692443191828E-2</v>
      </c>
      <c r="O1137" s="155">
        <f t="shared" si="1045"/>
        <v>-0.24544088176352705</v>
      </c>
      <c r="P1137" s="185">
        <f t="shared" si="1041"/>
        <v>0.11385658139771997</v>
      </c>
      <c r="Q1137" s="81"/>
      <c r="R1137" s="244"/>
    </row>
    <row r="1138" spans="1:18" s="20" customFormat="1" ht="28.5" outlineLevel="1">
      <c r="A1138" s="152"/>
      <c r="B1138" s="132" t="s">
        <v>168</v>
      </c>
      <c r="C1138" s="133" t="s">
        <v>138</v>
      </c>
      <c r="D1138" s="137" t="s">
        <v>194</v>
      </c>
      <c r="E1138" s="168">
        <f t="shared" ref="E1138:J1139" si="1050">E15+E37+E59+E81+E103+E125+E147+E169+E191+E213+E235+E257+E279+E301+E323+E345+E367+E389+E411+E433+E455+E477+E499+E521+E543+E565+E587+E609+E631+E653+E675+E697+E719+E741+E763+E785+E807+E829+E851+E873+E895+E917+E939+E961+E983+E1005+E1027+E1049+E1071+E1093+E1115</f>
        <v>4744</v>
      </c>
      <c r="F1138" s="153">
        <f t="shared" si="1050"/>
        <v>37126</v>
      </c>
      <c r="G1138" s="169">
        <f t="shared" si="1050"/>
        <v>1062705494.9099995</v>
      </c>
      <c r="H1138" s="168">
        <f t="shared" si="1050"/>
        <v>4987</v>
      </c>
      <c r="I1138" s="153">
        <f t="shared" si="1050"/>
        <v>37436</v>
      </c>
      <c r="J1138" s="169">
        <f t="shared" si="1050"/>
        <v>1188868345.54</v>
      </c>
      <c r="K1138" s="168">
        <f t="shared" si="1047"/>
        <v>243</v>
      </c>
      <c r="L1138" s="153">
        <f t="shared" si="1048"/>
        <v>310</v>
      </c>
      <c r="M1138" s="169">
        <f t="shared" si="1049"/>
        <v>126162850.63000047</v>
      </c>
      <c r="N1138" s="184">
        <f t="shared" si="1044"/>
        <v>5.1222596964586843E-2</v>
      </c>
      <c r="O1138" s="155">
        <f t="shared" si="1045"/>
        <v>8.3499434358670476E-3</v>
      </c>
      <c r="P1138" s="185">
        <f t="shared" si="1041"/>
        <v>0.11871854548064156</v>
      </c>
      <c r="Q1138" s="81"/>
      <c r="R1138" s="244"/>
    </row>
    <row r="1139" spans="1:18" s="20" customFormat="1" ht="31.5" outlineLevel="1">
      <c r="A1139" s="152"/>
      <c r="B1139" s="132" t="s">
        <v>169</v>
      </c>
      <c r="C1139" s="134" t="s">
        <v>181</v>
      </c>
      <c r="D1139" s="137" t="s">
        <v>195</v>
      </c>
      <c r="E1139" s="168">
        <f t="shared" ref="E1139:I1139" si="1051">E16+E38+E60+E82+E104+E126+E148+E170+E192+E214+E236+E258+E280+E302+E324+E346+E368+E390+E412+E434+E456+E478+E500+E522+E544+E566+E588+E610+E632+E654+E676+E698+E720+E742+E764+E786+E808+E830+E852+E874+E896+E918+E940+E962+E984+E1006+E1028+E1050+E1072+E1094+E1116</f>
        <v>0</v>
      </c>
      <c r="F1139" s="153">
        <f t="shared" si="1051"/>
        <v>0</v>
      </c>
      <c r="G1139" s="169">
        <f t="shared" si="1051"/>
        <v>45145434</v>
      </c>
      <c r="H1139" s="168">
        <f t="shared" si="1051"/>
        <v>0</v>
      </c>
      <c r="I1139" s="153">
        <f t="shared" si="1051"/>
        <v>0</v>
      </c>
      <c r="J1139" s="169">
        <f t="shared" si="1050"/>
        <v>44152898.600000001</v>
      </c>
      <c r="K1139" s="168">
        <f t="shared" si="1047"/>
        <v>0</v>
      </c>
      <c r="L1139" s="153">
        <f t="shared" si="1048"/>
        <v>0</v>
      </c>
      <c r="M1139" s="169">
        <f t="shared" si="1049"/>
        <v>-992535.39999999851</v>
      </c>
      <c r="N1139" s="184">
        <f t="shared" si="1044"/>
        <v>0</v>
      </c>
      <c r="O1139" s="155">
        <f t="shared" si="1045"/>
        <v>0</v>
      </c>
      <c r="P1139" s="185">
        <f t="shared" si="1041"/>
        <v>-2.1985288700513955E-2</v>
      </c>
      <c r="Q1139" s="81"/>
      <c r="R1139" s="244"/>
    </row>
    <row r="1140" spans="1:18" s="20" customFormat="1" ht="28.5" outlineLevel="1">
      <c r="A1140" s="152"/>
      <c r="B1140" s="132" t="s">
        <v>170</v>
      </c>
      <c r="C1140" s="133" t="s">
        <v>180</v>
      </c>
      <c r="D1140" s="137" t="s">
        <v>194</v>
      </c>
      <c r="E1140" s="168">
        <f t="shared" ref="E1140:J1140" si="1052">E17+E39+E61+E83+E105+E127+E149+E171+E193+E215+E237+E259+E281+E303+E325+E347+E369+E391+E413+E435+E457+E479+E501+E523+E545+E567+E589+E611+E633+E655+E677+E699+E721+E743+E765+E787+E809+E831+E853+E875+E897+E919+E941+E963+E985+E1007+E1029+E1051+E1073+E1095+E1117</f>
        <v>101857</v>
      </c>
      <c r="F1140" s="153">
        <f t="shared" si="1052"/>
        <v>901570</v>
      </c>
      <c r="G1140" s="169">
        <f t="shared" si="1052"/>
        <v>6935528577.8499994</v>
      </c>
      <c r="H1140" s="168">
        <f t="shared" si="1052"/>
        <v>105889</v>
      </c>
      <c r="I1140" s="153">
        <f t="shared" si="1052"/>
        <v>898926</v>
      </c>
      <c r="J1140" s="169">
        <f t="shared" si="1052"/>
        <v>7911788252.6099977</v>
      </c>
      <c r="K1140" s="168">
        <f t="shared" si="1047"/>
        <v>4032</v>
      </c>
      <c r="L1140" s="153">
        <f t="shared" si="1048"/>
        <v>-2644</v>
      </c>
      <c r="M1140" s="169">
        <f t="shared" si="1049"/>
        <v>976259674.75999832</v>
      </c>
      <c r="N1140" s="184">
        <f t="shared" si="1044"/>
        <v>3.958490825372827E-2</v>
      </c>
      <c r="O1140" s="155">
        <f t="shared" si="1045"/>
        <v>-2.932661911997959E-3</v>
      </c>
      <c r="P1140" s="185">
        <f t="shared" si="1041"/>
        <v>0.14076211550448789</v>
      </c>
      <c r="Q1140" s="81"/>
      <c r="R1140" s="244"/>
    </row>
    <row r="1141" spans="1:18" s="20" customFormat="1" outlineLevel="1">
      <c r="A1141" s="152"/>
      <c r="B1141" s="132" t="s">
        <v>171</v>
      </c>
      <c r="C1141" s="133" t="s">
        <v>156</v>
      </c>
      <c r="D1141" s="137"/>
      <c r="E1141" s="168">
        <f t="shared" ref="E1141:J1141" si="1053">E18+E40+E62+E84+E106+E128+E150+E172+E194+E216+E238+E260+E282+E304+E326+E348+E370+E392+E414+E436+E458+E480+E502+E524+E546+E568+E590+E612+E634+E656+E678+E700+E722+E744+E766+E788+E810+E832+E854+E876+E898+E920+E942+E964+E986+E1008+E1030+E1052+E1074+E1096+E1118</f>
        <v>0</v>
      </c>
      <c r="F1141" s="153">
        <f t="shared" si="1053"/>
        <v>0</v>
      </c>
      <c r="G1141" s="169">
        <f t="shared" si="1053"/>
        <v>-7.4505805969238281E-9</v>
      </c>
      <c r="H1141" s="168">
        <f t="shared" si="1053"/>
        <v>0</v>
      </c>
      <c r="I1141" s="153">
        <f t="shared" si="1053"/>
        <v>0</v>
      </c>
      <c r="J1141" s="169">
        <f t="shared" si="1053"/>
        <v>0</v>
      </c>
      <c r="K1141" s="168">
        <f t="shared" si="1047"/>
        <v>0</v>
      </c>
      <c r="L1141" s="153">
        <f t="shared" si="1048"/>
        <v>0</v>
      </c>
      <c r="M1141" s="169">
        <f t="shared" si="1049"/>
        <v>7.4505805969238281E-9</v>
      </c>
      <c r="N1141" s="184">
        <f t="shared" si="1044"/>
        <v>0</v>
      </c>
      <c r="O1141" s="155">
        <f t="shared" si="1045"/>
        <v>0</v>
      </c>
      <c r="P1141" s="185">
        <f t="shared" si="1041"/>
        <v>-1</v>
      </c>
      <c r="Q1141" s="81"/>
      <c r="R1141" s="244"/>
    </row>
    <row r="1142" spans="1:18" s="16" customFormat="1" outlineLevel="1">
      <c r="A1142" s="157"/>
      <c r="B1142" s="130" t="s">
        <v>141</v>
      </c>
      <c r="C1142" s="131" t="s">
        <v>140</v>
      </c>
      <c r="D1142" s="175" t="s">
        <v>159</v>
      </c>
      <c r="E1142" s="166">
        <f t="shared" ref="E1142:G1142" si="1054">E1145+E1146</f>
        <v>46539</v>
      </c>
      <c r="F1142" s="158">
        <f t="shared" si="1054"/>
        <v>411139</v>
      </c>
      <c r="G1142" s="167">
        <f t="shared" si="1054"/>
        <v>2056197610.1600006</v>
      </c>
      <c r="H1142" s="166">
        <f>H1145+H1146</f>
        <v>46444</v>
      </c>
      <c r="I1142" s="158">
        <f>I1145+I1146</f>
        <v>345583</v>
      </c>
      <c r="J1142" s="167">
        <f>J1145+J1146</f>
        <v>2286855640.4199991</v>
      </c>
      <c r="K1142" s="166">
        <f t="shared" ref="K1142:M1142" si="1055">K1145+K1146</f>
        <v>-95</v>
      </c>
      <c r="L1142" s="158">
        <f t="shared" si="1055"/>
        <v>-65556</v>
      </c>
      <c r="M1142" s="167">
        <f t="shared" si="1055"/>
        <v>230658030.2599988</v>
      </c>
      <c r="N1142" s="186">
        <f t="shared" si="1044"/>
        <v>-2.0412986957175703E-3</v>
      </c>
      <c r="O1142" s="160">
        <f t="shared" si="1045"/>
        <v>-0.15944972381603301</v>
      </c>
      <c r="P1142" s="187">
        <f t="shared" si="1041"/>
        <v>0.11217697614289632</v>
      </c>
      <c r="Q1142" s="81"/>
      <c r="R1142" s="244"/>
    </row>
    <row r="1143" spans="1:18" s="20" customFormat="1" outlineLevel="1">
      <c r="A1143" s="152"/>
      <c r="B1143" s="130"/>
      <c r="C1143" s="133" t="s">
        <v>167</v>
      </c>
      <c r="D1143" s="137" t="s">
        <v>159</v>
      </c>
      <c r="E1143" s="168">
        <f t="shared" ref="E1143:J1143" si="1056">E20+E42+E64+E86+E108+E130+E152+E174+E196+E218+E240+E262+E284+E306+E328+E350+E372+E394+E416+E438+E460+E482+E504+E526+E548+E570+E592+E614+E636+E658+E680+E702+E724+E746+E768+E790+E812+E834+E856+E878+E900+E922+E944+E966+E988+E1010+E1032+E1054+E1076+E1098+E1120</f>
        <v>7230</v>
      </c>
      <c r="F1143" s="153">
        <f t="shared" si="1056"/>
        <v>58867</v>
      </c>
      <c r="G1143" s="169">
        <f t="shared" si="1056"/>
        <v>692043910.1099999</v>
      </c>
      <c r="H1143" s="168">
        <f t="shared" si="1056"/>
        <v>7191</v>
      </c>
      <c r="I1143" s="153">
        <f t="shared" si="1056"/>
        <v>29178</v>
      </c>
      <c r="J1143" s="169">
        <f t="shared" si="1056"/>
        <v>890673215.75999999</v>
      </c>
      <c r="K1143" s="168">
        <f t="shared" ref="K1143:K1146" si="1057">H1143-E1143</f>
        <v>-39</v>
      </c>
      <c r="L1143" s="153">
        <f t="shared" ref="L1143:L1146" si="1058">I1143-F1143</f>
        <v>-29689</v>
      </c>
      <c r="M1143" s="169">
        <f t="shared" ref="M1143:M1146" si="1059">J1143-G1143</f>
        <v>198629305.6500001</v>
      </c>
      <c r="N1143" s="184">
        <f t="shared" si="1044"/>
        <v>-5.3941908713692945E-3</v>
      </c>
      <c r="O1143" s="155">
        <f t="shared" si="1045"/>
        <v>-0.50434029252382484</v>
      </c>
      <c r="P1143" s="185">
        <f t="shared" si="1041"/>
        <v>0.2870183564196499</v>
      </c>
      <c r="Q1143" s="81"/>
      <c r="R1143" s="244"/>
    </row>
    <row r="1144" spans="1:18" s="20" customFormat="1" ht="31.5" outlineLevel="1">
      <c r="A1144" s="152"/>
      <c r="B1144" s="130"/>
      <c r="C1144" s="134" t="s">
        <v>182</v>
      </c>
      <c r="D1144" s="137" t="s">
        <v>159</v>
      </c>
      <c r="E1144" s="168">
        <f t="shared" ref="E1144:J1144" si="1060">E21+E43+E65+E87+E109+E131+E153+E175+E197+E219+E241+E263+E285+E307+E329+E351+E373+E395+E417+E439+E461+E483+E505+E527+E549+E571+E593+E615+E637+E659+E681+E703+E725+E747+E769+E791+E813+E835+E857+E879+E901+E923+E945+E967+E989+E1011+E1033+E1055+E1077+E1099+E1121</f>
        <v>0</v>
      </c>
      <c r="F1144" s="153">
        <f t="shared" si="1060"/>
        <v>0</v>
      </c>
      <c r="G1144" s="169">
        <f t="shared" si="1060"/>
        <v>0</v>
      </c>
      <c r="H1144" s="168">
        <f t="shared" si="1060"/>
        <v>0</v>
      </c>
      <c r="I1144" s="153">
        <f t="shared" si="1060"/>
        <v>0</v>
      </c>
      <c r="J1144" s="169">
        <f t="shared" si="1060"/>
        <v>0</v>
      </c>
      <c r="K1144" s="168">
        <f t="shared" si="1057"/>
        <v>0</v>
      </c>
      <c r="L1144" s="153">
        <f t="shared" si="1058"/>
        <v>0</v>
      </c>
      <c r="M1144" s="169">
        <f t="shared" si="1059"/>
        <v>0</v>
      </c>
      <c r="N1144" s="186">
        <f t="shared" si="1044"/>
        <v>0</v>
      </c>
      <c r="O1144" s="160">
        <f t="shared" si="1045"/>
        <v>0</v>
      </c>
      <c r="P1144" s="187">
        <f t="shared" si="1041"/>
        <v>0</v>
      </c>
      <c r="Q1144" s="81"/>
      <c r="R1144" s="244"/>
    </row>
    <row r="1145" spans="1:18" s="20" customFormat="1" outlineLevel="1">
      <c r="A1145" s="152"/>
      <c r="B1145" s="132" t="s">
        <v>185</v>
      </c>
      <c r="C1145" s="133" t="s">
        <v>157</v>
      </c>
      <c r="D1145" s="137" t="s">
        <v>159</v>
      </c>
      <c r="E1145" s="168">
        <f t="shared" ref="E1145:J1145" si="1061">E22+E44+E66+E88+E110+E132+E154+E176+E198+E220+E242+E264+E286+E308+E330+E352+E374+E396+E418+E440+E462+E484+E506+E528+E550+E572+E594+E616+E638+E660+E682+E704+E726+E748+E770+E792+E814+E836+E858+E880+E902+E924+E946+E968+E990+E1012+E1034+E1056+E1078+E1100+E1122</f>
        <v>17112</v>
      </c>
      <c r="F1145" s="153">
        <f t="shared" si="1061"/>
        <v>186670</v>
      </c>
      <c r="G1145" s="169">
        <f t="shared" si="1061"/>
        <v>471898434.15000004</v>
      </c>
      <c r="H1145" s="168">
        <f t="shared" si="1061"/>
        <v>15249</v>
      </c>
      <c r="I1145" s="153">
        <f t="shared" si="1061"/>
        <v>159079</v>
      </c>
      <c r="J1145" s="169">
        <f t="shared" si="1061"/>
        <v>425412991.24999994</v>
      </c>
      <c r="K1145" s="168">
        <f t="shared" si="1057"/>
        <v>-1863</v>
      </c>
      <c r="L1145" s="153">
        <f t="shared" si="1058"/>
        <v>-27591</v>
      </c>
      <c r="M1145" s="169">
        <f t="shared" si="1059"/>
        <v>-46485442.900000095</v>
      </c>
      <c r="N1145" s="184">
        <f t="shared" si="1044"/>
        <v>-0.10887096774193548</v>
      </c>
      <c r="O1145" s="155">
        <f t="shared" si="1045"/>
        <v>-0.14780628917340763</v>
      </c>
      <c r="P1145" s="185">
        <f t="shared" si="1041"/>
        <v>-9.850730482658053E-2</v>
      </c>
      <c r="Q1145" s="81"/>
      <c r="R1145" s="244"/>
    </row>
    <row r="1146" spans="1:18" s="20" customFormat="1" outlineLevel="1">
      <c r="A1146" s="152"/>
      <c r="B1146" s="132" t="s">
        <v>186</v>
      </c>
      <c r="C1146" s="133" t="s">
        <v>183</v>
      </c>
      <c r="D1146" s="137" t="s">
        <v>159</v>
      </c>
      <c r="E1146" s="168">
        <f t="shared" ref="E1146:J1146" si="1062">E23+E45+E67+E89+E111+E133+E155+E177+E199+E221+E243+E265+E287+E309+E331+E353+E375+E397+E419+E441+E463+E485+E507+E529+E551+E573+E595+E617+E639+E661+E683+E705+E727+E749+E771+E793+E815+E837+E859+E881+E903+E925+E947+E969+E991+E1013+E1035+E1057+E1079+E1101+E1123</f>
        <v>29427</v>
      </c>
      <c r="F1146" s="153">
        <f t="shared" si="1062"/>
        <v>224469</v>
      </c>
      <c r="G1146" s="169">
        <f t="shared" si="1062"/>
        <v>1584299176.0100005</v>
      </c>
      <c r="H1146" s="168">
        <f t="shared" si="1062"/>
        <v>31195</v>
      </c>
      <c r="I1146" s="153">
        <f t="shared" si="1062"/>
        <v>186504</v>
      </c>
      <c r="J1146" s="169">
        <f t="shared" si="1062"/>
        <v>1861442649.1699994</v>
      </c>
      <c r="K1146" s="168">
        <f t="shared" si="1057"/>
        <v>1768</v>
      </c>
      <c r="L1146" s="153">
        <f t="shared" si="1058"/>
        <v>-37965</v>
      </c>
      <c r="M1146" s="169">
        <f t="shared" si="1059"/>
        <v>277143473.15999889</v>
      </c>
      <c r="N1146" s="184">
        <f t="shared" si="1044"/>
        <v>6.0080878105141539E-2</v>
      </c>
      <c r="O1146" s="155">
        <f t="shared" si="1045"/>
        <v>-0.16913248600029401</v>
      </c>
      <c r="P1146" s="185">
        <f t="shared" si="1041"/>
        <v>0.17493127393903884</v>
      </c>
      <c r="Q1146" s="81"/>
      <c r="R1146" s="244"/>
    </row>
    <row r="1147" spans="1:18" s="16" customFormat="1" ht="31.5" outlineLevel="1">
      <c r="A1147" s="157"/>
      <c r="B1147" s="130" t="s">
        <v>139</v>
      </c>
      <c r="C1147" s="135" t="s">
        <v>142</v>
      </c>
      <c r="D1147" s="175" t="s">
        <v>1</v>
      </c>
      <c r="E1147" s="166">
        <f t="shared" ref="E1147" si="1063">E1148+E1151</f>
        <v>1387660</v>
      </c>
      <c r="F1147" s="158">
        <f t="shared" ref="F1147" si="1064">F1148+F1151</f>
        <v>6346887</v>
      </c>
      <c r="G1147" s="167">
        <f t="shared" ref="G1147" si="1065">G1148+G1151</f>
        <v>7627254274.4700012</v>
      </c>
      <c r="H1147" s="166">
        <f t="shared" ref="H1147" si="1066">H1148+H1151</f>
        <v>1215048</v>
      </c>
      <c r="I1147" s="158">
        <f t="shared" ref="I1147" si="1067">I1148+I1151</f>
        <v>6600085.5537473233</v>
      </c>
      <c r="J1147" s="167">
        <f t="shared" ref="J1147" si="1068">J1148+J1151</f>
        <v>8955840323.6100006</v>
      </c>
      <c r="K1147" s="166">
        <f t="shared" ref="K1147" si="1069">K1148+K1151</f>
        <v>-172612</v>
      </c>
      <c r="L1147" s="158">
        <f t="shared" ref="L1147" si="1070">L1148+L1151</f>
        <v>253198.55374732317</v>
      </c>
      <c r="M1147" s="167">
        <f t="shared" ref="M1147" si="1071">M1148+M1151</f>
        <v>1328586049.1400003</v>
      </c>
      <c r="N1147" s="186">
        <f t="shared" si="1044"/>
        <v>-0.12439070089214938</v>
      </c>
      <c r="O1147" s="160">
        <f t="shared" si="1045"/>
        <v>3.9893345154454959E-2</v>
      </c>
      <c r="P1147" s="187">
        <f t="shared" si="1041"/>
        <v>0.17418929556171384</v>
      </c>
      <c r="Q1147" s="81"/>
      <c r="R1147" s="244"/>
    </row>
    <row r="1148" spans="1:18" s="20" customFormat="1" ht="31.5" outlineLevel="1">
      <c r="A1148" s="152"/>
      <c r="B1148" s="132" t="s">
        <v>188</v>
      </c>
      <c r="C1148" s="136" t="s">
        <v>184</v>
      </c>
      <c r="D1148" s="137" t="s">
        <v>1</v>
      </c>
      <c r="E1148" s="168">
        <f t="shared" ref="E1148:J1148" si="1072">E25+E47+E69+E91+E113+E135+E157+E179+E201+E223+E245+E267+E289+E311+E333+E355+E377+E399+E421+E443+E465+E487+E509+E531+E553+E575+E597+E619+E641+E663+E685+E707+E729+E751+E773+E795+E817+E839+E861+E883+E905+E927+E949+E971+E993+E1015+E1037+E1059+E1081+E1103+E1125</f>
        <v>1250810</v>
      </c>
      <c r="F1148" s="153">
        <f t="shared" si="1072"/>
        <v>5816237</v>
      </c>
      <c r="G1148" s="169">
        <f t="shared" si="1072"/>
        <v>6885996252.4700012</v>
      </c>
      <c r="H1148" s="168">
        <f t="shared" si="1072"/>
        <v>1087697</v>
      </c>
      <c r="I1148" s="153">
        <f t="shared" si="1072"/>
        <v>6086565.7999999998</v>
      </c>
      <c r="J1148" s="169">
        <f t="shared" si="1072"/>
        <v>8181910542.6100016</v>
      </c>
      <c r="K1148" s="168">
        <f t="shared" ref="K1148:K1152" si="1073">H1148-E1148</f>
        <v>-163113</v>
      </c>
      <c r="L1148" s="153">
        <f t="shared" ref="L1148:L1152" si="1074">I1148-F1148</f>
        <v>270328.79999999981</v>
      </c>
      <c r="M1148" s="169">
        <f t="shared" ref="M1148:M1156" si="1075">J1148-G1148</f>
        <v>1295914290.1400003</v>
      </c>
      <c r="N1148" s="184">
        <f t="shared" si="1044"/>
        <v>-0.13040589697875776</v>
      </c>
      <c r="O1148" s="155">
        <f t="shared" si="1045"/>
        <v>4.647829859752961E-2</v>
      </c>
      <c r="P1148" s="185">
        <f t="shared" si="1041"/>
        <v>0.18819561362310602</v>
      </c>
      <c r="Q1148" s="81"/>
      <c r="R1148" s="244"/>
    </row>
    <row r="1149" spans="1:18" s="20" customFormat="1" ht="31.5" outlineLevel="1">
      <c r="A1149" s="152"/>
      <c r="B1149" s="132"/>
      <c r="C1149" s="136" t="s">
        <v>224</v>
      </c>
      <c r="D1149" s="137" t="s">
        <v>225</v>
      </c>
      <c r="E1149" s="168">
        <f t="shared" ref="E1149:J1149" si="1076">E26+E48+E70+E92+E114+E136+E158+E180+E202+E224+E246+E268+E290+E312+E334+E356+E378+E400+E422+E444+E466+E488+E510+E532+E554+E576+E598+E620+E642+E664+E686+E708+E730+E752+E774+E796+E818+E840+E862+E884+E906+E928+E950+E972+E994+E1016+E1038+E1060+E1082+E1104+E1126</f>
        <v>418882</v>
      </c>
      <c r="F1149" s="153">
        <f t="shared" si="1076"/>
        <v>959722</v>
      </c>
      <c r="G1149" s="169">
        <f t="shared" si="1076"/>
        <v>1344501967.4099998</v>
      </c>
      <c r="H1149" s="168">
        <f t="shared" si="1076"/>
        <v>482169</v>
      </c>
      <c r="I1149" s="153">
        <f t="shared" si="1076"/>
        <v>1038823</v>
      </c>
      <c r="J1149" s="169">
        <f t="shared" si="1076"/>
        <v>1604830560.9200001</v>
      </c>
      <c r="K1149" s="168">
        <f t="shared" si="1073"/>
        <v>63287</v>
      </c>
      <c r="L1149" s="153">
        <f t="shared" si="1074"/>
        <v>79101</v>
      </c>
      <c r="M1149" s="169">
        <f t="shared" si="1075"/>
        <v>260328593.51000023</v>
      </c>
      <c r="N1149" s="184">
        <f t="shared" si="1044"/>
        <v>0.15108550856804542</v>
      </c>
      <c r="O1149" s="155">
        <f t="shared" si="1045"/>
        <v>8.2420742673399175E-2</v>
      </c>
      <c r="P1149" s="185">
        <f t="shared" si="1041"/>
        <v>0.19362455379034355</v>
      </c>
      <c r="Q1149" s="81"/>
      <c r="R1149" s="244"/>
    </row>
    <row r="1150" spans="1:18" s="20" customFormat="1" outlineLevel="1">
      <c r="A1150" s="152"/>
      <c r="B1150" s="132"/>
      <c r="C1150" s="136" t="s">
        <v>222</v>
      </c>
      <c r="D1150" s="137" t="s">
        <v>223</v>
      </c>
      <c r="E1150" s="168">
        <f t="shared" ref="E1150:J1150" si="1077">E27+E49+E71+E93+E115+E137+E159+E181+E203+E225+E247+E269+E291+E313+E335+E357+E379+E401+E423+E445+E467+E489+E511+E533+E555+E577+E599+E621+E643+E665+E687+E709+E731+E753+E775+E797+E819+E841+E863+E885+E907+E929+E951+E973+E995+E1017+E1039+E1061+E1083+E1105+E1127</f>
        <v>196640</v>
      </c>
      <c r="F1150" s="153">
        <f t="shared" si="1077"/>
        <v>0</v>
      </c>
      <c r="G1150" s="169">
        <f t="shared" si="1077"/>
        <v>472304443.99000001</v>
      </c>
      <c r="H1150" s="168">
        <f t="shared" si="1077"/>
        <v>193305</v>
      </c>
      <c r="I1150" s="153">
        <f t="shared" si="1077"/>
        <v>0</v>
      </c>
      <c r="J1150" s="169">
        <f t="shared" si="1077"/>
        <v>495324529</v>
      </c>
      <c r="K1150" s="168">
        <f t="shared" si="1073"/>
        <v>-3335</v>
      </c>
      <c r="L1150" s="153">
        <f t="shared" si="1074"/>
        <v>0</v>
      </c>
      <c r="M1150" s="169">
        <f t="shared" si="1075"/>
        <v>23020085.00999999</v>
      </c>
      <c r="N1150" s="184">
        <f t="shared" si="1044"/>
        <v>-1.6959926769731491E-2</v>
      </c>
      <c r="O1150" s="155">
        <f t="shared" si="1045"/>
        <v>0</v>
      </c>
      <c r="P1150" s="185">
        <f t="shared" si="1041"/>
        <v>4.8739928880464627E-2</v>
      </c>
      <c r="Q1150" s="81"/>
      <c r="R1150" s="244"/>
    </row>
    <row r="1151" spans="1:18" s="20" customFormat="1" outlineLevel="1">
      <c r="A1151" s="152"/>
      <c r="B1151" s="132" t="s">
        <v>189</v>
      </c>
      <c r="C1151" s="136" t="s">
        <v>144</v>
      </c>
      <c r="D1151" s="137" t="s">
        <v>1</v>
      </c>
      <c r="E1151" s="168">
        <f t="shared" ref="E1151:J1151" si="1078">E28+E50+E72+E94+E116+E138+E160+E182+E204+E226+E248+E270+E292+E314+E336+E358+E380+E402+E424+E446+E468+E490+E512+E534+E556+E578+E600+E622+E644+E666+E688+E710+E732+E754+E776+E798+E820+E842+E864+E886+E908+E930+E952+E974+E996+E1018+E1040+E1062+E1084+E1106+E1128</f>
        <v>136850</v>
      </c>
      <c r="F1151" s="153">
        <f t="shared" si="1078"/>
        <v>530650</v>
      </c>
      <c r="G1151" s="169">
        <f t="shared" si="1078"/>
        <v>741258022</v>
      </c>
      <c r="H1151" s="168">
        <f t="shared" si="1078"/>
        <v>127351</v>
      </c>
      <c r="I1151" s="153">
        <f t="shared" si="1078"/>
        <v>513519.75374732335</v>
      </c>
      <c r="J1151" s="169">
        <f t="shared" si="1078"/>
        <v>773929781</v>
      </c>
      <c r="K1151" s="168">
        <f t="shared" si="1073"/>
        <v>-9499</v>
      </c>
      <c r="L1151" s="153">
        <f t="shared" si="1074"/>
        <v>-17130.246252676647</v>
      </c>
      <c r="M1151" s="169">
        <f t="shared" si="1075"/>
        <v>32671759</v>
      </c>
      <c r="N1151" s="184">
        <f t="shared" si="1044"/>
        <v>-6.9411764705882353E-2</v>
      </c>
      <c r="O1151" s="155">
        <f t="shared" si="1045"/>
        <v>-3.228162866800461E-2</v>
      </c>
      <c r="P1151" s="185">
        <f t="shared" si="1041"/>
        <v>4.4076095003798825E-2</v>
      </c>
      <c r="Q1151" s="81"/>
      <c r="R1151" s="244"/>
    </row>
    <row r="1152" spans="1:18" s="20" customFormat="1" outlineLevel="1">
      <c r="A1152" s="152"/>
      <c r="B1152" s="130" t="s">
        <v>143</v>
      </c>
      <c r="C1152" s="135" t="s">
        <v>2</v>
      </c>
      <c r="D1152" s="175" t="s">
        <v>3</v>
      </c>
      <c r="E1152" s="166">
        <f t="shared" ref="E1152:J1152" si="1079">E29+E51+E73+E95+E117+E139+E161+E183+E205+E227+E249+E271+E293+E315+E337+E359+E381+E403+E425+E447+E469+E491+E513+E535+E557+E579+E601+E623+E645+E667+E689+E711+E733+E755+E777+E799+E821+E843+E865+E887+E909+E931+E953+E975+E997+E1019+E1041+E1063+E1085+E1107+E1129</f>
        <v>199656</v>
      </c>
      <c r="F1152" s="158">
        <f t="shared" si="1079"/>
        <v>0</v>
      </c>
      <c r="G1152" s="167">
        <f t="shared" si="1079"/>
        <v>1245438765.5699999</v>
      </c>
      <c r="H1152" s="166">
        <f t="shared" si="1079"/>
        <v>191586</v>
      </c>
      <c r="I1152" s="158">
        <f t="shared" si="1079"/>
        <v>0</v>
      </c>
      <c r="J1152" s="167">
        <f t="shared" si="1079"/>
        <v>1371559206.9599998</v>
      </c>
      <c r="K1152" s="166">
        <f t="shared" si="1073"/>
        <v>-8070</v>
      </c>
      <c r="L1152" s="158">
        <f t="shared" si="1074"/>
        <v>0</v>
      </c>
      <c r="M1152" s="167">
        <f t="shared" si="1075"/>
        <v>126120441.38999987</v>
      </c>
      <c r="N1152" s="186">
        <f t="shared" si="1044"/>
        <v>-4.0419521577112635E-2</v>
      </c>
      <c r="O1152" s="160">
        <f t="shared" si="1045"/>
        <v>0</v>
      </c>
      <c r="P1152" s="187">
        <f t="shared" si="1041"/>
        <v>0.10126587101396216</v>
      </c>
      <c r="Q1152" s="81"/>
      <c r="R1152" s="244"/>
    </row>
    <row r="1153" spans="1:20" s="20" customFormat="1" outlineLevel="1">
      <c r="A1153" s="152"/>
      <c r="B1153" s="130" t="s">
        <v>243</v>
      </c>
      <c r="C1153" s="135" t="s">
        <v>256</v>
      </c>
      <c r="D1153" s="175"/>
      <c r="E1153" s="281">
        <f t="shared" ref="E1153:J1153" si="1080">E30+E52+E74+E96+E118+E140+E162+E184+E206+E228+E250+E272+E294+E316+E338+E360+E382+E404+E426+E448+E470+E492+E514+E536+E558+E580+E602+E624+E646+E668+E690+E712+E734+E756+E778+E800+E822+E844+E866+E888+E910+E932+E954+E976+E998+E1020+E1042+E1064+E1086+E1108+E1130</f>
        <v>0</v>
      </c>
      <c r="F1153" s="282">
        <f t="shared" si="1080"/>
        <v>0</v>
      </c>
      <c r="G1153" s="283">
        <f t="shared" si="1080"/>
        <v>436204293.03000003</v>
      </c>
      <c r="H1153" s="281">
        <f t="shared" si="1080"/>
        <v>0</v>
      </c>
      <c r="I1153" s="282">
        <f t="shared" si="1080"/>
        <v>0</v>
      </c>
      <c r="J1153" s="283">
        <f t="shared" si="1080"/>
        <v>493631789.78000003</v>
      </c>
      <c r="K1153" s="281"/>
      <c r="L1153" s="282"/>
      <c r="M1153" s="283">
        <f t="shared" si="1075"/>
        <v>57427496.75</v>
      </c>
      <c r="N1153" s="186"/>
      <c r="O1153" s="160"/>
      <c r="P1153" s="187">
        <f t="shared" si="1041"/>
        <v>0.1316527546097544</v>
      </c>
      <c r="Q1153" s="81"/>
      <c r="R1153" s="244"/>
    </row>
    <row r="1154" spans="1:20" s="20" customFormat="1" ht="28.5" outlineLevel="1">
      <c r="A1154" s="152"/>
      <c r="B1154" s="132"/>
      <c r="C1154" s="136" t="s">
        <v>244</v>
      </c>
      <c r="D1154" s="137" t="s">
        <v>194</v>
      </c>
      <c r="E1154" s="281">
        <f t="shared" ref="E1154:J1154" si="1081">E31+E53+E75+E97+E119+E141+E163+E185+E207+E229+E251+E273+E295+E317+E339+E361+E383+E405+E427+E449+E471+E493+E515+E537+E559+E581+E603+E625+E647+E669+E691+E713+E735+E757+E779+E801+E823+E845+E867+E889+E911+E933+E955+E977+E999+E1021+E1043+E1065+E1087+E1109+E1131</f>
        <v>3000</v>
      </c>
      <c r="F1154" s="282">
        <f t="shared" si="1081"/>
        <v>56658</v>
      </c>
      <c r="G1154" s="284">
        <f t="shared" si="1081"/>
        <v>297954968.68000001</v>
      </c>
      <c r="H1154" s="281">
        <f t="shared" si="1081"/>
        <v>3000</v>
      </c>
      <c r="I1154" s="282">
        <f t="shared" si="1081"/>
        <v>42215</v>
      </c>
      <c r="J1154" s="284">
        <f t="shared" si="1081"/>
        <v>290243505.19</v>
      </c>
      <c r="K1154" s="281">
        <f t="shared" ref="K1154:K1156" si="1082">H1154-E1154</f>
        <v>0</v>
      </c>
      <c r="L1154" s="282">
        <f t="shared" ref="L1154:L1156" si="1083">I1154-F1154</f>
        <v>-14443</v>
      </c>
      <c r="M1154" s="284">
        <f t="shared" si="1075"/>
        <v>-7711463.4900000095</v>
      </c>
      <c r="N1154" s="285">
        <f t="shared" ref="N1154:N1156" si="1084">IF(E1154=0,0,K1154/E1154)</f>
        <v>0</v>
      </c>
      <c r="O1154" s="286">
        <f t="shared" ref="O1154:O1156" si="1085">IF(F1154=0,0,L1154/F1154)</f>
        <v>-0.25491545765823009</v>
      </c>
      <c r="P1154" s="287">
        <f t="shared" si="1041"/>
        <v>-2.5881305232677718E-2</v>
      </c>
      <c r="Q1154" s="81"/>
      <c r="R1154" s="244"/>
    </row>
    <row r="1155" spans="1:20" s="20" customFormat="1" outlineLevel="1">
      <c r="A1155" s="152"/>
      <c r="B1155" s="132"/>
      <c r="C1155" s="138" t="s">
        <v>245</v>
      </c>
      <c r="D1155" s="137" t="s">
        <v>159</v>
      </c>
      <c r="E1155" s="281">
        <f t="shared" ref="E1155:J1155" si="1086">E32+E54+E76+E98+E120+E142+E164+E186+E208+E230+E252+E274+E296+E318+E340+E362+E384+E406+E428+E450+E472+E494+E516+E538+E560+E582+E604+E626+E648+E670+E692+E714+E736+E758+E780+E802+E824+E846+E868+E890+E912+E934+E956+E978+E1000+E1022+E1044+E1066+E1088+E1110+E1132</f>
        <v>1290</v>
      </c>
      <c r="F1155" s="282">
        <f t="shared" si="1086"/>
        <v>37555</v>
      </c>
      <c r="G1155" s="284">
        <f t="shared" si="1086"/>
        <v>79624970.350000009</v>
      </c>
      <c r="H1155" s="281">
        <f t="shared" si="1086"/>
        <v>1773</v>
      </c>
      <c r="I1155" s="282">
        <f t="shared" si="1086"/>
        <v>45427</v>
      </c>
      <c r="J1155" s="284">
        <f t="shared" si="1086"/>
        <v>115851702.59</v>
      </c>
      <c r="K1155" s="281">
        <f t="shared" si="1082"/>
        <v>483</v>
      </c>
      <c r="L1155" s="282">
        <f t="shared" si="1083"/>
        <v>7872</v>
      </c>
      <c r="M1155" s="284">
        <f t="shared" si="1075"/>
        <v>36226732.239999995</v>
      </c>
      <c r="N1155" s="285">
        <f t="shared" si="1084"/>
        <v>0.37441860465116278</v>
      </c>
      <c r="O1155" s="286">
        <f t="shared" si="1085"/>
        <v>0.20961256823325788</v>
      </c>
      <c r="P1155" s="287">
        <f t="shared" si="1041"/>
        <v>0.45496697933778246</v>
      </c>
      <c r="Q1155" s="81"/>
      <c r="R1155" s="244"/>
    </row>
    <row r="1156" spans="1:20" s="16" customFormat="1" ht="21" customHeight="1" outlineLevel="1">
      <c r="A1156" s="157"/>
      <c r="B1156" s="130"/>
      <c r="C1156" s="136" t="s">
        <v>246</v>
      </c>
      <c r="D1156" s="137" t="s">
        <v>225</v>
      </c>
      <c r="E1156" s="168">
        <f t="shared" ref="E1156:J1156" si="1087">E33+E55+E77+E99+E121+E143+E165+E187+E209+E231+E253+E275+E297+E319+E341+E363+E385+E407+E429+E451+E473+E495+E517+E539+E561+E583+E605+E627+E649+E671+E693+E715+E737+E759+E781+E803+E825+E847+E869+E891+E913+E935+E957+E979+E1001+E1023+E1045+E1067+E1089+E1111+E1133</f>
        <v>1937</v>
      </c>
      <c r="F1156" s="153">
        <f t="shared" si="1087"/>
        <v>13946</v>
      </c>
      <c r="G1156" s="169">
        <f t="shared" si="1087"/>
        <v>58624354</v>
      </c>
      <c r="H1156" s="168">
        <f t="shared" si="1087"/>
        <v>2748</v>
      </c>
      <c r="I1156" s="153">
        <f t="shared" si="1087"/>
        <v>15336</v>
      </c>
      <c r="J1156" s="169">
        <f t="shared" si="1087"/>
        <v>87536582</v>
      </c>
      <c r="K1156" s="168">
        <f t="shared" si="1082"/>
        <v>811</v>
      </c>
      <c r="L1156" s="153">
        <f t="shared" si="1083"/>
        <v>1390</v>
      </c>
      <c r="M1156" s="169">
        <f t="shared" si="1075"/>
        <v>28912228</v>
      </c>
      <c r="N1156" s="184">
        <f t="shared" si="1084"/>
        <v>0.41868869385647911</v>
      </c>
      <c r="O1156" s="155">
        <f t="shared" si="1085"/>
        <v>9.9670156317223577E-2</v>
      </c>
      <c r="P1156" s="185">
        <f t="shared" si="1041"/>
        <v>0.49317776704200444</v>
      </c>
      <c r="Q1156" s="81"/>
      <c r="R1156" s="244"/>
    </row>
    <row r="1157" spans="1:20" s="13" customFormat="1">
      <c r="A1157" s="36"/>
      <c r="B1157" s="37"/>
      <c r="C1157" s="38" t="s">
        <v>151</v>
      </c>
      <c r="D1157" s="39" t="s">
        <v>145</v>
      </c>
      <c r="E1157" s="179" t="s">
        <v>145</v>
      </c>
      <c r="F1157" s="78" t="s">
        <v>145</v>
      </c>
      <c r="G1157" s="79">
        <f>G1158+G1164+G1169+G1174+G1175</f>
        <v>17892811146.632729</v>
      </c>
      <c r="H1157" s="179" t="s">
        <v>145</v>
      </c>
      <c r="I1157" s="274" t="s">
        <v>145</v>
      </c>
      <c r="J1157" s="79">
        <f>J1158+J1164+J1169+J1174+J1175</f>
        <v>20607145100.179996</v>
      </c>
      <c r="K1157" s="273" t="s">
        <v>145</v>
      </c>
      <c r="L1157" s="274" t="s">
        <v>145</v>
      </c>
      <c r="M1157" s="79">
        <f>M1158+M1164+M1169+M1174+M1175</f>
        <v>2714333953.5472713</v>
      </c>
      <c r="N1157" s="278" t="s">
        <v>145</v>
      </c>
      <c r="O1157" s="279" t="s">
        <v>145</v>
      </c>
      <c r="P1157" s="280">
        <f t="shared" ref="P1157:P1178" si="1088">IF(G1157=0,0,M1157/G1157)</f>
        <v>0.15169969275946252</v>
      </c>
      <c r="Q1157" s="81"/>
      <c r="R1157" s="245"/>
      <c r="S1157" s="81"/>
      <c r="T1157" s="244"/>
    </row>
    <row r="1158" spans="1:20" s="16" customFormat="1" ht="31.5" outlineLevel="1">
      <c r="A1158" s="24"/>
      <c r="B1158" s="5" t="s">
        <v>136</v>
      </c>
      <c r="C1158" s="9" t="s">
        <v>137</v>
      </c>
      <c r="D1158" s="161" t="s">
        <v>194</v>
      </c>
      <c r="E1158" s="26">
        <f>E1160+E1161+E1162+E1163</f>
        <v>106561</v>
      </c>
      <c r="F1158" s="14">
        <f t="shared" ref="F1158" si="1089">F1160+F1161+F1162+F1163</f>
        <v>938421</v>
      </c>
      <c r="G1158" s="27">
        <f>G1160+G1161+G1162+G1163</f>
        <v>8020123389.1099987</v>
      </c>
      <c r="H1158" s="26">
        <f>H1160+H1162</f>
        <v>110846</v>
      </c>
      <c r="I1158" s="14">
        <f>I1160+I1162</f>
        <v>936154</v>
      </c>
      <c r="J1158" s="27">
        <f>J1160+J1161+J1162+J1163</f>
        <v>9119647288.1399975</v>
      </c>
      <c r="K1158" s="26">
        <f t="shared" ref="K1158:M1158" si="1090">K1160+K1161+K1162+K1163</f>
        <v>4285</v>
      </c>
      <c r="L1158" s="14">
        <f t="shared" si="1090"/>
        <v>-2267</v>
      </c>
      <c r="M1158" s="27">
        <f t="shared" si="1090"/>
        <v>1099523899.0299997</v>
      </c>
      <c r="N1158" s="30">
        <f t="shared" ref="N1158:N1174" si="1091">IF(E1158=0,0,K1158/E1158)</f>
        <v>4.0211709724946275E-2</v>
      </c>
      <c r="O1158" s="15">
        <f t="shared" ref="O1158:O1174" si="1092">IF(F1158=0,0,L1158/F1158)</f>
        <v>-2.415760090620308E-3</v>
      </c>
      <c r="P1158" s="31">
        <f t="shared" si="1088"/>
        <v>0.13709563378076844</v>
      </c>
    </row>
    <row r="1159" spans="1:20" s="20" customFormat="1" outlineLevel="1">
      <c r="A1159" s="25"/>
      <c r="B1159" s="7"/>
      <c r="C1159" s="8" t="s">
        <v>167</v>
      </c>
      <c r="D1159" s="162" t="s">
        <v>194</v>
      </c>
      <c r="E1159" s="28">
        <f>E14+E36+E58+E80+E102+E124+E146+E168+E190+E212+E234+E256+E278+E300+E322+E344+E366+E388+E410+E432+E454+E476+E498+E520</f>
        <v>5677</v>
      </c>
      <c r="F1159" s="17">
        <f t="shared" ref="F1159:J1159" si="1093">F14+F36+F58+F80+F102+F124+F146+F168+F190+F212+F234+F256+F278+F300+F322+F344+F366+F388+F410+F432+F454+F476+F498+F520</f>
        <v>79840</v>
      </c>
      <c r="G1159" s="29">
        <f t="shared" si="1093"/>
        <v>946618338.50000036</v>
      </c>
      <c r="H1159" s="28">
        <f t="shared" si="1093"/>
        <v>5849</v>
      </c>
      <c r="I1159" s="17">
        <f t="shared" si="1093"/>
        <v>60244</v>
      </c>
      <c r="J1159" s="29">
        <f t="shared" si="1093"/>
        <v>1054397066.4100001</v>
      </c>
      <c r="K1159" s="28">
        <f t="shared" ref="K1159:K1163" si="1094">H1159-E1159</f>
        <v>172</v>
      </c>
      <c r="L1159" s="17">
        <f t="shared" ref="L1159:L1163" si="1095">I1159-F1159</f>
        <v>-19596</v>
      </c>
      <c r="M1159" s="29">
        <f t="shared" ref="M1159:M1163" si="1096">J1159-G1159</f>
        <v>107778727.90999973</v>
      </c>
      <c r="N1159" s="181">
        <f t="shared" si="1091"/>
        <v>3.0297692443191828E-2</v>
      </c>
      <c r="O1159" s="19">
        <f t="shared" si="1092"/>
        <v>-0.24544088176352705</v>
      </c>
      <c r="P1159" s="32">
        <f t="shared" si="1088"/>
        <v>0.11385658139771997</v>
      </c>
    </row>
    <row r="1160" spans="1:20" s="20" customFormat="1" outlineLevel="1">
      <c r="A1160" s="25"/>
      <c r="B1160" s="7" t="s">
        <v>168</v>
      </c>
      <c r="C1160" s="8" t="s">
        <v>138</v>
      </c>
      <c r="D1160" s="162" t="s">
        <v>194</v>
      </c>
      <c r="E1160" s="28">
        <f t="shared" ref="E1160:J1160" si="1097">E15+E37+E59+E81+E103+E125+E147+E169+E191+E213+E235+E257+E279+E301+E323+E345+E367+E389+E411+E433+E455+E477+E499+E521</f>
        <v>4744</v>
      </c>
      <c r="F1160" s="17">
        <f t="shared" si="1097"/>
        <v>37126</v>
      </c>
      <c r="G1160" s="29">
        <f t="shared" si="1097"/>
        <v>1062705494.9099995</v>
      </c>
      <c r="H1160" s="28">
        <f t="shared" si="1097"/>
        <v>4987</v>
      </c>
      <c r="I1160" s="17">
        <f t="shared" si="1097"/>
        <v>37436</v>
      </c>
      <c r="J1160" s="29">
        <f t="shared" si="1097"/>
        <v>1188868345.54</v>
      </c>
      <c r="K1160" s="28">
        <f t="shared" si="1094"/>
        <v>243</v>
      </c>
      <c r="L1160" s="17">
        <f t="shared" si="1095"/>
        <v>310</v>
      </c>
      <c r="M1160" s="29">
        <f t="shared" si="1096"/>
        <v>126162850.63000047</v>
      </c>
      <c r="N1160" s="181">
        <f t="shared" si="1091"/>
        <v>5.1222596964586843E-2</v>
      </c>
      <c r="O1160" s="19">
        <f t="shared" si="1092"/>
        <v>8.3499434358670476E-3</v>
      </c>
      <c r="P1160" s="32">
        <f t="shared" si="1088"/>
        <v>0.11871854548064156</v>
      </c>
    </row>
    <row r="1161" spans="1:20" s="20" customFormat="1" ht="31.5" outlineLevel="1">
      <c r="A1161" s="25"/>
      <c r="B1161" s="7" t="s">
        <v>169</v>
      </c>
      <c r="C1161" s="129" t="s">
        <v>181</v>
      </c>
      <c r="D1161" s="162" t="s">
        <v>195</v>
      </c>
      <c r="E1161" s="28">
        <f t="shared" ref="E1161:J1161" si="1098">E16+E38+E60+E82+E104+E126+E148+E170+E192+E214+E236+E258+E280+E302+E324+E346+E368+E390+E412+E434+E456+E478+E500+E522</f>
        <v>0</v>
      </c>
      <c r="F1161" s="17">
        <f t="shared" si="1098"/>
        <v>0</v>
      </c>
      <c r="G1161" s="29">
        <f t="shared" si="1098"/>
        <v>24410276</v>
      </c>
      <c r="H1161" s="28">
        <f t="shared" si="1098"/>
        <v>0</v>
      </c>
      <c r="I1161" s="17">
        <f t="shared" si="1098"/>
        <v>0</v>
      </c>
      <c r="J1161" s="29">
        <f t="shared" si="1098"/>
        <v>20824726.600000001</v>
      </c>
      <c r="K1161" s="28">
        <f t="shared" si="1094"/>
        <v>0</v>
      </c>
      <c r="L1161" s="17">
        <f t="shared" si="1095"/>
        <v>0</v>
      </c>
      <c r="M1161" s="29">
        <f t="shared" si="1096"/>
        <v>-3585549.3999999985</v>
      </c>
      <c r="N1161" s="181">
        <f t="shared" si="1091"/>
        <v>0</v>
      </c>
      <c r="O1161" s="19">
        <f t="shared" si="1092"/>
        <v>0</v>
      </c>
      <c r="P1161" s="32">
        <f t="shared" si="1088"/>
        <v>-0.14688688485128143</v>
      </c>
    </row>
    <row r="1162" spans="1:20" s="20" customFormat="1" outlineLevel="1">
      <c r="A1162" s="25"/>
      <c r="B1162" s="7" t="s">
        <v>170</v>
      </c>
      <c r="C1162" s="8" t="s">
        <v>180</v>
      </c>
      <c r="D1162" s="162" t="s">
        <v>194</v>
      </c>
      <c r="E1162" s="28">
        <f t="shared" ref="E1162:J1162" si="1099">E17+E39+E61+E83+E105+E127+E149+E171+E193+E215+E237+E259+E281+E303+E325+E347+E369+E391+E413+E435+E457+E479+E501+E523</f>
        <v>101817</v>
      </c>
      <c r="F1162" s="17">
        <f t="shared" si="1099"/>
        <v>901295</v>
      </c>
      <c r="G1162" s="29">
        <f t="shared" si="1099"/>
        <v>6933007618.1999989</v>
      </c>
      <c r="H1162" s="28">
        <f t="shared" si="1099"/>
        <v>105859</v>
      </c>
      <c r="I1162" s="17">
        <f t="shared" si="1099"/>
        <v>898718</v>
      </c>
      <c r="J1162" s="29">
        <f t="shared" si="1099"/>
        <v>7909954215.9999981</v>
      </c>
      <c r="K1162" s="28">
        <f t="shared" si="1094"/>
        <v>4042</v>
      </c>
      <c r="L1162" s="17">
        <f t="shared" si="1095"/>
        <v>-2577</v>
      </c>
      <c r="M1162" s="29">
        <f t="shared" si="1096"/>
        <v>976946597.79999924</v>
      </c>
      <c r="N1162" s="181">
        <f t="shared" si="1091"/>
        <v>3.9698675073907105E-2</v>
      </c>
      <c r="O1162" s="19">
        <f t="shared" si="1092"/>
        <v>-2.8592192345458481E-3</v>
      </c>
      <c r="P1162" s="32">
        <f t="shared" si="1088"/>
        <v>0.14091237910014609</v>
      </c>
    </row>
    <row r="1163" spans="1:20" s="20" customFormat="1" outlineLevel="1">
      <c r="A1163" s="25"/>
      <c r="B1163" s="7" t="s">
        <v>171</v>
      </c>
      <c r="C1163" s="8" t="s">
        <v>156</v>
      </c>
      <c r="D1163" s="162"/>
      <c r="E1163" s="28">
        <f t="shared" ref="E1163:J1163" si="1100">E18+E40+E62+E84+E106+E128+E150+E172+E194+E216+E238+E260+E282+E304+E326+E348+E370+E392+E414+E436+E458+E480+E502+E524</f>
        <v>0</v>
      </c>
      <c r="F1163" s="17">
        <f t="shared" si="1100"/>
        <v>0</v>
      </c>
      <c r="G1163" s="29">
        <f t="shared" si="1100"/>
        <v>-7.4505805969238281E-9</v>
      </c>
      <c r="H1163" s="28">
        <f t="shared" si="1100"/>
        <v>0</v>
      </c>
      <c r="I1163" s="17">
        <f t="shared" si="1100"/>
        <v>0</v>
      </c>
      <c r="J1163" s="29">
        <f t="shared" si="1100"/>
        <v>0</v>
      </c>
      <c r="K1163" s="28">
        <f t="shared" si="1094"/>
        <v>0</v>
      </c>
      <c r="L1163" s="17">
        <f t="shared" si="1095"/>
        <v>0</v>
      </c>
      <c r="M1163" s="29">
        <f t="shared" si="1096"/>
        <v>7.4505805969238281E-9</v>
      </c>
      <c r="N1163" s="181">
        <f t="shared" si="1091"/>
        <v>0</v>
      </c>
      <c r="O1163" s="19">
        <f t="shared" si="1092"/>
        <v>0</v>
      </c>
      <c r="P1163" s="32">
        <f t="shared" si="1088"/>
        <v>-1</v>
      </c>
    </row>
    <row r="1164" spans="1:20" s="16" customFormat="1" outlineLevel="1">
      <c r="A1164" s="24"/>
      <c r="B1164" s="5" t="s">
        <v>141</v>
      </c>
      <c r="C1164" s="6" t="s">
        <v>140</v>
      </c>
      <c r="D1164" s="161" t="s">
        <v>159</v>
      </c>
      <c r="E1164" s="26">
        <f t="shared" ref="E1164:G1164" si="1101">E1167+E1168</f>
        <v>44399</v>
      </c>
      <c r="F1164" s="14">
        <f t="shared" si="1101"/>
        <v>392671</v>
      </c>
      <c r="G1164" s="27">
        <f t="shared" si="1101"/>
        <v>1971311121.8200004</v>
      </c>
      <c r="H1164" s="26">
        <f>H1167+H1168</f>
        <v>44589</v>
      </c>
      <c r="I1164" s="14">
        <f>I1167+I1168</f>
        <v>330637</v>
      </c>
      <c r="J1164" s="27">
        <f>J1167+J1168</f>
        <v>2211279029.8599992</v>
      </c>
      <c r="K1164" s="26">
        <f t="shared" ref="K1164:M1164" si="1102">K1167+K1168</f>
        <v>190</v>
      </c>
      <c r="L1164" s="14">
        <f t="shared" si="1102"/>
        <v>-62034</v>
      </c>
      <c r="M1164" s="27">
        <f t="shared" si="1102"/>
        <v>239967908.03999889</v>
      </c>
      <c r="N1164" s="30">
        <f t="shared" si="1091"/>
        <v>4.2793756616139999E-3</v>
      </c>
      <c r="O1164" s="15">
        <f t="shared" si="1092"/>
        <v>-0.15797958087049974</v>
      </c>
      <c r="P1164" s="31">
        <f t="shared" si="1088"/>
        <v>0.12173010408344374</v>
      </c>
    </row>
    <row r="1165" spans="1:20" s="20" customFormat="1" outlineLevel="1">
      <c r="A1165" s="25"/>
      <c r="B1165" s="5"/>
      <c r="C1165" s="8" t="s">
        <v>167</v>
      </c>
      <c r="D1165" s="162" t="s">
        <v>159</v>
      </c>
      <c r="E1165" s="28">
        <f t="shared" ref="E1165:J1165" si="1103">E20+E42+E64+E86+E108+E130+E152+E174+E196+E218+E240+E262+E284+E306+E328+E350+E372+E394+E416+E438+E460+E482+E504+E526</f>
        <v>7230</v>
      </c>
      <c r="F1165" s="17">
        <f t="shared" si="1103"/>
        <v>58867</v>
      </c>
      <c r="G1165" s="29">
        <f t="shared" si="1103"/>
        <v>692043910.1099999</v>
      </c>
      <c r="H1165" s="28">
        <f t="shared" si="1103"/>
        <v>7191</v>
      </c>
      <c r="I1165" s="17">
        <f t="shared" si="1103"/>
        <v>29178</v>
      </c>
      <c r="J1165" s="29">
        <f t="shared" si="1103"/>
        <v>890673215.75999999</v>
      </c>
      <c r="K1165" s="28">
        <f t="shared" ref="K1165:K1168" si="1104">H1165-E1165</f>
        <v>-39</v>
      </c>
      <c r="L1165" s="17">
        <f t="shared" ref="L1165:L1168" si="1105">I1165-F1165</f>
        <v>-29689</v>
      </c>
      <c r="M1165" s="29">
        <f t="shared" ref="M1165:M1168" si="1106">J1165-G1165</f>
        <v>198629305.6500001</v>
      </c>
      <c r="N1165" s="181">
        <f t="shared" si="1091"/>
        <v>-5.3941908713692945E-3</v>
      </c>
      <c r="O1165" s="19">
        <f t="shared" si="1092"/>
        <v>-0.50434029252382484</v>
      </c>
      <c r="P1165" s="32">
        <f t="shared" si="1088"/>
        <v>0.2870183564196499</v>
      </c>
    </row>
    <row r="1166" spans="1:20" s="20" customFormat="1" ht="31.5" outlineLevel="1">
      <c r="A1166" s="25"/>
      <c r="B1166" s="5"/>
      <c r="C1166" s="129" t="s">
        <v>182</v>
      </c>
      <c r="D1166" s="162" t="s">
        <v>159</v>
      </c>
      <c r="E1166" s="28">
        <f t="shared" ref="E1166:J1166" si="1107">E21+E43+E65+E87+E109+E131+E153+E175+E197+E219+E241+E263+E285+E307+E329+E351+E373+E395+E417+E439+E461+E483+E505+E527</f>
        <v>0</v>
      </c>
      <c r="F1166" s="17">
        <f t="shared" si="1107"/>
        <v>0</v>
      </c>
      <c r="G1166" s="29">
        <f t="shared" si="1107"/>
        <v>0</v>
      </c>
      <c r="H1166" s="28">
        <f t="shared" si="1107"/>
        <v>0</v>
      </c>
      <c r="I1166" s="17">
        <f t="shared" si="1107"/>
        <v>0</v>
      </c>
      <c r="J1166" s="29">
        <f t="shared" si="1107"/>
        <v>0</v>
      </c>
      <c r="K1166" s="28">
        <f t="shared" si="1104"/>
        <v>0</v>
      </c>
      <c r="L1166" s="17">
        <f t="shared" si="1105"/>
        <v>0</v>
      </c>
      <c r="M1166" s="29">
        <f t="shared" si="1106"/>
        <v>0</v>
      </c>
      <c r="N1166" s="30">
        <f t="shared" si="1091"/>
        <v>0</v>
      </c>
      <c r="O1166" s="15">
        <f t="shared" si="1092"/>
        <v>0</v>
      </c>
      <c r="P1166" s="31">
        <f t="shared" si="1088"/>
        <v>0</v>
      </c>
    </row>
    <row r="1167" spans="1:20" s="20" customFormat="1" outlineLevel="1">
      <c r="A1167" s="25"/>
      <c r="B1167" s="7" t="s">
        <v>185</v>
      </c>
      <c r="C1167" s="8" t="s">
        <v>157</v>
      </c>
      <c r="D1167" s="162" t="s">
        <v>159</v>
      </c>
      <c r="E1167" s="28">
        <f t="shared" ref="E1167:J1167" si="1108">E22+E44+E66+E88+E110+E132+E154+E176+E198+E220+E242+E264+E286+E308+E330+E352+E374+E396+E418+E440+E462+E484+E506+E528</f>
        <v>14972</v>
      </c>
      <c r="F1167" s="17">
        <f t="shared" si="1108"/>
        <v>168202</v>
      </c>
      <c r="G1167" s="29">
        <f t="shared" si="1108"/>
        <v>387011945.81</v>
      </c>
      <c r="H1167" s="28">
        <f t="shared" si="1108"/>
        <v>13394</v>
      </c>
      <c r="I1167" s="17">
        <f t="shared" si="1108"/>
        <v>144133</v>
      </c>
      <c r="J1167" s="29">
        <f t="shared" si="1108"/>
        <v>349836380.69</v>
      </c>
      <c r="K1167" s="28">
        <f t="shared" si="1104"/>
        <v>-1578</v>
      </c>
      <c r="L1167" s="17">
        <f t="shared" si="1105"/>
        <v>-24069</v>
      </c>
      <c r="M1167" s="29">
        <f t="shared" si="1106"/>
        <v>-37175565.120000005</v>
      </c>
      <c r="N1167" s="181">
        <f t="shared" si="1091"/>
        <v>-0.10539674058242052</v>
      </c>
      <c r="O1167" s="19">
        <f t="shared" si="1092"/>
        <v>-0.14309580147679576</v>
      </c>
      <c r="P1167" s="32">
        <f t="shared" si="1088"/>
        <v>-9.6057926693175019E-2</v>
      </c>
    </row>
    <row r="1168" spans="1:20" s="20" customFormat="1" outlineLevel="1">
      <c r="A1168" s="25"/>
      <c r="B1168" s="7" t="s">
        <v>186</v>
      </c>
      <c r="C1168" s="8" t="s">
        <v>183</v>
      </c>
      <c r="D1168" s="162" t="s">
        <v>159</v>
      </c>
      <c r="E1168" s="28">
        <f t="shared" ref="E1168:J1168" si="1109">E23+E45+E67+E89+E111+E133+E155+E177+E199+E221+E243+E265+E287+E309+E331+E353+E375+E397+E419+E441+E463+E485+E507+E529</f>
        <v>29427</v>
      </c>
      <c r="F1168" s="17">
        <f t="shared" si="1109"/>
        <v>224469</v>
      </c>
      <c r="G1168" s="29">
        <f t="shared" si="1109"/>
        <v>1584299176.0100005</v>
      </c>
      <c r="H1168" s="28">
        <f t="shared" si="1109"/>
        <v>31195</v>
      </c>
      <c r="I1168" s="17">
        <f t="shared" si="1109"/>
        <v>186504</v>
      </c>
      <c r="J1168" s="29">
        <f t="shared" si="1109"/>
        <v>1861442649.1699994</v>
      </c>
      <c r="K1168" s="28">
        <f t="shared" si="1104"/>
        <v>1768</v>
      </c>
      <c r="L1168" s="17">
        <f t="shared" si="1105"/>
        <v>-37965</v>
      </c>
      <c r="M1168" s="29">
        <f t="shared" si="1106"/>
        <v>277143473.15999889</v>
      </c>
      <c r="N1168" s="181">
        <f t="shared" si="1091"/>
        <v>6.0080878105141539E-2</v>
      </c>
      <c r="O1168" s="19">
        <f t="shared" si="1092"/>
        <v>-0.16913248600029401</v>
      </c>
      <c r="P1168" s="32">
        <f t="shared" si="1088"/>
        <v>0.17493127393903884</v>
      </c>
    </row>
    <row r="1169" spans="1:16" s="20" customFormat="1" ht="31.5" outlineLevel="1">
      <c r="A1169" s="25"/>
      <c r="B1169" s="5" t="s">
        <v>139</v>
      </c>
      <c r="C1169" s="9" t="s">
        <v>142</v>
      </c>
      <c r="D1169" s="163" t="s">
        <v>1</v>
      </c>
      <c r="E1169" s="26">
        <f t="shared" ref="E1169" si="1110">E1170+E1173</f>
        <v>1201799</v>
      </c>
      <c r="F1169" s="14">
        <f t="shared" ref="F1169" si="1111">F1170+F1173</f>
        <v>5510247</v>
      </c>
      <c r="G1169" s="27">
        <f t="shared" ref="G1169" si="1112">G1170+G1173</f>
        <v>6349085632.0027275</v>
      </c>
      <c r="H1169" s="26">
        <f t="shared" ref="H1169" si="1113">H1170+H1173</f>
        <v>1049415</v>
      </c>
      <c r="I1169" s="14">
        <f t="shared" ref="I1169" si="1114">I1170+I1173</f>
        <v>5757737.7537473235</v>
      </c>
      <c r="J1169" s="27">
        <f t="shared" ref="J1169" si="1115">J1170+J1173</f>
        <v>7589432138.6099997</v>
      </c>
      <c r="K1169" s="26">
        <f t="shared" ref="K1169" si="1116">K1170+K1173</f>
        <v>-152384</v>
      </c>
      <c r="L1169" s="14">
        <f t="shared" ref="L1169" si="1117">L1170+L1173</f>
        <v>247490.75374732335</v>
      </c>
      <c r="M1169" s="27">
        <f t="shared" ref="M1169" si="1118">M1170+M1173</f>
        <v>1240346506.6072721</v>
      </c>
      <c r="N1169" s="30">
        <f t="shared" si="1091"/>
        <v>-0.1267965774642848</v>
      </c>
      <c r="O1169" s="15">
        <f t="shared" si="1092"/>
        <v>4.49146388079016E-2</v>
      </c>
      <c r="P1169" s="31">
        <f t="shared" si="1088"/>
        <v>0.19535828912989833</v>
      </c>
    </row>
    <row r="1170" spans="1:16" s="20" customFormat="1" ht="31.5" outlineLevel="1">
      <c r="A1170" s="25"/>
      <c r="B1170" s="7" t="s">
        <v>188</v>
      </c>
      <c r="C1170" s="10" t="s">
        <v>184</v>
      </c>
      <c r="D1170" s="164" t="s">
        <v>1</v>
      </c>
      <c r="E1170" s="28">
        <f t="shared" ref="E1170:J1170" si="1119">E25+E47+E69+E91+E113+E135+E157+E179+E201+E223+E245+E267+E289+E311+E333+E355+E377+E399+E421+E443+E465+E487+E509+E531</f>
        <v>1080550</v>
      </c>
      <c r="F1170" s="17">
        <f t="shared" si="1119"/>
        <v>5041456</v>
      </c>
      <c r="G1170" s="29">
        <f t="shared" si="1119"/>
        <v>5689958503.0027275</v>
      </c>
      <c r="H1170" s="28">
        <f t="shared" si="1119"/>
        <v>937820</v>
      </c>
      <c r="I1170" s="17">
        <f t="shared" si="1119"/>
        <v>5306738</v>
      </c>
      <c r="J1170" s="29">
        <f t="shared" si="1119"/>
        <v>6900022821.6099997</v>
      </c>
      <c r="K1170" s="28">
        <f t="shared" ref="K1170:K1174" si="1120">H1170-E1170</f>
        <v>-142730</v>
      </c>
      <c r="L1170" s="17">
        <f t="shared" ref="L1170:L1174" si="1121">I1170-F1170</f>
        <v>265282</v>
      </c>
      <c r="M1170" s="29">
        <f t="shared" ref="M1170:M1178" si="1122">J1170-G1170</f>
        <v>1210064318.6072721</v>
      </c>
      <c r="N1170" s="181">
        <f t="shared" si="1091"/>
        <v>-0.13209013928092175</v>
      </c>
      <c r="O1170" s="19">
        <f t="shared" si="1092"/>
        <v>5.2620116093446023E-2</v>
      </c>
      <c r="P1170" s="32">
        <f t="shared" si="1088"/>
        <v>0.21266663332758792</v>
      </c>
    </row>
    <row r="1171" spans="1:16" s="20" customFormat="1" ht="31.5" outlineLevel="1">
      <c r="A1171" s="25"/>
      <c r="B1171" s="7"/>
      <c r="C1171" s="10" t="s">
        <v>224</v>
      </c>
      <c r="D1171" s="164" t="s">
        <v>225</v>
      </c>
      <c r="E1171" s="28">
        <f t="shared" ref="E1171:J1171" si="1123">E26+E48+E70+E92+E114+E136+E158+E180+E202+E224+E246+E268+E290+E312+E334+E356+E378+E400+E422+E444+E466+E488+E510+E532</f>
        <v>366862</v>
      </c>
      <c r="F1171" s="17">
        <f t="shared" si="1123"/>
        <v>851827</v>
      </c>
      <c r="G1171" s="29">
        <f t="shared" si="1123"/>
        <v>1183238358.9100001</v>
      </c>
      <c r="H1171" s="28">
        <f t="shared" si="1123"/>
        <v>421890</v>
      </c>
      <c r="I1171" s="17">
        <f t="shared" si="1123"/>
        <v>920022</v>
      </c>
      <c r="J1171" s="29">
        <f t="shared" si="1123"/>
        <v>1411138632.6800001</v>
      </c>
      <c r="K1171" s="28">
        <f t="shared" si="1120"/>
        <v>55028</v>
      </c>
      <c r="L1171" s="17">
        <f t="shared" si="1121"/>
        <v>68195</v>
      </c>
      <c r="M1171" s="29">
        <f t="shared" si="1122"/>
        <v>227900273.76999998</v>
      </c>
      <c r="N1171" s="181">
        <f t="shared" si="1091"/>
        <v>0.14999645643320922</v>
      </c>
      <c r="O1171" s="19">
        <f t="shared" si="1092"/>
        <v>8.0057335585746875E-2</v>
      </c>
      <c r="P1171" s="32">
        <f t="shared" si="1088"/>
        <v>0.19260723932238122</v>
      </c>
    </row>
    <row r="1172" spans="1:16" s="20" customFormat="1" outlineLevel="1">
      <c r="A1172" s="25"/>
      <c r="B1172" s="7"/>
      <c r="C1172" s="10" t="s">
        <v>222</v>
      </c>
      <c r="D1172" s="164" t="s">
        <v>223</v>
      </c>
      <c r="E1172" s="28">
        <f t="shared" ref="E1172:J1172" si="1124">E27+E49+E71+E93+E115+E137+E159+E181+E203+E225+E247+E269+E291+E313+E335+E357+E379+E401+E423+E445+E467+E489+E511+E533</f>
        <v>164418</v>
      </c>
      <c r="F1172" s="17">
        <f t="shared" si="1124"/>
        <v>0</v>
      </c>
      <c r="G1172" s="29">
        <f t="shared" si="1124"/>
        <v>398045668.99000001</v>
      </c>
      <c r="H1172" s="28">
        <f t="shared" si="1124"/>
        <v>167816</v>
      </c>
      <c r="I1172" s="17">
        <f t="shared" si="1124"/>
        <v>0</v>
      </c>
      <c r="J1172" s="29">
        <f t="shared" si="1124"/>
        <v>438382037</v>
      </c>
      <c r="K1172" s="28">
        <f t="shared" si="1120"/>
        <v>3398</v>
      </c>
      <c r="L1172" s="17">
        <f t="shared" si="1121"/>
        <v>0</v>
      </c>
      <c r="M1172" s="29">
        <f t="shared" si="1122"/>
        <v>40336368.00999999</v>
      </c>
      <c r="N1172" s="181">
        <f t="shared" si="1091"/>
        <v>2.066683696432264E-2</v>
      </c>
      <c r="O1172" s="19">
        <f t="shared" si="1092"/>
        <v>0</v>
      </c>
      <c r="P1172" s="32">
        <f t="shared" si="1088"/>
        <v>0.1013360303915613</v>
      </c>
    </row>
    <row r="1173" spans="1:16" s="20" customFormat="1" outlineLevel="1">
      <c r="A1173" s="25"/>
      <c r="B1173" s="7" t="s">
        <v>189</v>
      </c>
      <c r="C1173" s="11" t="s">
        <v>144</v>
      </c>
      <c r="D1173" s="164" t="s">
        <v>1</v>
      </c>
      <c r="E1173" s="28">
        <f t="shared" ref="E1173:J1173" si="1125">E28+E50+E72+E94+E116+E138+E160+E182+E204+E226+E248+E270+E292+E314+E336+E358+E380+E402+E424+E446+E468+E490+E512+E534</f>
        <v>121249</v>
      </c>
      <c r="F1173" s="17">
        <f t="shared" si="1125"/>
        <v>468791</v>
      </c>
      <c r="G1173" s="29">
        <f t="shared" si="1125"/>
        <v>659127129</v>
      </c>
      <c r="H1173" s="28">
        <f t="shared" si="1125"/>
        <v>111595</v>
      </c>
      <c r="I1173" s="17">
        <f t="shared" si="1125"/>
        <v>450999.75374732335</v>
      </c>
      <c r="J1173" s="29">
        <f t="shared" si="1125"/>
        <v>689409317</v>
      </c>
      <c r="K1173" s="28">
        <f t="shared" si="1120"/>
        <v>-9654</v>
      </c>
      <c r="L1173" s="17">
        <f t="shared" si="1121"/>
        <v>-17791.246252676647</v>
      </c>
      <c r="M1173" s="29">
        <f t="shared" si="1122"/>
        <v>30282188</v>
      </c>
      <c r="N1173" s="181">
        <f t="shared" si="1091"/>
        <v>-7.9621275227012178E-2</v>
      </c>
      <c r="O1173" s="19">
        <f t="shared" si="1092"/>
        <v>-3.79513391952419E-2</v>
      </c>
      <c r="P1173" s="32">
        <f t="shared" si="1088"/>
        <v>4.5942863929668412E-2</v>
      </c>
    </row>
    <row r="1174" spans="1:16" s="20" customFormat="1" outlineLevel="1">
      <c r="A1174" s="25"/>
      <c r="B1174" s="5" t="s">
        <v>143</v>
      </c>
      <c r="C1174" s="6" t="s">
        <v>2</v>
      </c>
      <c r="D1174" s="163" t="s">
        <v>3</v>
      </c>
      <c r="E1174" s="26">
        <f t="shared" ref="E1174:J1174" si="1126">E29+E51+E73+E95+E117+E139+E161+E183+E205+E227+E249+E271+E293+E315+E337+E359+E381+E403+E425+E447+E469+E491+E513+E535</f>
        <v>184136</v>
      </c>
      <c r="F1174" s="14">
        <f t="shared" si="1126"/>
        <v>0</v>
      </c>
      <c r="G1174" s="27">
        <f t="shared" si="1126"/>
        <v>1149587749.6199999</v>
      </c>
      <c r="H1174" s="26">
        <f t="shared" si="1126"/>
        <v>176705</v>
      </c>
      <c r="I1174" s="14">
        <f t="shared" si="1126"/>
        <v>0</v>
      </c>
      <c r="J1174" s="27">
        <f t="shared" si="1126"/>
        <v>1265954019.3799999</v>
      </c>
      <c r="K1174" s="26">
        <f t="shared" si="1120"/>
        <v>-7431</v>
      </c>
      <c r="L1174" s="14">
        <f t="shared" si="1121"/>
        <v>0</v>
      </c>
      <c r="M1174" s="27">
        <f t="shared" si="1122"/>
        <v>116366269.75999999</v>
      </c>
      <c r="N1174" s="30">
        <f t="shared" si="1091"/>
        <v>-4.0356041186948778E-2</v>
      </c>
      <c r="O1174" s="15">
        <f t="shared" si="1092"/>
        <v>0</v>
      </c>
      <c r="P1174" s="31">
        <f t="shared" si="1088"/>
        <v>0.10122434742233923</v>
      </c>
    </row>
    <row r="1175" spans="1:16" s="20" customFormat="1" outlineLevel="1">
      <c r="A1175" s="25"/>
      <c r="B1175" s="5" t="s">
        <v>243</v>
      </c>
      <c r="C1175" s="6" t="s">
        <v>256</v>
      </c>
      <c r="D1175" s="164"/>
      <c r="E1175" s="267">
        <f t="shared" ref="E1175:J1175" si="1127">E30+E52+E74+E96+E118+E140+E162+E184+E206+E228+E250+E272+E294+E316+E338+E360+E382+E404+E426+E448+E470+E492+E514+E536</f>
        <v>0</v>
      </c>
      <c r="F1175" s="270">
        <f t="shared" si="1127"/>
        <v>0</v>
      </c>
      <c r="G1175" s="232">
        <f t="shared" si="1127"/>
        <v>402703254.08000004</v>
      </c>
      <c r="H1175" s="267">
        <f t="shared" si="1127"/>
        <v>0</v>
      </c>
      <c r="I1175" s="270">
        <f t="shared" si="1127"/>
        <v>0</v>
      </c>
      <c r="J1175" s="232">
        <f t="shared" si="1127"/>
        <v>420832624.19</v>
      </c>
      <c r="K1175" s="267"/>
      <c r="L1175" s="270"/>
      <c r="M1175" s="232">
        <f t="shared" si="1122"/>
        <v>18129370.109999955</v>
      </c>
      <c r="N1175" s="30"/>
      <c r="O1175" s="15"/>
      <c r="P1175" s="31">
        <f t="shared" si="1088"/>
        <v>4.5019179572853459E-2</v>
      </c>
    </row>
    <row r="1176" spans="1:16" s="20" customFormat="1" outlineLevel="1">
      <c r="A1176" s="25"/>
      <c r="B1176" s="7"/>
      <c r="C1176" s="11" t="s">
        <v>244</v>
      </c>
      <c r="D1176" s="162" t="s">
        <v>194</v>
      </c>
      <c r="E1176" s="267">
        <f t="shared" ref="E1176:J1176" si="1128">E31+E53+E75+E97+E119+E141+E163+E185+E207+E229+E251+E273+E295+E317+E339+E361+E383+E405+E427+E449+E471+E493+E515+E537</f>
        <v>3000</v>
      </c>
      <c r="F1176" s="270">
        <f t="shared" si="1128"/>
        <v>56658</v>
      </c>
      <c r="G1176" s="67">
        <f t="shared" si="1128"/>
        <v>297954968.68000001</v>
      </c>
      <c r="H1176" s="267">
        <f t="shared" si="1128"/>
        <v>3000</v>
      </c>
      <c r="I1176" s="270">
        <f t="shared" si="1128"/>
        <v>42215</v>
      </c>
      <c r="J1176" s="67">
        <f t="shared" si="1128"/>
        <v>290243505.19</v>
      </c>
      <c r="K1176" s="267">
        <f t="shared" ref="K1176:K1178" si="1129">H1176-E1176</f>
        <v>0</v>
      </c>
      <c r="L1176" s="270">
        <f t="shared" ref="L1176:L1178" si="1130">I1176-F1176</f>
        <v>-14443</v>
      </c>
      <c r="M1176" s="67">
        <f t="shared" si="1122"/>
        <v>-7711463.4900000095</v>
      </c>
      <c r="N1176" s="275">
        <f t="shared" ref="N1176:N1178" si="1131">IF(E1176=0,0,K1176/E1176)</f>
        <v>0</v>
      </c>
      <c r="O1176" s="276">
        <f t="shared" ref="O1176:O1178" si="1132">IF(F1176=0,0,L1176/F1176)</f>
        <v>-0.25491545765823009</v>
      </c>
      <c r="P1176" s="277">
        <f t="shared" si="1088"/>
        <v>-2.5881305232677718E-2</v>
      </c>
    </row>
    <row r="1177" spans="1:16" s="20" customFormat="1" outlineLevel="1">
      <c r="A1177" s="25"/>
      <c r="B1177" s="7"/>
      <c r="C1177" s="11" t="s">
        <v>245</v>
      </c>
      <c r="D1177" s="162" t="s">
        <v>159</v>
      </c>
      <c r="E1177" s="267">
        <f t="shared" ref="E1177:J1177" si="1133">E32+E54+E76+E98+E120+E142+E164+E186+E208+E230+E252+E274+E296+E318+E340+E362+E384+E406+E428+E450+E472+E494+E516+E538</f>
        <v>992</v>
      </c>
      <c r="F1177" s="270">
        <f t="shared" si="1133"/>
        <v>29467</v>
      </c>
      <c r="G1177" s="67">
        <f t="shared" si="1133"/>
        <v>66307176.399999999</v>
      </c>
      <c r="H1177" s="267">
        <f t="shared" si="1133"/>
        <v>955</v>
      </c>
      <c r="I1177" s="270">
        <f t="shared" si="1133"/>
        <v>24839</v>
      </c>
      <c r="J1177" s="67">
        <f t="shared" si="1133"/>
        <v>69551843</v>
      </c>
      <c r="K1177" s="267">
        <f t="shared" si="1129"/>
        <v>-37</v>
      </c>
      <c r="L1177" s="270">
        <f t="shared" si="1130"/>
        <v>-4628</v>
      </c>
      <c r="M1177" s="67">
        <f t="shared" si="1122"/>
        <v>3244666.6000000015</v>
      </c>
      <c r="N1177" s="275">
        <f t="shared" si="1131"/>
        <v>-3.7298387096774195E-2</v>
      </c>
      <c r="O1177" s="276">
        <f t="shared" si="1132"/>
        <v>-0.15705704686598568</v>
      </c>
      <c r="P1177" s="277">
        <f t="shared" si="1088"/>
        <v>4.8933867737429422E-2</v>
      </c>
    </row>
    <row r="1178" spans="1:16" s="16" customFormat="1" outlineLevel="1">
      <c r="A1178" s="24"/>
      <c r="B1178" s="5"/>
      <c r="C1178" s="11" t="s">
        <v>246</v>
      </c>
      <c r="D1178" s="164" t="s">
        <v>225</v>
      </c>
      <c r="E1178" s="28">
        <f t="shared" ref="E1178:J1178" si="1134">E33+E55+E77+E99+E121+E143+E165+E187+E209+E231+E253+E275+E297+E319+E341+E363+E385+E407+E429+E451+E473+E495+E517+E539</f>
        <v>1406</v>
      </c>
      <c r="F1178" s="17">
        <f t="shared" si="1134"/>
        <v>9070</v>
      </c>
      <c r="G1178" s="29">
        <f t="shared" si="1134"/>
        <v>38441109</v>
      </c>
      <c r="H1178" s="28">
        <f t="shared" si="1134"/>
        <v>1908</v>
      </c>
      <c r="I1178" s="17">
        <f t="shared" si="1134"/>
        <v>10767</v>
      </c>
      <c r="J1178" s="29">
        <f t="shared" si="1134"/>
        <v>61037276</v>
      </c>
      <c r="K1178" s="28">
        <f t="shared" si="1129"/>
        <v>502</v>
      </c>
      <c r="L1178" s="17">
        <f t="shared" si="1130"/>
        <v>1697</v>
      </c>
      <c r="M1178" s="29">
        <f t="shared" si="1122"/>
        <v>22596167</v>
      </c>
      <c r="N1178" s="181">
        <f t="shared" si="1131"/>
        <v>0.35704125177809387</v>
      </c>
      <c r="O1178" s="19">
        <f t="shared" si="1132"/>
        <v>0.18710033076074972</v>
      </c>
      <c r="P1178" s="32">
        <f t="shared" si="1088"/>
        <v>0.58781256805052118</v>
      </c>
    </row>
    <row r="1179" spans="1:16" s="13" customFormat="1">
      <c r="A1179" s="36"/>
      <c r="B1179" s="37"/>
      <c r="C1179" s="38" t="s">
        <v>150</v>
      </c>
      <c r="D1179" s="39" t="s">
        <v>145</v>
      </c>
      <c r="E1179" s="179" t="s">
        <v>145</v>
      </c>
      <c r="F1179" s="78" t="s">
        <v>145</v>
      </c>
      <c r="G1179" s="79">
        <f>G1180+G1186+G1191+G1196+G1197</f>
        <v>868072619.33000004</v>
      </c>
      <c r="H1179" s="179" t="s">
        <v>145</v>
      </c>
      <c r="I1179" s="274" t="s">
        <v>145</v>
      </c>
      <c r="J1179" s="79">
        <f>J1180+J1186+J1191+J1196+J1197</f>
        <v>1024184543.1999999</v>
      </c>
      <c r="K1179" s="273" t="s">
        <v>145</v>
      </c>
      <c r="L1179" s="274" t="s">
        <v>145</v>
      </c>
      <c r="M1179" s="79">
        <f>M1180+M1186+M1191+M1196+M1197</f>
        <v>156111923.86999995</v>
      </c>
      <c r="N1179" s="278" t="s">
        <v>145</v>
      </c>
      <c r="O1179" s="279" t="s">
        <v>145</v>
      </c>
      <c r="P1179" s="280">
        <f t="shared" ref="P1179:P1200" si="1135">IF(G1179=0,0,M1179/G1179)</f>
        <v>0.17983740115025285</v>
      </c>
    </row>
    <row r="1180" spans="1:16" s="16" customFormat="1" ht="31.5" outlineLevel="1">
      <c r="A1180" s="24"/>
      <c r="B1180" s="5" t="s">
        <v>136</v>
      </c>
      <c r="C1180" s="9" t="s">
        <v>137</v>
      </c>
      <c r="D1180" s="161" t="s">
        <v>194</v>
      </c>
      <c r="E1180" s="26">
        <f>E1182+E1183+E1184+E1185</f>
        <v>40</v>
      </c>
      <c r="F1180" s="14">
        <f t="shared" ref="F1180" si="1136">F1182+F1183+F1184+F1185</f>
        <v>275</v>
      </c>
      <c r="G1180" s="27">
        <f>G1182+G1183+G1184+G1185</f>
        <v>2520959.6500000004</v>
      </c>
      <c r="H1180" s="26">
        <f>H1182+H1184</f>
        <v>30</v>
      </c>
      <c r="I1180" s="14">
        <f>I1182+I1184</f>
        <v>208</v>
      </c>
      <c r="J1180" s="27">
        <f>J1182+J1183+J1184+J1185</f>
        <v>1834036.61</v>
      </c>
      <c r="K1180" s="26">
        <f t="shared" ref="K1180:M1180" si="1137">K1182+K1183+K1184+K1185</f>
        <v>-10</v>
      </c>
      <c r="L1180" s="14">
        <f t="shared" si="1137"/>
        <v>-67</v>
      </c>
      <c r="M1180" s="27">
        <f t="shared" si="1137"/>
        <v>-686923.04000000027</v>
      </c>
      <c r="N1180" s="30">
        <f t="shared" ref="N1180:N1196" si="1138">IF(E1180=0,0,K1180/E1180)</f>
        <v>-0.25</v>
      </c>
      <c r="O1180" s="15">
        <f t="shared" ref="O1180:O1196" si="1139">IF(F1180=0,0,L1180/F1180)</f>
        <v>-0.24363636363636362</v>
      </c>
      <c r="P1180" s="31">
        <f t="shared" si="1135"/>
        <v>-0.27248474207034618</v>
      </c>
    </row>
    <row r="1181" spans="1:16" s="20" customFormat="1" outlineLevel="1">
      <c r="A1181" s="25"/>
      <c r="B1181" s="7"/>
      <c r="C1181" s="8" t="s">
        <v>167</v>
      </c>
      <c r="D1181" s="162" t="s">
        <v>194</v>
      </c>
      <c r="E1181" s="28">
        <f>E542+E564+E586+E608+E630+E652+E674</f>
        <v>0</v>
      </c>
      <c r="F1181" s="17">
        <f t="shared" ref="F1181:J1181" si="1140">F542+F564+F586+F608+F630+F652+F674</f>
        <v>0</v>
      </c>
      <c r="G1181" s="29">
        <f t="shared" si="1140"/>
        <v>0</v>
      </c>
      <c r="H1181" s="28">
        <f t="shared" si="1140"/>
        <v>0</v>
      </c>
      <c r="I1181" s="17">
        <f t="shared" si="1140"/>
        <v>0</v>
      </c>
      <c r="J1181" s="29">
        <f t="shared" si="1140"/>
        <v>0</v>
      </c>
      <c r="K1181" s="28">
        <f t="shared" ref="K1181:K1185" si="1141">H1181-E1181</f>
        <v>0</v>
      </c>
      <c r="L1181" s="17">
        <f t="shared" ref="L1181:L1185" si="1142">I1181-F1181</f>
        <v>0</v>
      </c>
      <c r="M1181" s="29">
        <f t="shared" ref="M1181:M1185" si="1143">J1181-G1181</f>
        <v>0</v>
      </c>
      <c r="N1181" s="181">
        <f t="shared" si="1138"/>
        <v>0</v>
      </c>
      <c r="O1181" s="19">
        <f t="shared" si="1139"/>
        <v>0</v>
      </c>
      <c r="P1181" s="32">
        <f t="shared" si="1135"/>
        <v>0</v>
      </c>
    </row>
    <row r="1182" spans="1:16" s="20" customFormat="1" outlineLevel="1">
      <c r="A1182" s="25"/>
      <c r="B1182" s="7" t="s">
        <v>168</v>
      </c>
      <c r="C1182" s="8" t="s">
        <v>138</v>
      </c>
      <c r="D1182" s="162" t="s">
        <v>194</v>
      </c>
      <c r="E1182" s="28">
        <f t="shared" ref="E1182:J1182" si="1144">E543+E565+E587+E609+E631+E653+E675</f>
        <v>0</v>
      </c>
      <c r="F1182" s="17">
        <f t="shared" si="1144"/>
        <v>0</v>
      </c>
      <c r="G1182" s="29">
        <f t="shared" si="1144"/>
        <v>0</v>
      </c>
      <c r="H1182" s="28">
        <f t="shared" si="1144"/>
        <v>0</v>
      </c>
      <c r="I1182" s="17">
        <f t="shared" si="1144"/>
        <v>0</v>
      </c>
      <c r="J1182" s="29">
        <f t="shared" si="1144"/>
        <v>0</v>
      </c>
      <c r="K1182" s="28">
        <f t="shared" si="1141"/>
        <v>0</v>
      </c>
      <c r="L1182" s="17">
        <f t="shared" si="1142"/>
        <v>0</v>
      </c>
      <c r="M1182" s="29">
        <f t="shared" si="1143"/>
        <v>0</v>
      </c>
      <c r="N1182" s="181">
        <f t="shared" si="1138"/>
        <v>0</v>
      </c>
      <c r="O1182" s="19">
        <f t="shared" si="1139"/>
        <v>0</v>
      </c>
      <c r="P1182" s="32">
        <f t="shared" si="1135"/>
        <v>0</v>
      </c>
    </row>
    <row r="1183" spans="1:16" s="20" customFormat="1" ht="31.5" outlineLevel="1">
      <c r="A1183" s="25"/>
      <c r="B1183" s="7" t="s">
        <v>169</v>
      </c>
      <c r="C1183" s="129" t="s">
        <v>181</v>
      </c>
      <c r="D1183" s="162" t="s">
        <v>195</v>
      </c>
      <c r="E1183" s="28">
        <f t="shared" ref="E1183:J1183" si="1145">E544+E566+E588+E610+E632+E654+E676</f>
        <v>0</v>
      </c>
      <c r="F1183" s="17">
        <f t="shared" si="1145"/>
        <v>0</v>
      </c>
      <c r="G1183" s="29">
        <f t="shared" si="1145"/>
        <v>0</v>
      </c>
      <c r="H1183" s="28">
        <f t="shared" si="1145"/>
        <v>0</v>
      </c>
      <c r="I1183" s="17">
        <f t="shared" si="1145"/>
        <v>0</v>
      </c>
      <c r="J1183" s="29">
        <f t="shared" si="1145"/>
        <v>0</v>
      </c>
      <c r="K1183" s="28">
        <f t="shared" si="1141"/>
        <v>0</v>
      </c>
      <c r="L1183" s="17">
        <f t="shared" si="1142"/>
        <v>0</v>
      </c>
      <c r="M1183" s="29">
        <f t="shared" si="1143"/>
        <v>0</v>
      </c>
      <c r="N1183" s="181">
        <f t="shared" si="1138"/>
        <v>0</v>
      </c>
      <c r="O1183" s="19">
        <f t="shared" si="1139"/>
        <v>0</v>
      </c>
      <c r="P1183" s="32">
        <f t="shared" si="1135"/>
        <v>0</v>
      </c>
    </row>
    <row r="1184" spans="1:16" s="20" customFormat="1" outlineLevel="1">
      <c r="A1184" s="25"/>
      <c r="B1184" s="7" t="s">
        <v>170</v>
      </c>
      <c r="C1184" s="8" t="s">
        <v>180</v>
      </c>
      <c r="D1184" s="162" t="s">
        <v>194</v>
      </c>
      <c r="E1184" s="28">
        <f t="shared" ref="E1184:J1184" si="1146">E545+E567+E589+E611+E633+E655+E677</f>
        <v>40</v>
      </c>
      <c r="F1184" s="17">
        <f t="shared" si="1146"/>
        <v>275</v>
      </c>
      <c r="G1184" s="29">
        <f t="shared" si="1146"/>
        <v>2520959.6500000004</v>
      </c>
      <c r="H1184" s="28">
        <f t="shared" si="1146"/>
        <v>30</v>
      </c>
      <c r="I1184" s="17">
        <f t="shared" si="1146"/>
        <v>208</v>
      </c>
      <c r="J1184" s="29">
        <f t="shared" si="1146"/>
        <v>1834036.61</v>
      </c>
      <c r="K1184" s="28">
        <f t="shared" si="1141"/>
        <v>-10</v>
      </c>
      <c r="L1184" s="17">
        <f t="shared" si="1142"/>
        <v>-67</v>
      </c>
      <c r="M1184" s="29">
        <f t="shared" si="1143"/>
        <v>-686923.04000000027</v>
      </c>
      <c r="N1184" s="181">
        <f t="shared" si="1138"/>
        <v>-0.25</v>
      </c>
      <c r="O1184" s="19">
        <f t="shared" si="1139"/>
        <v>-0.24363636363636362</v>
      </c>
      <c r="P1184" s="32">
        <f t="shared" si="1135"/>
        <v>-0.27248474207034618</v>
      </c>
    </row>
    <row r="1185" spans="1:16" s="20" customFormat="1" outlineLevel="1">
      <c r="A1185" s="25"/>
      <c r="B1185" s="7" t="s">
        <v>171</v>
      </c>
      <c r="C1185" s="8" t="s">
        <v>156</v>
      </c>
      <c r="D1185" s="162"/>
      <c r="E1185" s="28">
        <f t="shared" ref="E1185:J1185" si="1147">E546+E568+E590+E612+E634+E656+E678</f>
        <v>0</v>
      </c>
      <c r="F1185" s="17">
        <f t="shared" si="1147"/>
        <v>0</v>
      </c>
      <c r="G1185" s="29">
        <f t="shared" si="1147"/>
        <v>0</v>
      </c>
      <c r="H1185" s="28">
        <f t="shared" si="1147"/>
        <v>0</v>
      </c>
      <c r="I1185" s="17">
        <f t="shared" si="1147"/>
        <v>0</v>
      </c>
      <c r="J1185" s="29">
        <f t="shared" si="1147"/>
        <v>0</v>
      </c>
      <c r="K1185" s="28">
        <f t="shared" si="1141"/>
        <v>0</v>
      </c>
      <c r="L1185" s="17">
        <f t="shared" si="1142"/>
        <v>0</v>
      </c>
      <c r="M1185" s="29">
        <f t="shared" si="1143"/>
        <v>0</v>
      </c>
      <c r="N1185" s="181">
        <f t="shared" si="1138"/>
        <v>0</v>
      </c>
      <c r="O1185" s="19">
        <f t="shared" si="1139"/>
        <v>0</v>
      </c>
      <c r="P1185" s="32">
        <f t="shared" si="1135"/>
        <v>0</v>
      </c>
    </row>
    <row r="1186" spans="1:16" s="20" customFormat="1" outlineLevel="1">
      <c r="A1186" s="24"/>
      <c r="B1186" s="5" t="s">
        <v>141</v>
      </c>
      <c r="C1186" s="6" t="s">
        <v>140</v>
      </c>
      <c r="D1186" s="161" t="s">
        <v>159</v>
      </c>
      <c r="E1186" s="26">
        <f t="shared" ref="E1186:G1186" si="1148">E1189+E1190</f>
        <v>584</v>
      </c>
      <c r="F1186" s="14">
        <f t="shared" si="1148"/>
        <v>6496</v>
      </c>
      <c r="G1186" s="27">
        <f t="shared" si="1148"/>
        <v>14409932.059999999</v>
      </c>
      <c r="H1186" s="26">
        <f>H1189+H1190</f>
        <v>440</v>
      </c>
      <c r="I1186" s="14">
        <f>I1189+I1190</f>
        <v>4692</v>
      </c>
      <c r="J1186" s="27">
        <f>J1189+J1190</f>
        <v>10769192.17</v>
      </c>
      <c r="K1186" s="26">
        <f t="shared" ref="K1186:M1186" si="1149">K1189+K1190</f>
        <v>-144</v>
      </c>
      <c r="L1186" s="14">
        <f t="shared" si="1149"/>
        <v>-1804</v>
      </c>
      <c r="M1186" s="27">
        <f t="shared" si="1149"/>
        <v>-3640739.8899999987</v>
      </c>
      <c r="N1186" s="30">
        <f t="shared" si="1138"/>
        <v>-0.24657534246575341</v>
      </c>
      <c r="O1186" s="15">
        <f t="shared" si="1139"/>
        <v>-0.27770935960591131</v>
      </c>
      <c r="P1186" s="31">
        <f t="shared" si="1135"/>
        <v>-0.25265489627853244</v>
      </c>
    </row>
    <row r="1187" spans="1:16" s="16" customFormat="1" outlineLevel="1">
      <c r="A1187" s="25"/>
      <c r="B1187" s="5"/>
      <c r="C1187" s="8" t="s">
        <v>167</v>
      </c>
      <c r="D1187" s="162" t="s">
        <v>159</v>
      </c>
      <c r="E1187" s="28">
        <f t="shared" ref="E1187:J1187" si="1150">E548+E570+E592+E614+E636+E658+E680</f>
        <v>0</v>
      </c>
      <c r="F1187" s="17">
        <f t="shared" si="1150"/>
        <v>0</v>
      </c>
      <c r="G1187" s="29">
        <f t="shared" si="1150"/>
        <v>0</v>
      </c>
      <c r="H1187" s="28">
        <f t="shared" si="1150"/>
        <v>0</v>
      </c>
      <c r="I1187" s="17">
        <f t="shared" si="1150"/>
        <v>0</v>
      </c>
      <c r="J1187" s="29">
        <f t="shared" si="1150"/>
        <v>0</v>
      </c>
      <c r="K1187" s="28">
        <f t="shared" ref="K1187:K1190" si="1151">H1187-E1187</f>
        <v>0</v>
      </c>
      <c r="L1187" s="17">
        <f t="shared" ref="L1187:L1190" si="1152">I1187-F1187</f>
        <v>0</v>
      </c>
      <c r="M1187" s="29">
        <f t="shared" ref="M1187:M1190" si="1153">J1187-G1187</f>
        <v>0</v>
      </c>
      <c r="N1187" s="181">
        <f t="shared" si="1138"/>
        <v>0</v>
      </c>
      <c r="O1187" s="19">
        <f t="shared" si="1139"/>
        <v>0</v>
      </c>
      <c r="P1187" s="32">
        <f t="shared" si="1135"/>
        <v>0</v>
      </c>
    </row>
    <row r="1188" spans="1:16" s="20" customFormat="1" ht="31.5" outlineLevel="1">
      <c r="A1188" s="25"/>
      <c r="B1188" s="5"/>
      <c r="C1188" s="129" t="s">
        <v>182</v>
      </c>
      <c r="D1188" s="162" t="s">
        <v>159</v>
      </c>
      <c r="E1188" s="28">
        <f t="shared" ref="E1188:J1188" si="1154">E549+E571+E593+E615+E637+E659+E681</f>
        <v>0</v>
      </c>
      <c r="F1188" s="17">
        <f t="shared" si="1154"/>
        <v>0</v>
      </c>
      <c r="G1188" s="29">
        <f t="shared" si="1154"/>
        <v>0</v>
      </c>
      <c r="H1188" s="28">
        <f t="shared" si="1154"/>
        <v>0</v>
      </c>
      <c r="I1188" s="17">
        <f t="shared" si="1154"/>
        <v>0</v>
      </c>
      <c r="J1188" s="29">
        <f t="shared" si="1154"/>
        <v>0</v>
      </c>
      <c r="K1188" s="28">
        <f t="shared" si="1151"/>
        <v>0</v>
      </c>
      <c r="L1188" s="17">
        <f t="shared" si="1152"/>
        <v>0</v>
      </c>
      <c r="M1188" s="29">
        <f t="shared" si="1153"/>
        <v>0</v>
      </c>
      <c r="N1188" s="30">
        <f t="shared" si="1138"/>
        <v>0</v>
      </c>
      <c r="O1188" s="15">
        <f t="shared" si="1139"/>
        <v>0</v>
      </c>
      <c r="P1188" s="31">
        <f t="shared" si="1135"/>
        <v>0</v>
      </c>
    </row>
    <row r="1189" spans="1:16" s="20" customFormat="1" outlineLevel="1">
      <c r="A1189" s="25"/>
      <c r="B1189" s="7" t="s">
        <v>185</v>
      </c>
      <c r="C1189" s="8" t="s">
        <v>157</v>
      </c>
      <c r="D1189" s="162" t="s">
        <v>159</v>
      </c>
      <c r="E1189" s="28">
        <f t="shared" ref="E1189:J1189" si="1155">E550+E572+E594+E616+E638+E660+E682</f>
        <v>584</v>
      </c>
      <c r="F1189" s="17">
        <f t="shared" si="1155"/>
        <v>6496</v>
      </c>
      <c r="G1189" s="29">
        <f t="shared" si="1155"/>
        <v>14409932.059999999</v>
      </c>
      <c r="H1189" s="28">
        <f t="shared" si="1155"/>
        <v>440</v>
      </c>
      <c r="I1189" s="17">
        <f t="shared" si="1155"/>
        <v>4692</v>
      </c>
      <c r="J1189" s="29">
        <f t="shared" si="1155"/>
        <v>10769192.17</v>
      </c>
      <c r="K1189" s="28">
        <f t="shared" si="1151"/>
        <v>-144</v>
      </c>
      <c r="L1189" s="17">
        <f t="shared" si="1152"/>
        <v>-1804</v>
      </c>
      <c r="M1189" s="29">
        <f t="shared" si="1153"/>
        <v>-3640739.8899999987</v>
      </c>
      <c r="N1189" s="181">
        <f t="shared" si="1138"/>
        <v>-0.24657534246575341</v>
      </c>
      <c r="O1189" s="19">
        <f t="shared" si="1139"/>
        <v>-0.27770935960591131</v>
      </c>
      <c r="P1189" s="32">
        <f t="shared" si="1135"/>
        <v>-0.25265489627853244</v>
      </c>
    </row>
    <row r="1190" spans="1:16" s="20" customFormat="1" outlineLevel="1">
      <c r="A1190" s="25"/>
      <c r="B1190" s="7" t="s">
        <v>186</v>
      </c>
      <c r="C1190" s="8" t="s">
        <v>183</v>
      </c>
      <c r="D1190" s="162" t="s">
        <v>159</v>
      </c>
      <c r="E1190" s="28">
        <f t="shared" ref="E1190:J1190" si="1156">E551+E573+E595+E617+E639+E661+E683</f>
        <v>0</v>
      </c>
      <c r="F1190" s="17">
        <f t="shared" si="1156"/>
        <v>0</v>
      </c>
      <c r="G1190" s="29">
        <f t="shared" si="1156"/>
        <v>0</v>
      </c>
      <c r="H1190" s="28">
        <f t="shared" si="1156"/>
        <v>0</v>
      </c>
      <c r="I1190" s="17">
        <f t="shared" si="1156"/>
        <v>0</v>
      </c>
      <c r="J1190" s="29">
        <f t="shared" si="1156"/>
        <v>0</v>
      </c>
      <c r="K1190" s="28">
        <f t="shared" si="1151"/>
        <v>0</v>
      </c>
      <c r="L1190" s="17">
        <f t="shared" si="1152"/>
        <v>0</v>
      </c>
      <c r="M1190" s="29">
        <f t="shared" si="1153"/>
        <v>0</v>
      </c>
      <c r="N1190" s="181">
        <f t="shared" si="1138"/>
        <v>0</v>
      </c>
      <c r="O1190" s="19">
        <f t="shared" si="1139"/>
        <v>0</v>
      </c>
      <c r="P1190" s="32">
        <f t="shared" si="1135"/>
        <v>0</v>
      </c>
    </row>
    <row r="1191" spans="1:16" s="20" customFormat="1" ht="31.5" outlineLevel="1">
      <c r="A1191" s="25"/>
      <c r="B1191" s="5" t="s">
        <v>139</v>
      </c>
      <c r="C1191" s="9" t="s">
        <v>142</v>
      </c>
      <c r="D1191" s="163" t="s">
        <v>1</v>
      </c>
      <c r="E1191" s="26">
        <f t="shared" ref="E1191" si="1157">E1192+E1195</f>
        <v>155507</v>
      </c>
      <c r="F1191" s="14">
        <f t="shared" ref="F1191" si="1158">F1192+F1195</f>
        <v>684510</v>
      </c>
      <c r="G1191" s="27">
        <f t="shared" ref="G1191" si="1159">G1192+G1195</f>
        <v>731928829.00999999</v>
      </c>
      <c r="H1191" s="26">
        <f t="shared" ref="H1191" si="1160">H1192+H1195</f>
        <v>141560</v>
      </c>
      <c r="I1191" s="14">
        <f t="shared" ref="I1191" si="1161">I1192+I1195</f>
        <v>707340.80000000005</v>
      </c>
      <c r="J1191" s="27">
        <f t="shared" ref="J1191" si="1162">J1192+J1195</f>
        <v>849529602.71999991</v>
      </c>
      <c r="K1191" s="26">
        <f t="shared" ref="K1191" si="1163">K1192+K1195</f>
        <v>-13947</v>
      </c>
      <c r="L1191" s="14">
        <f t="shared" ref="L1191" si="1164">L1192+L1195</f>
        <v>22830.800000000047</v>
      </c>
      <c r="M1191" s="27">
        <f t="shared" ref="M1191" si="1165">M1192+M1195</f>
        <v>117600773.70999992</v>
      </c>
      <c r="N1191" s="30">
        <f t="shared" si="1138"/>
        <v>-8.9687280958413454E-2</v>
      </c>
      <c r="O1191" s="15">
        <f t="shared" si="1139"/>
        <v>3.3353493740047695E-2</v>
      </c>
      <c r="P1191" s="31">
        <f t="shared" si="1135"/>
        <v>0.16067241656414274</v>
      </c>
    </row>
    <row r="1192" spans="1:16" s="20" customFormat="1" ht="31.5" outlineLevel="1">
      <c r="A1192" s="25"/>
      <c r="B1192" s="7" t="s">
        <v>188</v>
      </c>
      <c r="C1192" s="10" t="s">
        <v>184</v>
      </c>
      <c r="D1192" s="164" t="s">
        <v>1</v>
      </c>
      <c r="E1192" s="28">
        <f t="shared" ref="E1192:J1192" si="1166">E553+E575+E597+E619+E641+E663+E685</f>
        <v>143325</v>
      </c>
      <c r="F1192" s="17">
        <f t="shared" si="1166"/>
        <v>635751</v>
      </c>
      <c r="G1192" s="29">
        <f t="shared" si="1166"/>
        <v>671206751.00999999</v>
      </c>
      <c r="H1192" s="28">
        <f t="shared" si="1166"/>
        <v>128594</v>
      </c>
      <c r="I1192" s="17">
        <f t="shared" si="1166"/>
        <v>656020.80000000005</v>
      </c>
      <c r="J1192" s="29">
        <f t="shared" si="1166"/>
        <v>784175111.71999991</v>
      </c>
      <c r="K1192" s="28">
        <f t="shared" ref="K1192:K1196" si="1167">H1192-E1192</f>
        <v>-14731</v>
      </c>
      <c r="L1192" s="17">
        <f t="shared" ref="L1192:L1196" si="1168">I1192-F1192</f>
        <v>20269.800000000047</v>
      </c>
      <c r="M1192" s="29">
        <f t="shared" ref="M1192:M1200" si="1169">J1192-G1192</f>
        <v>112968360.70999992</v>
      </c>
      <c r="N1192" s="181">
        <f t="shared" si="1138"/>
        <v>-0.10278039420896563</v>
      </c>
      <c r="O1192" s="19">
        <f t="shared" si="1139"/>
        <v>3.1883237305171439E-2</v>
      </c>
      <c r="P1192" s="32">
        <f t="shared" si="1135"/>
        <v>0.16830635350435691</v>
      </c>
    </row>
    <row r="1193" spans="1:16" s="20" customFormat="1" ht="31.5" outlineLevel="1">
      <c r="A1193" s="25"/>
      <c r="B1193" s="7"/>
      <c r="C1193" s="10" t="s">
        <v>224</v>
      </c>
      <c r="D1193" s="164" t="s">
        <v>225</v>
      </c>
      <c r="E1193" s="28">
        <f t="shared" ref="E1193:J1193" si="1170">E554+E576+E598+E620+E642+E664+E686</f>
        <v>46036</v>
      </c>
      <c r="F1193" s="17">
        <f t="shared" si="1170"/>
        <v>101911</v>
      </c>
      <c r="G1193" s="29">
        <f t="shared" si="1170"/>
        <v>145584736.53</v>
      </c>
      <c r="H1193" s="28">
        <f t="shared" si="1170"/>
        <v>52959</v>
      </c>
      <c r="I1193" s="17">
        <f t="shared" si="1170"/>
        <v>111481</v>
      </c>
      <c r="J1193" s="29">
        <f t="shared" si="1170"/>
        <v>173980707.14000005</v>
      </c>
      <c r="K1193" s="28">
        <f t="shared" si="1167"/>
        <v>6923</v>
      </c>
      <c r="L1193" s="17">
        <f t="shared" si="1168"/>
        <v>9570</v>
      </c>
      <c r="M1193" s="29">
        <f t="shared" si="1169"/>
        <v>28395970.610000044</v>
      </c>
      <c r="N1193" s="181">
        <f t="shared" si="1138"/>
        <v>0.15038230949691545</v>
      </c>
      <c r="O1193" s="19">
        <f t="shared" si="1139"/>
        <v>9.3905466534525223E-2</v>
      </c>
      <c r="P1193" s="32">
        <f t="shared" si="1135"/>
        <v>0.19504771782273075</v>
      </c>
    </row>
    <row r="1194" spans="1:16" s="20" customFormat="1" outlineLevel="1">
      <c r="A1194" s="25"/>
      <c r="B1194" s="7"/>
      <c r="C1194" s="10" t="s">
        <v>222</v>
      </c>
      <c r="D1194" s="164" t="s">
        <v>223</v>
      </c>
      <c r="E1194" s="28">
        <f t="shared" ref="E1194:J1194" si="1171">E555+E577+E599+E621+E643+E665+E687</f>
        <v>19638</v>
      </c>
      <c r="F1194" s="17">
        <f t="shared" si="1171"/>
        <v>0</v>
      </c>
      <c r="G1194" s="29">
        <f t="shared" si="1171"/>
        <v>18426078</v>
      </c>
      <c r="H1194" s="28">
        <f t="shared" si="1171"/>
        <v>15805</v>
      </c>
      <c r="I1194" s="17">
        <f t="shared" si="1171"/>
        <v>0</v>
      </c>
      <c r="J1194" s="29">
        <f t="shared" si="1171"/>
        <v>19127185</v>
      </c>
      <c r="K1194" s="28">
        <f t="shared" si="1167"/>
        <v>-3833</v>
      </c>
      <c r="L1194" s="17">
        <f t="shared" si="1168"/>
        <v>0</v>
      </c>
      <c r="M1194" s="29">
        <f t="shared" si="1169"/>
        <v>701107</v>
      </c>
      <c r="N1194" s="181">
        <f t="shared" si="1138"/>
        <v>-0.19518280884000408</v>
      </c>
      <c r="O1194" s="19">
        <f t="shared" si="1139"/>
        <v>0</v>
      </c>
      <c r="P1194" s="32">
        <f t="shared" si="1135"/>
        <v>3.8049714106279157E-2</v>
      </c>
    </row>
    <row r="1195" spans="1:16" s="20" customFormat="1" outlineLevel="1">
      <c r="A1195" s="25"/>
      <c r="B1195" s="7" t="s">
        <v>189</v>
      </c>
      <c r="C1195" s="11" t="s">
        <v>144</v>
      </c>
      <c r="D1195" s="164" t="s">
        <v>1</v>
      </c>
      <c r="E1195" s="28">
        <f t="shared" ref="E1195:J1195" si="1172">E556+E578+E600+E622+E644+E666+E688</f>
        <v>12182</v>
      </c>
      <c r="F1195" s="17">
        <f t="shared" si="1172"/>
        <v>48759</v>
      </c>
      <c r="G1195" s="29">
        <f t="shared" si="1172"/>
        <v>60722078</v>
      </c>
      <c r="H1195" s="28">
        <f t="shared" si="1172"/>
        <v>12966</v>
      </c>
      <c r="I1195" s="17">
        <f t="shared" si="1172"/>
        <v>51320</v>
      </c>
      <c r="J1195" s="29">
        <f t="shared" si="1172"/>
        <v>65354491</v>
      </c>
      <c r="K1195" s="28">
        <f t="shared" si="1167"/>
        <v>784</v>
      </c>
      <c r="L1195" s="17">
        <f t="shared" si="1168"/>
        <v>2561</v>
      </c>
      <c r="M1195" s="29">
        <f t="shared" si="1169"/>
        <v>4632413</v>
      </c>
      <c r="N1195" s="181">
        <f t="shared" si="1138"/>
        <v>6.4357248399277617E-2</v>
      </c>
      <c r="O1195" s="19">
        <f t="shared" si="1139"/>
        <v>5.2523636661949591E-2</v>
      </c>
      <c r="P1195" s="32">
        <f t="shared" si="1135"/>
        <v>7.628877588807155E-2</v>
      </c>
    </row>
    <row r="1196" spans="1:16" s="20" customFormat="1" outlineLevel="1">
      <c r="A1196" s="25"/>
      <c r="B1196" s="5" t="s">
        <v>143</v>
      </c>
      <c r="C1196" s="6" t="s">
        <v>2</v>
      </c>
      <c r="D1196" s="163" t="s">
        <v>3</v>
      </c>
      <c r="E1196" s="26">
        <f t="shared" ref="E1196:J1196" si="1173">E557+E579+E601+E623+E645+E667+E689</f>
        <v>15520</v>
      </c>
      <c r="F1196" s="14">
        <f t="shared" si="1173"/>
        <v>0</v>
      </c>
      <c r="G1196" s="27">
        <f t="shared" si="1173"/>
        <v>95851015.949999988</v>
      </c>
      <c r="H1196" s="26">
        <f t="shared" si="1173"/>
        <v>14881</v>
      </c>
      <c r="I1196" s="14">
        <f t="shared" si="1173"/>
        <v>0</v>
      </c>
      <c r="J1196" s="27">
        <f t="shared" si="1173"/>
        <v>105605187.58000001</v>
      </c>
      <c r="K1196" s="26">
        <f t="shared" si="1167"/>
        <v>-639</v>
      </c>
      <c r="L1196" s="14">
        <f t="shared" si="1168"/>
        <v>0</v>
      </c>
      <c r="M1196" s="27">
        <f t="shared" si="1169"/>
        <v>9754171.630000025</v>
      </c>
      <c r="N1196" s="30">
        <f t="shared" si="1138"/>
        <v>-4.1172680412371133E-2</v>
      </c>
      <c r="O1196" s="15">
        <f t="shared" si="1139"/>
        <v>0</v>
      </c>
      <c r="P1196" s="31">
        <f t="shared" si="1135"/>
        <v>0.10176388359919128</v>
      </c>
    </row>
    <row r="1197" spans="1:16" s="20" customFormat="1" outlineLevel="1">
      <c r="A1197" s="25"/>
      <c r="B1197" s="5" t="s">
        <v>243</v>
      </c>
      <c r="C1197" s="6" t="s">
        <v>256</v>
      </c>
      <c r="D1197" s="164"/>
      <c r="E1197" s="267">
        <f t="shared" ref="E1197:J1197" si="1174">E558+E580+E602+E624+E646+E668+E690</f>
        <v>0</v>
      </c>
      <c r="F1197" s="270">
        <f t="shared" si="1174"/>
        <v>0</v>
      </c>
      <c r="G1197" s="232">
        <f t="shared" si="1174"/>
        <v>23361882.66</v>
      </c>
      <c r="H1197" s="267">
        <f t="shared" si="1174"/>
        <v>0</v>
      </c>
      <c r="I1197" s="270">
        <f t="shared" si="1174"/>
        <v>0</v>
      </c>
      <c r="J1197" s="232">
        <f t="shared" si="1174"/>
        <v>56446524.120000005</v>
      </c>
      <c r="K1197" s="267"/>
      <c r="L1197" s="270"/>
      <c r="M1197" s="232">
        <f t="shared" si="1169"/>
        <v>33084641.460000005</v>
      </c>
      <c r="N1197" s="30"/>
      <c r="O1197" s="15"/>
      <c r="P1197" s="31">
        <f t="shared" si="1135"/>
        <v>1.4161804483611768</v>
      </c>
    </row>
    <row r="1198" spans="1:16" s="20" customFormat="1" outlineLevel="1">
      <c r="A1198" s="25"/>
      <c r="B1198" s="7"/>
      <c r="C1198" s="11" t="s">
        <v>244</v>
      </c>
      <c r="D1198" s="162" t="s">
        <v>194</v>
      </c>
      <c r="E1198" s="267">
        <f t="shared" ref="E1198:J1198" si="1175">E559+E581+E603+E625+E647+E669+E691</f>
        <v>0</v>
      </c>
      <c r="F1198" s="270">
        <f t="shared" si="1175"/>
        <v>0</v>
      </c>
      <c r="G1198" s="67">
        <f t="shared" si="1175"/>
        <v>0</v>
      </c>
      <c r="H1198" s="267">
        <f t="shared" si="1175"/>
        <v>0</v>
      </c>
      <c r="I1198" s="270">
        <f t="shared" si="1175"/>
        <v>0</v>
      </c>
      <c r="J1198" s="67">
        <f t="shared" si="1175"/>
        <v>0</v>
      </c>
      <c r="K1198" s="267">
        <f t="shared" ref="K1198:K1200" si="1176">H1198-E1198</f>
        <v>0</v>
      </c>
      <c r="L1198" s="270">
        <f t="shared" ref="L1198:L1200" si="1177">I1198-F1198</f>
        <v>0</v>
      </c>
      <c r="M1198" s="67">
        <f t="shared" si="1169"/>
        <v>0</v>
      </c>
      <c r="N1198" s="275">
        <f t="shared" ref="N1198:N1200" si="1178">IF(E1198=0,0,K1198/E1198)</f>
        <v>0</v>
      </c>
      <c r="O1198" s="276">
        <f t="shared" ref="O1198:O1200" si="1179">IF(F1198=0,0,L1198/F1198)</f>
        <v>0</v>
      </c>
      <c r="P1198" s="277">
        <f t="shared" si="1135"/>
        <v>0</v>
      </c>
    </row>
    <row r="1199" spans="1:16" s="20" customFormat="1" outlineLevel="1">
      <c r="A1199" s="25"/>
      <c r="B1199" s="7"/>
      <c r="C1199" s="11" t="s">
        <v>245</v>
      </c>
      <c r="D1199" s="162" t="s">
        <v>159</v>
      </c>
      <c r="E1199" s="267">
        <f t="shared" ref="E1199:J1199" si="1180">E560+E582+E604+E626+E648+E670+E692</f>
        <v>200</v>
      </c>
      <c r="F1199" s="270">
        <f t="shared" si="1180"/>
        <v>4981</v>
      </c>
      <c r="G1199" s="67">
        <f t="shared" si="1180"/>
        <v>8448475.6600000001</v>
      </c>
      <c r="H1199" s="267">
        <f t="shared" si="1180"/>
        <v>641</v>
      </c>
      <c r="I1199" s="270">
        <f t="shared" si="1180"/>
        <v>14884</v>
      </c>
      <c r="J1199" s="67">
        <f t="shared" si="1180"/>
        <v>35743884.120000005</v>
      </c>
      <c r="K1199" s="267">
        <f t="shared" si="1176"/>
        <v>441</v>
      </c>
      <c r="L1199" s="270">
        <f t="shared" si="1177"/>
        <v>9903</v>
      </c>
      <c r="M1199" s="67">
        <f t="shared" si="1169"/>
        <v>27295408.460000005</v>
      </c>
      <c r="N1199" s="275">
        <f t="shared" si="1178"/>
        <v>2.2050000000000001</v>
      </c>
      <c r="O1199" s="276">
        <f t="shared" si="1179"/>
        <v>1.9881549889580405</v>
      </c>
      <c r="P1199" s="277">
        <f t="shared" si="1135"/>
        <v>3.2308086758457919</v>
      </c>
    </row>
    <row r="1200" spans="1:16" s="16" customFormat="1" outlineLevel="1">
      <c r="A1200" s="24"/>
      <c r="B1200" s="5"/>
      <c r="C1200" s="11" t="s">
        <v>246</v>
      </c>
      <c r="D1200" s="164" t="s">
        <v>225</v>
      </c>
      <c r="E1200" s="28">
        <f t="shared" ref="E1200:J1200" si="1181">E561+E583+E605+E627+E649+E671+E693</f>
        <v>367</v>
      </c>
      <c r="F1200" s="17">
        <f t="shared" si="1181"/>
        <v>3802</v>
      </c>
      <c r="G1200" s="29">
        <f t="shared" si="1181"/>
        <v>14913407</v>
      </c>
      <c r="H1200" s="28">
        <f t="shared" si="1181"/>
        <v>660</v>
      </c>
      <c r="I1200" s="17">
        <f t="shared" si="1181"/>
        <v>3609</v>
      </c>
      <c r="J1200" s="29">
        <f t="shared" si="1181"/>
        <v>20702640</v>
      </c>
      <c r="K1200" s="28">
        <f t="shared" si="1176"/>
        <v>293</v>
      </c>
      <c r="L1200" s="17">
        <f t="shared" si="1177"/>
        <v>-193</v>
      </c>
      <c r="M1200" s="29">
        <f t="shared" si="1169"/>
        <v>5789233</v>
      </c>
      <c r="N1200" s="181">
        <f t="shared" si="1178"/>
        <v>0.79836512261580383</v>
      </c>
      <c r="O1200" s="19">
        <f t="shared" si="1179"/>
        <v>-5.0762756443976854E-2</v>
      </c>
      <c r="P1200" s="32">
        <f t="shared" si="1135"/>
        <v>0.38818983482446368</v>
      </c>
    </row>
    <row r="1201" spans="1:16" s="13" customFormat="1">
      <c r="A1201" s="36"/>
      <c r="B1201" s="37"/>
      <c r="C1201" s="38" t="s">
        <v>152</v>
      </c>
      <c r="D1201" s="39" t="s">
        <v>145</v>
      </c>
      <c r="E1201" s="179" t="s">
        <v>145</v>
      </c>
      <c r="F1201" s="78" t="s">
        <v>145</v>
      </c>
      <c r="G1201" s="79">
        <f>G1202+G1208+G1213+G1218+G1219</f>
        <v>101266945.76999998</v>
      </c>
      <c r="H1201" s="179" t="s">
        <v>145</v>
      </c>
      <c r="I1201" s="274" t="s">
        <v>145</v>
      </c>
      <c r="J1201" s="79">
        <f>J1202+J1208+J1213+J1218+J1219</f>
        <v>104093220.56</v>
      </c>
      <c r="K1201" s="273" t="s">
        <v>145</v>
      </c>
      <c r="L1201" s="274" t="s">
        <v>145</v>
      </c>
      <c r="M1201" s="79">
        <f>M1202+M1208+M1213+M1218+M1219</f>
        <v>2826274.7900000215</v>
      </c>
      <c r="N1201" s="278" t="s">
        <v>145</v>
      </c>
      <c r="O1201" s="279" t="s">
        <v>145</v>
      </c>
      <c r="P1201" s="280">
        <f t="shared" ref="P1201:P1222" si="1182">IF(G1201=0,0,M1201/G1201)</f>
        <v>2.7909154053279414E-2</v>
      </c>
    </row>
    <row r="1202" spans="1:16" s="16" customFormat="1" ht="31.5" outlineLevel="1">
      <c r="A1202" s="24"/>
      <c r="B1202" s="5" t="s">
        <v>136</v>
      </c>
      <c r="C1202" s="9" t="s">
        <v>137</v>
      </c>
      <c r="D1202" s="161" t="s">
        <v>194</v>
      </c>
      <c r="E1202" s="26">
        <f>E1204+E1205+E1206+E1207</f>
        <v>0</v>
      </c>
      <c r="F1202" s="14">
        <f t="shared" ref="F1202" si="1183">F1204+F1205+F1206+F1207</f>
        <v>0</v>
      </c>
      <c r="G1202" s="27">
        <f>G1204+G1205+G1206+G1207</f>
        <v>0</v>
      </c>
      <c r="H1202" s="26">
        <f>H1204+H1206</f>
        <v>0</v>
      </c>
      <c r="I1202" s="14">
        <f>I1204+I1206</f>
        <v>0</v>
      </c>
      <c r="J1202" s="27">
        <f>J1204+J1205+J1206+J1207</f>
        <v>0</v>
      </c>
      <c r="K1202" s="26">
        <f t="shared" ref="K1202:M1202" si="1184">K1204+K1205+K1206+K1207</f>
        <v>0</v>
      </c>
      <c r="L1202" s="14">
        <f t="shared" si="1184"/>
        <v>0</v>
      </c>
      <c r="M1202" s="27">
        <f t="shared" si="1184"/>
        <v>0</v>
      </c>
      <c r="N1202" s="30">
        <f t="shared" ref="N1202:N1218" si="1185">IF(E1202=0,0,K1202/E1202)</f>
        <v>0</v>
      </c>
      <c r="O1202" s="15">
        <f t="shared" ref="O1202:O1218" si="1186">IF(F1202=0,0,L1202/F1202)</f>
        <v>0</v>
      </c>
      <c r="P1202" s="31">
        <f t="shared" si="1182"/>
        <v>0</v>
      </c>
    </row>
    <row r="1203" spans="1:16" s="20" customFormat="1" outlineLevel="1">
      <c r="A1203" s="25"/>
      <c r="B1203" s="7"/>
      <c r="C1203" s="8" t="s">
        <v>167</v>
      </c>
      <c r="D1203" s="162" t="s">
        <v>194</v>
      </c>
      <c r="E1203" s="28">
        <f>E696+E718</f>
        <v>0</v>
      </c>
      <c r="F1203" s="17">
        <f t="shared" ref="F1203:J1203" si="1187">F696+F718</f>
        <v>0</v>
      </c>
      <c r="G1203" s="29">
        <f t="shared" si="1187"/>
        <v>0</v>
      </c>
      <c r="H1203" s="28">
        <f t="shared" si="1187"/>
        <v>0</v>
      </c>
      <c r="I1203" s="17">
        <f t="shared" si="1187"/>
        <v>0</v>
      </c>
      <c r="J1203" s="29">
        <f t="shared" si="1187"/>
        <v>0</v>
      </c>
      <c r="K1203" s="28">
        <f t="shared" ref="K1203:K1207" si="1188">H1203-E1203</f>
        <v>0</v>
      </c>
      <c r="L1203" s="17">
        <f t="shared" ref="L1203:L1207" si="1189">I1203-F1203</f>
        <v>0</v>
      </c>
      <c r="M1203" s="29">
        <f t="shared" ref="M1203:M1207" si="1190">J1203-G1203</f>
        <v>0</v>
      </c>
      <c r="N1203" s="181">
        <f t="shared" si="1185"/>
        <v>0</v>
      </c>
      <c r="O1203" s="19">
        <f t="shared" si="1186"/>
        <v>0</v>
      </c>
      <c r="P1203" s="32">
        <f t="shared" si="1182"/>
        <v>0</v>
      </c>
    </row>
    <row r="1204" spans="1:16" s="20" customFormat="1" outlineLevel="1">
      <c r="A1204" s="25"/>
      <c r="B1204" s="7" t="s">
        <v>168</v>
      </c>
      <c r="C1204" s="8" t="s">
        <v>138</v>
      </c>
      <c r="D1204" s="162" t="s">
        <v>194</v>
      </c>
      <c r="E1204" s="28">
        <f t="shared" ref="E1204:J1204" si="1191">E697+E719</f>
        <v>0</v>
      </c>
      <c r="F1204" s="17">
        <f t="shared" si="1191"/>
        <v>0</v>
      </c>
      <c r="G1204" s="29">
        <f t="shared" si="1191"/>
        <v>0</v>
      </c>
      <c r="H1204" s="28">
        <f t="shared" si="1191"/>
        <v>0</v>
      </c>
      <c r="I1204" s="17">
        <f t="shared" si="1191"/>
        <v>0</v>
      </c>
      <c r="J1204" s="29">
        <f t="shared" si="1191"/>
        <v>0</v>
      </c>
      <c r="K1204" s="28">
        <f t="shared" si="1188"/>
        <v>0</v>
      </c>
      <c r="L1204" s="17">
        <f t="shared" si="1189"/>
        <v>0</v>
      </c>
      <c r="M1204" s="29">
        <f t="shared" si="1190"/>
        <v>0</v>
      </c>
      <c r="N1204" s="181">
        <f t="shared" si="1185"/>
        <v>0</v>
      </c>
      <c r="O1204" s="19">
        <f t="shared" si="1186"/>
        <v>0</v>
      </c>
      <c r="P1204" s="32">
        <f t="shared" si="1182"/>
        <v>0</v>
      </c>
    </row>
    <row r="1205" spans="1:16" s="20" customFormat="1" ht="31.5" outlineLevel="1">
      <c r="A1205" s="25"/>
      <c r="B1205" s="7" t="s">
        <v>169</v>
      </c>
      <c r="C1205" s="129" t="s">
        <v>181</v>
      </c>
      <c r="D1205" s="162" t="s">
        <v>195</v>
      </c>
      <c r="E1205" s="28">
        <f t="shared" ref="E1205:J1205" si="1192">E698+E720</f>
        <v>0</v>
      </c>
      <c r="F1205" s="17">
        <f t="shared" si="1192"/>
        <v>0</v>
      </c>
      <c r="G1205" s="29">
        <f t="shared" si="1192"/>
        <v>0</v>
      </c>
      <c r="H1205" s="28">
        <f t="shared" si="1192"/>
        <v>0</v>
      </c>
      <c r="I1205" s="17">
        <f t="shared" si="1192"/>
        <v>0</v>
      </c>
      <c r="J1205" s="29">
        <f t="shared" si="1192"/>
        <v>0</v>
      </c>
      <c r="K1205" s="28">
        <f t="shared" si="1188"/>
        <v>0</v>
      </c>
      <c r="L1205" s="17">
        <f t="shared" si="1189"/>
        <v>0</v>
      </c>
      <c r="M1205" s="29">
        <f t="shared" si="1190"/>
        <v>0</v>
      </c>
      <c r="N1205" s="181">
        <f t="shared" si="1185"/>
        <v>0</v>
      </c>
      <c r="O1205" s="19">
        <f t="shared" si="1186"/>
        <v>0</v>
      </c>
      <c r="P1205" s="32">
        <f t="shared" si="1182"/>
        <v>0</v>
      </c>
    </row>
    <row r="1206" spans="1:16" s="20" customFormat="1" outlineLevel="1">
      <c r="A1206" s="25"/>
      <c r="B1206" s="7" t="s">
        <v>170</v>
      </c>
      <c r="C1206" s="8" t="s">
        <v>180</v>
      </c>
      <c r="D1206" s="162" t="s">
        <v>194</v>
      </c>
      <c r="E1206" s="28">
        <f t="shared" ref="E1206:J1206" si="1193">E699+E721</f>
        <v>0</v>
      </c>
      <c r="F1206" s="17">
        <f t="shared" si="1193"/>
        <v>0</v>
      </c>
      <c r="G1206" s="29">
        <f t="shared" si="1193"/>
        <v>0</v>
      </c>
      <c r="H1206" s="28">
        <f t="shared" si="1193"/>
        <v>0</v>
      </c>
      <c r="I1206" s="17">
        <f t="shared" si="1193"/>
        <v>0</v>
      </c>
      <c r="J1206" s="29">
        <f t="shared" si="1193"/>
        <v>0</v>
      </c>
      <c r="K1206" s="28">
        <f t="shared" si="1188"/>
        <v>0</v>
      </c>
      <c r="L1206" s="17">
        <f t="shared" si="1189"/>
        <v>0</v>
      </c>
      <c r="M1206" s="29">
        <f t="shared" si="1190"/>
        <v>0</v>
      </c>
      <c r="N1206" s="181">
        <f t="shared" si="1185"/>
        <v>0</v>
      </c>
      <c r="O1206" s="19">
        <f t="shared" si="1186"/>
        <v>0</v>
      </c>
      <c r="P1206" s="32">
        <f t="shared" si="1182"/>
        <v>0</v>
      </c>
    </row>
    <row r="1207" spans="1:16" s="20" customFormat="1" outlineLevel="1">
      <c r="A1207" s="25"/>
      <c r="B1207" s="7" t="s">
        <v>171</v>
      </c>
      <c r="C1207" s="8" t="s">
        <v>156</v>
      </c>
      <c r="D1207" s="162"/>
      <c r="E1207" s="28">
        <f t="shared" ref="E1207:J1207" si="1194">E700+E722</f>
        <v>0</v>
      </c>
      <c r="F1207" s="17">
        <f t="shared" si="1194"/>
        <v>0</v>
      </c>
      <c r="G1207" s="29">
        <f t="shared" si="1194"/>
        <v>0</v>
      </c>
      <c r="H1207" s="28">
        <f t="shared" si="1194"/>
        <v>0</v>
      </c>
      <c r="I1207" s="17">
        <f t="shared" si="1194"/>
        <v>0</v>
      </c>
      <c r="J1207" s="29">
        <f t="shared" si="1194"/>
        <v>0</v>
      </c>
      <c r="K1207" s="28">
        <f t="shared" si="1188"/>
        <v>0</v>
      </c>
      <c r="L1207" s="17">
        <f t="shared" si="1189"/>
        <v>0</v>
      </c>
      <c r="M1207" s="29">
        <f t="shared" si="1190"/>
        <v>0</v>
      </c>
      <c r="N1207" s="181">
        <f t="shared" si="1185"/>
        <v>0</v>
      </c>
      <c r="O1207" s="19">
        <f t="shared" si="1186"/>
        <v>0</v>
      </c>
      <c r="P1207" s="32">
        <f t="shared" si="1182"/>
        <v>0</v>
      </c>
    </row>
    <row r="1208" spans="1:16" s="16" customFormat="1" outlineLevel="1">
      <c r="A1208" s="24"/>
      <c r="B1208" s="5" t="s">
        <v>141</v>
      </c>
      <c r="C1208" s="6" t="s">
        <v>140</v>
      </c>
      <c r="D1208" s="161" t="s">
        <v>159</v>
      </c>
      <c r="E1208" s="26">
        <f t="shared" ref="E1208:G1208" si="1195">E1211+E1212</f>
        <v>560</v>
      </c>
      <c r="F1208" s="14">
        <f t="shared" si="1195"/>
        <v>6274</v>
      </c>
      <c r="G1208" s="27">
        <f t="shared" si="1195"/>
        <v>14391696.720000001</v>
      </c>
      <c r="H1208" s="26">
        <f>H1211+H1212</f>
        <v>450</v>
      </c>
      <c r="I1208" s="14">
        <f>I1211+I1212</f>
        <v>5017</v>
      </c>
      <c r="J1208" s="27">
        <f>J1211+J1212</f>
        <v>10863663.279999999</v>
      </c>
      <c r="K1208" s="26">
        <f t="shared" ref="K1208:M1208" si="1196">K1211+K1212</f>
        <v>-110</v>
      </c>
      <c r="L1208" s="14">
        <f t="shared" si="1196"/>
        <v>-1257</v>
      </c>
      <c r="M1208" s="27">
        <f t="shared" si="1196"/>
        <v>-3528033.4400000013</v>
      </c>
      <c r="N1208" s="30">
        <f t="shared" si="1185"/>
        <v>-0.19642857142857142</v>
      </c>
      <c r="O1208" s="15">
        <f t="shared" si="1186"/>
        <v>-0.20035065349059611</v>
      </c>
      <c r="P1208" s="31">
        <f t="shared" si="1182"/>
        <v>-0.24514367615161925</v>
      </c>
    </row>
    <row r="1209" spans="1:16" s="16" customFormat="1" outlineLevel="1">
      <c r="A1209" s="24"/>
      <c r="B1209" s="5"/>
      <c r="C1209" s="8" t="s">
        <v>167</v>
      </c>
      <c r="D1209" s="162" t="s">
        <v>159</v>
      </c>
      <c r="E1209" s="28">
        <f t="shared" ref="E1209:J1209" si="1197">E702+E724</f>
        <v>0</v>
      </c>
      <c r="F1209" s="17">
        <f t="shared" si="1197"/>
        <v>0</v>
      </c>
      <c r="G1209" s="29">
        <f t="shared" si="1197"/>
        <v>0</v>
      </c>
      <c r="H1209" s="28">
        <f t="shared" si="1197"/>
        <v>0</v>
      </c>
      <c r="I1209" s="17">
        <f t="shared" si="1197"/>
        <v>0</v>
      </c>
      <c r="J1209" s="29">
        <f t="shared" si="1197"/>
        <v>0</v>
      </c>
      <c r="K1209" s="28">
        <f t="shared" ref="K1209:K1212" si="1198">H1209-E1209</f>
        <v>0</v>
      </c>
      <c r="L1209" s="17">
        <f t="shared" ref="L1209:L1212" si="1199">I1209-F1209</f>
        <v>0</v>
      </c>
      <c r="M1209" s="29">
        <f t="shared" ref="M1209:M1212" si="1200">J1209-G1209</f>
        <v>0</v>
      </c>
      <c r="N1209" s="181">
        <f t="shared" si="1185"/>
        <v>0</v>
      </c>
      <c r="O1209" s="19">
        <f t="shared" si="1186"/>
        <v>0</v>
      </c>
      <c r="P1209" s="32">
        <f t="shared" si="1182"/>
        <v>0</v>
      </c>
    </row>
    <row r="1210" spans="1:16" s="20" customFormat="1" ht="31.5" outlineLevel="1">
      <c r="A1210" s="25"/>
      <c r="B1210" s="5"/>
      <c r="C1210" s="129" t="s">
        <v>182</v>
      </c>
      <c r="D1210" s="162" t="s">
        <v>159</v>
      </c>
      <c r="E1210" s="28">
        <f t="shared" ref="E1210:J1210" si="1201">E703+E725</f>
        <v>0</v>
      </c>
      <c r="F1210" s="17">
        <f t="shared" si="1201"/>
        <v>0</v>
      </c>
      <c r="G1210" s="29">
        <f t="shared" si="1201"/>
        <v>0</v>
      </c>
      <c r="H1210" s="28">
        <f t="shared" si="1201"/>
        <v>0</v>
      </c>
      <c r="I1210" s="17">
        <f t="shared" si="1201"/>
        <v>0</v>
      </c>
      <c r="J1210" s="29">
        <f t="shared" si="1201"/>
        <v>0</v>
      </c>
      <c r="K1210" s="28">
        <f t="shared" si="1198"/>
        <v>0</v>
      </c>
      <c r="L1210" s="17">
        <f t="shared" si="1199"/>
        <v>0</v>
      </c>
      <c r="M1210" s="29">
        <f t="shared" si="1200"/>
        <v>0</v>
      </c>
      <c r="N1210" s="30">
        <f t="shared" si="1185"/>
        <v>0</v>
      </c>
      <c r="O1210" s="15">
        <f t="shared" si="1186"/>
        <v>0</v>
      </c>
      <c r="P1210" s="31">
        <f t="shared" si="1182"/>
        <v>0</v>
      </c>
    </row>
    <row r="1211" spans="1:16" s="20" customFormat="1" outlineLevel="1">
      <c r="A1211" s="25"/>
      <c r="B1211" s="7" t="s">
        <v>185</v>
      </c>
      <c r="C1211" s="8" t="s">
        <v>157</v>
      </c>
      <c r="D1211" s="162" t="s">
        <v>159</v>
      </c>
      <c r="E1211" s="28">
        <f t="shared" ref="E1211:J1211" si="1202">E704+E726</f>
        <v>560</v>
      </c>
      <c r="F1211" s="17">
        <f t="shared" si="1202"/>
        <v>6274</v>
      </c>
      <c r="G1211" s="29">
        <f t="shared" si="1202"/>
        <v>14391696.720000001</v>
      </c>
      <c r="H1211" s="28">
        <f t="shared" si="1202"/>
        <v>450</v>
      </c>
      <c r="I1211" s="17">
        <f t="shared" si="1202"/>
        <v>5017</v>
      </c>
      <c r="J1211" s="29">
        <f t="shared" si="1202"/>
        <v>10863663.279999999</v>
      </c>
      <c r="K1211" s="28">
        <f t="shared" si="1198"/>
        <v>-110</v>
      </c>
      <c r="L1211" s="17">
        <f t="shared" si="1199"/>
        <v>-1257</v>
      </c>
      <c r="M1211" s="29">
        <f t="shared" si="1200"/>
        <v>-3528033.4400000013</v>
      </c>
      <c r="N1211" s="181">
        <f t="shared" si="1185"/>
        <v>-0.19642857142857142</v>
      </c>
      <c r="O1211" s="19">
        <f t="shared" si="1186"/>
        <v>-0.20035065349059611</v>
      </c>
      <c r="P1211" s="32">
        <f t="shared" si="1182"/>
        <v>-0.24514367615161925</v>
      </c>
    </row>
    <row r="1212" spans="1:16" s="20" customFormat="1" outlineLevel="1">
      <c r="A1212" s="25"/>
      <c r="B1212" s="7" t="s">
        <v>186</v>
      </c>
      <c r="C1212" s="8" t="s">
        <v>183</v>
      </c>
      <c r="D1212" s="162" t="s">
        <v>159</v>
      </c>
      <c r="E1212" s="28">
        <f t="shared" ref="E1212:J1212" si="1203">E705+E727</f>
        <v>0</v>
      </c>
      <c r="F1212" s="17">
        <f t="shared" si="1203"/>
        <v>0</v>
      </c>
      <c r="G1212" s="29">
        <f t="shared" si="1203"/>
        <v>0</v>
      </c>
      <c r="H1212" s="28">
        <f t="shared" si="1203"/>
        <v>0</v>
      </c>
      <c r="I1212" s="17">
        <f t="shared" si="1203"/>
        <v>0</v>
      </c>
      <c r="J1212" s="29">
        <f t="shared" si="1203"/>
        <v>0</v>
      </c>
      <c r="K1212" s="28">
        <f t="shared" si="1198"/>
        <v>0</v>
      </c>
      <c r="L1212" s="17">
        <f t="shared" si="1199"/>
        <v>0</v>
      </c>
      <c r="M1212" s="29">
        <f t="shared" si="1200"/>
        <v>0</v>
      </c>
      <c r="N1212" s="181">
        <f t="shared" si="1185"/>
        <v>0</v>
      </c>
      <c r="O1212" s="19">
        <f t="shared" si="1186"/>
        <v>0</v>
      </c>
      <c r="P1212" s="32">
        <f t="shared" si="1182"/>
        <v>0</v>
      </c>
    </row>
    <row r="1213" spans="1:16" s="20" customFormat="1" ht="31.5" outlineLevel="1">
      <c r="A1213" s="25"/>
      <c r="B1213" s="5" t="s">
        <v>139</v>
      </c>
      <c r="C1213" s="9" t="s">
        <v>142</v>
      </c>
      <c r="D1213" s="163" t="s">
        <v>1</v>
      </c>
      <c r="E1213" s="26">
        <f t="shared" ref="E1213" si="1204">E1214+E1217</f>
        <v>22647</v>
      </c>
      <c r="F1213" s="14">
        <f t="shared" ref="F1213" si="1205">F1214+F1217</f>
        <v>82795</v>
      </c>
      <c r="G1213" s="27">
        <f t="shared" ref="G1213" si="1206">G1214+G1217</f>
        <v>86875249.049999982</v>
      </c>
      <c r="H1213" s="26">
        <f t="shared" ref="H1213" si="1207">H1214+H1217</f>
        <v>17404</v>
      </c>
      <c r="I1213" s="14">
        <f t="shared" ref="I1213" si="1208">I1214+I1217</f>
        <v>79443</v>
      </c>
      <c r="J1213" s="27">
        <f t="shared" ref="J1213" si="1209">J1214+J1217</f>
        <v>93229557.280000001</v>
      </c>
      <c r="K1213" s="26">
        <f t="shared" ref="K1213" si="1210">K1214+K1217</f>
        <v>-5243</v>
      </c>
      <c r="L1213" s="14">
        <f t="shared" ref="L1213" si="1211">L1214+L1217</f>
        <v>-3352</v>
      </c>
      <c r="M1213" s="27">
        <f t="shared" ref="M1213" si="1212">M1214+M1217</f>
        <v>6354308.2300000228</v>
      </c>
      <c r="N1213" s="30">
        <f t="shared" si="1185"/>
        <v>-0.23150969223296683</v>
      </c>
      <c r="O1213" s="15">
        <f t="shared" si="1186"/>
        <v>-4.048553656621777E-2</v>
      </c>
      <c r="P1213" s="31">
        <f t="shared" si="1182"/>
        <v>7.3142906633198584E-2</v>
      </c>
    </row>
    <row r="1214" spans="1:16" s="20" customFormat="1" ht="31.5" outlineLevel="1">
      <c r="A1214" s="25"/>
      <c r="B1214" s="7" t="s">
        <v>188</v>
      </c>
      <c r="C1214" s="10" t="s">
        <v>184</v>
      </c>
      <c r="D1214" s="164" t="s">
        <v>1</v>
      </c>
      <c r="E1214" s="28">
        <f t="shared" ref="E1214:J1214" si="1213">E707+E729</f>
        <v>21091</v>
      </c>
      <c r="F1214" s="17">
        <f t="shared" si="1213"/>
        <v>77360</v>
      </c>
      <c r="G1214" s="29">
        <f t="shared" si="1213"/>
        <v>77627967.929999977</v>
      </c>
      <c r="H1214" s="28">
        <f t="shared" si="1213"/>
        <v>16243</v>
      </c>
      <c r="I1214" s="17">
        <f t="shared" si="1213"/>
        <v>74743</v>
      </c>
      <c r="J1214" s="29">
        <f t="shared" si="1213"/>
        <v>84257404.280000001</v>
      </c>
      <c r="K1214" s="28">
        <f t="shared" ref="K1214:K1218" si="1214">H1214-E1214</f>
        <v>-4848</v>
      </c>
      <c r="L1214" s="17">
        <f t="shared" ref="L1214:L1218" si="1215">I1214-F1214</f>
        <v>-2617</v>
      </c>
      <c r="M1214" s="29">
        <f t="shared" ref="M1214:M1222" si="1216">J1214-G1214</f>
        <v>6629436.3500000238</v>
      </c>
      <c r="N1214" s="181">
        <f t="shared" si="1185"/>
        <v>-0.22986107818500781</v>
      </c>
      <c r="O1214" s="19">
        <f t="shared" si="1186"/>
        <v>-3.3828852119958633E-2</v>
      </c>
      <c r="P1214" s="32">
        <f t="shared" si="1182"/>
        <v>8.5400101622884583E-2</v>
      </c>
    </row>
    <row r="1215" spans="1:16" s="20" customFormat="1" ht="31.5" outlineLevel="1">
      <c r="A1215" s="25"/>
      <c r="B1215" s="7"/>
      <c r="C1215" s="10" t="s">
        <v>224</v>
      </c>
      <c r="D1215" s="164" t="s">
        <v>225</v>
      </c>
      <c r="E1215" s="28">
        <f t="shared" ref="E1215:J1215" si="1217">E708+E730</f>
        <v>5984</v>
      </c>
      <c r="F1215" s="17">
        <f t="shared" si="1217"/>
        <v>5984</v>
      </c>
      <c r="G1215" s="29">
        <f t="shared" si="1217"/>
        <v>15678871.969999999</v>
      </c>
      <c r="H1215" s="28">
        <f t="shared" si="1217"/>
        <v>7320</v>
      </c>
      <c r="I1215" s="17">
        <f t="shared" si="1217"/>
        <v>7320</v>
      </c>
      <c r="J1215" s="29">
        <f t="shared" si="1217"/>
        <v>19711221.100000001</v>
      </c>
      <c r="K1215" s="28">
        <f t="shared" si="1214"/>
        <v>1336</v>
      </c>
      <c r="L1215" s="17">
        <f t="shared" si="1215"/>
        <v>1336</v>
      </c>
      <c r="M1215" s="29">
        <f t="shared" si="1216"/>
        <v>4032349.1300000027</v>
      </c>
      <c r="N1215" s="181">
        <f t="shared" si="1185"/>
        <v>0.2232620320855615</v>
      </c>
      <c r="O1215" s="19">
        <f t="shared" si="1186"/>
        <v>0.2232620320855615</v>
      </c>
      <c r="P1215" s="32">
        <f t="shared" si="1182"/>
        <v>0.25718362505386305</v>
      </c>
    </row>
    <row r="1216" spans="1:16" s="20" customFormat="1" outlineLevel="1">
      <c r="A1216" s="25"/>
      <c r="B1216" s="7"/>
      <c r="C1216" s="10" t="s">
        <v>222</v>
      </c>
      <c r="D1216" s="164" t="s">
        <v>223</v>
      </c>
      <c r="E1216" s="28">
        <f t="shared" ref="E1216:J1216" si="1218">E709+E731</f>
        <v>2391</v>
      </c>
      <c r="F1216" s="17">
        <f t="shared" si="1218"/>
        <v>0</v>
      </c>
      <c r="G1216" s="29">
        <f t="shared" si="1218"/>
        <v>2447420</v>
      </c>
      <c r="H1216" s="28">
        <f t="shared" si="1218"/>
        <v>2119</v>
      </c>
      <c r="I1216" s="17">
        <f t="shared" si="1218"/>
        <v>0</v>
      </c>
      <c r="J1216" s="29">
        <f t="shared" si="1218"/>
        <v>2341388</v>
      </c>
      <c r="K1216" s="28">
        <f t="shared" si="1214"/>
        <v>-272</v>
      </c>
      <c r="L1216" s="17">
        <f t="shared" si="1215"/>
        <v>0</v>
      </c>
      <c r="M1216" s="29">
        <f t="shared" si="1216"/>
        <v>-106032</v>
      </c>
      <c r="N1216" s="181">
        <f t="shared" si="1185"/>
        <v>-0.11375993308239231</v>
      </c>
      <c r="O1216" s="19">
        <f t="shared" si="1186"/>
        <v>0</v>
      </c>
      <c r="P1216" s="32">
        <f t="shared" si="1182"/>
        <v>-4.3323990161067576E-2</v>
      </c>
    </row>
    <row r="1217" spans="1:16" s="20" customFormat="1" outlineLevel="1">
      <c r="A1217" s="25"/>
      <c r="B1217" s="7" t="s">
        <v>189</v>
      </c>
      <c r="C1217" s="11" t="s">
        <v>144</v>
      </c>
      <c r="D1217" s="164" t="s">
        <v>1</v>
      </c>
      <c r="E1217" s="28">
        <f t="shared" ref="E1217:J1217" si="1219">E710+E732</f>
        <v>1556</v>
      </c>
      <c r="F1217" s="17">
        <f t="shared" si="1219"/>
        <v>5435</v>
      </c>
      <c r="G1217" s="29">
        <f t="shared" si="1219"/>
        <v>9247281.120000001</v>
      </c>
      <c r="H1217" s="28">
        <f t="shared" si="1219"/>
        <v>1161</v>
      </c>
      <c r="I1217" s="17">
        <f t="shared" si="1219"/>
        <v>4700</v>
      </c>
      <c r="J1217" s="29">
        <f t="shared" si="1219"/>
        <v>8972153</v>
      </c>
      <c r="K1217" s="28">
        <f t="shared" si="1214"/>
        <v>-395</v>
      </c>
      <c r="L1217" s="17">
        <f t="shared" si="1215"/>
        <v>-735</v>
      </c>
      <c r="M1217" s="29">
        <f t="shared" si="1216"/>
        <v>-275128.12000000104</v>
      </c>
      <c r="N1217" s="181">
        <f t="shared" si="1185"/>
        <v>-0.25385604113110538</v>
      </c>
      <c r="O1217" s="19">
        <f t="shared" si="1186"/>
        <v>-0.13523459061637536</v>
      </c>
      <c r="P1217" s="32">
        <f t="shared" si="1182"/>
        <v>-2.9752325730095359E-2</v>
      </c>
    </row>
    <row r="1218" spans="1:16" s="20" customFormat="1" outlineLevel="1">
      <c r="A1218" s="25"/>
      <c r="B1218" s="5" t="s">
        <v>143</v>
      </c>
      <c r="C1218" s="6" t="s">
        <v>2</v>
      </c>
      <c r="D1218" s="163" t="s">
        <v>3</v>
      </c>
      <c r="E1218" s="26">
        <f t="shared" ref="E1218:J1218" si="1220">E711+E733</f>
        <v>0</v>
      </c>
      <c r="F1218" s="14">
        <f t="shared" si="1220"/>
        <v>0</v>
      </c>
      <c r="G1218" s="27">
        <f t="shared" si="1220"/>
        <v>0</v>
      </c>
      <c r="H1218" s="26">
        <f t="shared" si="1220"/>
        <v>0</v>
      </c>
      <c r="I1218" s="14">
        <f t="shared" si="1220"/>
        <v>0</v>
      </c>
      <c r="J1218" s="27">
        <f t="shared" si="1220"/>
        <v>0</v>
      </c>
      <c r="K1218" s="26">
        <f t="shared" si="1214"/>
        <v>0</v>
      </c>
      <c r="L1218" s="14">
        <f t="shared" si="1215"/>
        <v>0</v>
      </c>
      <c r="M1218" s="27">
        <f t="shared" si="1216"/>
        <v>0</v>
      </c>
      <c r="N1218" s="30">
        <f t="shared" si="1185"/>
        <v>0</v>
      </c>
      <c r="O1218" s="15">
        <f t="shared" si="1186"/>
        <v>0</v>
      </c>
      <c r="P1218" s="31">
        <f t="shared" si="1182"/>
        <v>0</v>
      </c>
    </row>
    <row r="1219" spans="1:16" s="20" customFormat="1" outlineLevel="1">
      <c r="A1219" s="25"/>
      <c r="B1219" s="5" t="s">
        <v>243</v>
      </c>
      <c r="C1219" s="6" t="s">
        <v>256</v>
      </c>
      <c r="D1219" s="164"/>
      <c r="E1219" s="267">
        <f t="shared" ref="E1219:J1219" si="1221">E712+E734</f>
        <v>0</v>
      </c>
      <c r="F1219" s="270">
        <f t="shared" si="1221"/>
        <v>0</v>
      </c>
      <c r="G1219" s="232">
        <f t="shared" si="1221"/>
        <v>0</v>
      </c>
      <c r="H1219" s="267">
        <f t="shared" si="1221"/>
        <v>0</v>
      </c>
      <c r="I1219" s="270">
        <f t="shared" si="1221"/>
        <v>0</v>
      </c>
      <c r="J1219" s="232">
        <f t="shared" si="1221"/>
        <v>0</v>
      </c>
      <c r="K1219" s="267"/>
      <c r="L1219" s="270"/>
      <c r="M1219" s="232">
        <f t="shared" si="1216"/>
        <v>0</v>
      </c>
      <c r="N1219" s="30"/>
      <c r="O1219" s="15"/>
      <c r="P1219" s="31">
        <f t="shared" si="1182"/>
        <v>0</v>
      </c>
    </row>
    <row r="1220" spans="1:16" s="20" customFormat="1" outlineLevel="1">
      <c r="A1220" s="25"/>
      <c r="B1220" s="7"/>
      <c r="C1220" s="11" t="s">
        <v>244</v>
      </c>
      <c r="D1220" s="162" t="s">
        <v>194</v>
      </c>
      <c r="E1220" s="267">
        <f t="shared" ref="E1220:J1220" si="1222">E713+E735</f>
        <v>0</v>
      </c>
      <c r="F1220" s="270">
        <f t="shared" si="1222"/>
        <v>0</v>
      </c>
      <c r="G1220" s="67">
        <f t="shared" si="1222"/>
        <v>0</v>
      </c>
      <c r="H1220" s="267">
        <f t="shared" si="1222"/>
        <v>0</v>
      </c>
      <c r="I1220" s="270">
        <f t="shared" si="1222"/>
        <v>0</v>
      </c>
      <c r="J1220" s="67">
        <f t="shared" si="1222"/>
        <v>0</v>
      </c>
      <c r="K1220" s="267">
        <f t="shared" ref="K1220:K1222" si="1223">H1220-E1220</f>
        <v>0</v>
      </c>
      <c r="L1220" s="270">
        <f t="shared" ref="L1220:L1222" si="1224">I1220-F1220</f>
        <v>0</v>
      </c>
      <c r="M1220" s="67">
        <f t="shared" si="1216"/>
        <v>0</v>
      </c>
      <c r="N1220" s="275">
        <f t="shared" ref="N1220:N1222" si="1225">IF(E1220=0,0,K1220/E1220)</f>
        <v>0</v>
      </c>
      <c r="O1220" s="276">
        <f t="shared" ref="O1220:O1222" si="1226">IF(F1220=0,0,L1220/F1220)</f>
        <v>0</v>
      </c>
      <c r="P1220" s="277">
        <f t="shared" si="1182"/>
        <v>0</v>
      </c>
    </row>
    <row r="1221" spans="1:16" s="20" customFormat="1" outlineLevel="1">
      <c r="A1221" s="25"/>
      <c r="B1221" s="7"/>
      <c r="C1221" s="11" t="s">
        <v>245</v>
      </c>
      <c r="D1221" s="162" t="s">
        <v>159</v>
      </c>
      <c r="E1221" s="267">
        <f t="shared" ref="E1221:J1221" si="1227">E714+E736</f>
        <v>0</v>
      </c>
      <c r="F1221" s="270">
        <f t="shared" si="1227"/>
        <v>0</v>
      </c>
      <c r="G1221" s="67">
        <f t="shared" si="1227"/>
        <v>0</v>
      </c>
      <c r="H1221" s="267">
        <f t="shared" si="1227"/>
        <v>0</v>
      </c>
      <c r="I1221" s="270">
        <f t="shared" si="1227"/>
        <v>0</v>
      </c>
      <c r="J1221" s="67">
        <f t="shared" si="1227"/>
        <v>0</v>
      </c>
      <c r="K1221" s="267">
        <f t="shared" si="1223"/>
        <v>0</v>
      </c>
      <c r="L1221" s="270">
        <f t="shared" si="1224"/>
        <v>0</v>
      </c>
      <c r="M1221" s="67">
        <f t="shared" si="1216"/>
        <v>0</v>
      </c>
      <c r="N1221" s="275">
        <f t="shared" si="1225"/>
        <v>0</v>
      </c>
      <c r="O1221" s="276">
        <f t="shared" si="1226"/>
        <v>0</v>
      </c>
      <c r="P1221" s="277">
        <f t="shared" si="1182"/>
        <v>0</v>
      </c>
    </row>
    <row r="1222" spans="1:16" s="16" customFormat="1" outlineLevel="1">
      <c r="A1222" s="24"/>
      <c r="B1222" s="5"/>
      <c r="C1222" s="11" t="s">
        <v>246</v>
      </c>
      <c r="D1222" s="164" t="s">
        <v>225</v>
      </c>
      <c r="E1222" s="28">
        <f t="shared" ref="E1222:J1222" si="1228">E715+E737</f>
        <v>0</v>
      </c>
      <c r="F1222" s="17">
        <f t="shared" si="1228"/>
        <v>0</v>
      </c>
      <c r="G1222" s="29">
        <f t="shared" si="1228"/>
        <v>0</v>
      </c>
      <c r="H1222" s="28">
        <f t="shared" si="1228"/>
        <v>0</v>
      </c>
      <c r="I1222" s="17">
        <f t="shared" si="1228"/>
        <v>0</v>
      </c>
      <c r="J1222" s="29">
        <f t="shared" si="1228"/>
        <v>0</v>
      </c>
      <c r="K1222" s="28">
        <f t="shared" si="1223"/>
        <v>0</v>
      </c>
      <c r="L1222" s="17">
        <f t="shared" si="1224"/>
        <v>0</v>
      </c>
      <c r="M1222" s="29">
        <f t="shared" si="1216"/>
        <v>0</v>
      </c>
      <c r="N1222" s="181">
        <f t="shared" si="1225"/>
        <v>0</v>
      </c>
      <c r="O1222" s="19">
        <f t="shared" si="1226"/>
        <v>0</v>
      </c>
      <c r="P1222" s="32">
        <f t="shared" si="1182"/>
        <v>0</v>
      </c>
    </row>
    <row r="1223" spans="1:16" s="13" customFormat="1">
      <c r="A1223" s="36"/>
      <c r="B1223" s="37"/>
      <c r="C1223" s="38" t="s">
        <v>153</v>
      </c>
      <c r="D1223" s="39" t="s">
        <v>145</v>
      </c>
      <c r="E1223" s="179" t="s">
        <v>145</v>
      </c>
      <c r="F1223" s="78" t="s">
        <v>145</v>
      </c>
      <c r="G1223" s="79">
        <f>G1224+G1230+G1235+G1240+G1241</f>
        <v>546323738.25727272</v>
      </c>
      <c r="H1223" s="179" t="s">
        <v>145</v>
      </c>
      <c r="I1223" s="274" t="s">
        <v>145</v>
      </c>
      <c r="J1223" s="79">
        <f>J1224+J1230+J1235+J1240+J1241</f>
        <v>517273593.58000004</v>
      </c>
      <c r="K1223" s="273" t="s">
        <v>145</v>
      </c>
      <c r="L1223" s="274" t="s">
        <v>145</v>
      </c>
      <c r="M1223" s="79">
        <f>M1224+M1230+M1235+M1240+M1241</f>
        <v>-29050144.6772727</v>
      </c>
      <c r="N1223" s="278" t="s">
        <v>145</v>
      </c>
      <c r="O1223" s="279" t="s">
        <v>145</v>
      </c>
      <c r="P1223" s="280">
        <f t="shared" ref="P1223:P1244" si="1229">IF(G1223=0,0,M1223/G1223)</f>
        <v>-5.3173864950368521E-2</v>
      </c>
    </row>
    <row r="1224" spans="1:16" s="16" customFormat="1" ht="31.5" outlineLevel="1">
      <c r="A1224" s="24"/>
      <c r="B1224" s="5" t="s">
        <v>136</v>
      </c>
      <c r="C1224" s="9" t="s">
        <v>137</v>
      </c>
      <c r="D1224" s="161" t="s">
        <v>194</v>
      </c>
      <c r="E1224" s="26">
        <f>E1226+E1227+E1228+E1229</f>
        <v>0</v>
      </c>
      <c r="F1224" s="14">
        <f t="shared" ref="F1224" si="1230">F1226+F1227+F1228+F1229</f>
        <v>0</v>
      </c>
      <c r="G1224" s="27">
        <f>G1226+G1227+G1228+G1229</f>
        <v>20735158</v>
      </c>
      <c r="H1224" s="26">
        <f>H1226+H1228</f>
        <v>0</v>
      </c>
      <c r="I1224" s="14">
        <f>I1226+I1228</f>
        <v>0</v>
      </c>
      <c r="J1224" s="27">
        <f>J1226+J1227+J1228+J1229</f>
        <v>23328172</v>
      </c>
      <c r="K1224" s="26">
        <f t="shared" ref="K1224:M1224" si="1231">K1226+K1227+K1228+K1229</f>
        <v>0</v>
      </c>
      <c r="L1224" s="14">
        <f t="shared" si="1231"/>
        <v>0</v>
      </c>
      <c r="M1224" s="27">
        <f t="shared" si="1231"/>
        <v>2593014</v>
      </c>
      <c r="N1224" s="30">
        <f t="shared" ref="N1224:N1240" si="1232">IF(E1224=0,0,K1224/E1224)</f>
        <v>0</v>
      </c>
      <c r="O1224" s="15">
        <f t="shared" ref="O1224:O1240" si="1233">IF(F1224=0,0,L1224/F1224)</f>
        <v>0</v>
      </c>
      <c r="P1224" s="31">
        <f t="shared" si="1229"/>
        <v>0.1250539783685275</v>
      </c>
    </row>
    <row r="1225" spans="1:16" s="20" customFormat="1" outlineLevel="1">
      <c r="A1225" s="25"/>
      <c r="B1225" s="7"/>
      <c r="C1225" s="8" t="s">
        <v>167</v>
      </c>
      <c r="D1225" s="162" t="s">
        <v>194</v>
      </c>
      <c r="E1225" s="28">
        <f>E740+E762+E784+E806+E828+E850+E872+E894+E916+E938+E960+E982+E1004+E1026+E1048+E1070+E1092+E1114</f>
        <v>0</v>
      </c>
      <c r="F1225" s="17">
        <f t="shared" ref="F1225:J1225" si="1234">F740+F762+F784+F806+F828+F850+F872+F894+F916+F938+F960+F982+F1004+F1026+F1048+F1070+F1092+F1114</f>
        <v>0</v>
      </c>
      <c r="G1225" s="29">
        <f t="shared" si="1234"/>
        <v>0</v>
      </c>
      <c r="H1225" s="28">
        <f t="shared" si="1234"/>
        <v>0</v>
      </c>
      <c r="I1225" s="17">
        <f t="shared" si="1234"/>
        <v>0</v>
      </c>
      <c r="J1225" s="29">
        <f t="shared" si="1234"/>
        <v>0</v>
      </c>
      <c r="K1225" s="28">
        <f t="shared" ref="K1225:K1229" si="1235">H1225-E1225</f>
        <v>0</v>
      </c>
      <c r="L1225" s="17">
        <f t="shared" ref="L1225:L1229" si="1236">I1225-F1225</f>
        <v>0</v>
      </c>
      <c r="M1225" s="29">
        <f t="shared" ref="M1225:M1229" si="1237">J1225-G1225</f>
        <v>0</v>
      </c>
      <c r="N1225" s="181">
        <f t="shared" si="1232"/>
        <v>0</v>
      </c>
      <c r="O1225" s="19">
        <f t="shared" si="1233"/>
        <v>0</v>
      </c>
      <c r="P1225" s="32">
        <f t="shared" si="1229"/>
        <v>0</v>
      </c>
    </row>
    <row r="1226" spans="1:16" s="20" customFormat="1" outlineLevel="1">
      <c r="A1226" s="25"/>
      <c r="B1226" s="7" t="s">
        <v>168</v>
      </c>
      <c r="C1226" s="8" t="s">
        <v>138</v>
      </c>
      <c r="D1226" s="162" t="s">
        <v>194</v>
      </c>
      <c r="E1226" s="28">
        <f t="shared" ref="E1226:J1226" si="1238">E741+E763+E785+E807+E829+E851+E873+E895+E917+E939+E961+E983+E1005+E1027+E1049+E1071+E1093+E1115</f>
        <v>0</v>
      </c>
      <c r="F1226" s="17">
        <f t="shared" si="1238"/>
        <v>0</v>
      </c>
      <c r="G1226" s="29">
        <f t="shared" si="1238"/>
        <v>0</v>
      </c>
      <c r="H1226" s="28">
        <f t="shared" si="1238"/>
        <v>0</v>
      </c>
      <c r="I1226" s="17">
        <f t="shared" si="1238"/>
        <v>0</v>
      </c>
      <c r="J1226" s="29">
        <f t="shared" si="1238"/>
        <v>0</v>
      </c>
      <c r="K1226" s="28">
        <f t="shared" si="1235"/>
        <v>0</v>
      </c>
      <c r="L1226" s="17">
        <f t="shared" si="1236"/>
        <v>0</v>
      </c>
      <c r="M1226" s="29">
        <f t="shared" si="1237"/>
        <v>0</v>
      </c>
      <c r="N1226" s="181">
        <f t="shared" si="1232"/>
        <v>0</v>
      </c>
      <c r="O1226" s="19">
        <f t="shared" si="1233"/>
        <v>0</v>
      </c>
      <c r="P1226" s="32">
        <f t="shared" si="1229"/>
        <v>0</v>
      </c>
    </row>
    <row r="1227" spans="1:16" s="20" customFormat="1" ht="31.5" outlineLevel="1">
      <c r="A1227" s="25"/>
      <c r="B1227" s="7" t="s">
        <v>169</v>
      </c>
      <c r="C1227" s="129" t="s">
        <v>181</v>
      </c>
      <c r="D1227" s="162" t="s">
        <v>195</v>
      </c>
      <c r="E1227" s="28">
        <f t="shared" ref="E1227:J1227" si="1239">E742+E764+E786+E808+E830+E852+E874+E896+E918+E940+E962+E984+E1006+E1028+E1050+E1072+E1094+E1116</f>
        <v>0</v>
      </c>
      <c r="F1227" s="17">
        <f t="shared" si="1239"/>
        <v>0</v>
      </c>
      <c r="G1227" s="29">
        <f t="shared" si="1239"/>
        <v>20735158</v>
      </c>
      <c r="H1227" s="28">
        <f t="shared" si="1239"/>
        <v>0</v>
      </c>
      <c r="I1227" s="17">
        <f t="shared" si="1239"/>
        <v>0</v>
      </c>
      <c r="J1227" s="29">
        <f t="shared" si="1239"/>
        <v>23328172</v>
      </c>
      <c r="K1227" s="28">
        <f t="shared" si="1235"/>
        <v>0</v>
      </c>
      <c r="L1227" s="17">
        <f t="shared" si="1236"/>
        <v>0</v>
      </c>
      <c r="M1227" s="29">
        <f t="shared" si="1237"/>
        <v>2593014</v>
      </c>
      <c r="N1227" s="181">
        <f t="shared" si="1232"/>
        <v>0</v>
      </c>
      <c r="O1227" s="19">
        <f t="shared" si="1233"/>
        <v>0</v>
      </c>
      <c r="P1227" s="32">
        <f t="shared" si="1229"/>
        <v>0.1250539783685275</v>
      </c>
    </row>
    <row r="1228" spans="1:16" s="20" customFormat="1" outlineLevel="1">
      <c r="A1228" s="25"/>
      <c r="B1228" s="7" t="s">
        <v>170</v>
      </c>
      <c r="C1228" s="8" t="s">
        <v>180</v>
      </c>
      <c r="D1228" s="162" t="s">
        <v>194</v>
      </c>
      <c r="E1228" s="28">
        <f t="shared" ref="E1228:J1228" si="1240">E743+E765+E787+E809+E831+E853+E875+E897+E919+E941+E963+E985+E1007+E1029+E1051+E1073+E1095+E1117</f>
        <v>0</v>
      </c>
      <c r="F1228" s="17">
        <f t="shared" si="1240"/>
        <v>0</v>
      </c>
      <c r="G1228" s="29">
        <f t="shared" si="1240"/>
        <v>0</v>
      </c>
      <c r="H1228" s="28">
        <f t="shared" si="1240"/>
        <v>0</v>
      </c>
      <c r="I1228" s="17">
        <f t="shared" si="1240"/>
        <v>0</v>
      </c>
      <c r="J1228" s="29">
        <f t="shared" si="1240"/>
        <v>0</v>
      </c>
      <c r="K1228" s="28">
        <f t="shared" si="1235"/>
        <v>0</v>
      </c>
      <c r="L1228" s="17">
        <f t="shared" si="1236"/>
        <v>0</v>
      </c>
      <c r="M1228" s="29">
        <f t="shared" si="1237"/>
        <v>0</v>
      </c>
      <c r="N1228" s="181">
        <f t="shared" si="1232"/>
        <v>0</v>
      </c>
      <c r="O1228" s="19">
        <f t="shared" si="1233"/>
        <v>0</v>
      </c>
      <c r="P1228" s="32">
        <f t="shared" si="1229"/>
        <v>0</v>
      </c>
    </row>
    <row r="1229" spans="1:16" s="20" customFormat="1" outlineLevel="1">
      <c r="A1229" s="25"/>
      <c r="B1229" s="7" t="s">
        <v>171</v>
      </c>
      <c r="C1229" s="8" t="s">
        <v>156</v>
      </c>
      <c r="D1229" s="162"/>
      <c r="E1229" s="28">
        <f t="shared" ref="E1229:J1229" si="1241">E744+E766+E788+E810+E832+E854+E876+E898+E920+E942+E964+E986+E1008+E1030+E1052+E1074+E1096+E1118</f>
        <v>0</v>
      </c>
      <c r="F1229" s="17">
        <f t="shared" si="1241"/>
        <v>0</v>
      </c>
      <c r="G1229" s="29">
        <f t="shared" si="1241"/>
        <v>0</v>
      </c>
      <c r="H1229" s="28">
        <f t="shared" si="1241"/>
        <v>0</v>
      </c>
      <c r="I1229" s="17">
        <f t="shared" si="1241"/>
        <v>0</v>
      </c>
      <c r="J1229" s="29">
        <f t="shared" si="1241"/>
        <v>0</v>
      </c>
      <c r="K1229" s="28">
        <f t="shared" si="1235"/>
        <v>0</v>
      </c>
      <c r="L1229" s="17">
        <f t="shared" si="1236"/>
        <v>0</v>
      </c>
      <c r="M1229" s="29">
        <f t="shared" si="1237"/>
        <v>0</v>
      </c>
      <c r="N1229" s="181">
        <f t="shared" si="1232"/>
        <v>0</v>
      </c>
      <c r="O1229" s="19">
        <f t="shared" si="1233"/>
        <v>0</v>
      </c>
      <c r="P1229" s="32">
        <f t="shared" si="1229"/>
        <v>0</v>
      </c>
    </row>
    <row r="1230" spans="1:16" s="20" customFormat="1" outlineLevel="1">
      <c r="A1230" s="25"/>
      <c r="B1230" s="5" t="s">
        <v>141</v>
      </c>
      <c r="C1230" s="6" t="s">
        <v>140</v>
      </c>
      <c r="D1230" s="161" t="s">
        <v>159</v>
      </c>
      <c r="E1230" s="26">
        <f t="shared" ref="E1230:G1230" si="1242">E1233+E1234</f>
        <v>996</v>
      </c>
      <c r="F1230" s="14">
        <f t="shared" si="1242"/>
        <v>5698</v>
      </c>
      <c r="G1230" s="27">
        <f t="shared" si="1242"/>
        <v>56084859.560000002</v>
      </c>
      <c r="H1230" s="26">
        <f>H1233+H1234</f>
        <v>965</v>
      </c>
      <c r="I1230" s="14">
        <f>I1233+I1234</f>
        <v>5237</v>
      </c>
      <c r="J1230" s="27">
        <f>J1233+J1234</f>
        <v>53943755.109999999</v>
      </c>
      <c r="K1230" s="26">
        <f t="shared" ref="K1230:M1230" si="1243">K1233+K1234</f>
        <v>-31</v>
      </c>
      <c r="L1230" s="14">
        <f t="shared" si="1243"/>
        <v>-461</v>
      </c>
      <c r="M1230" s="27">
        <f t="shared" si="1243"/>
        <v>-2141104.450000003</v>
      </c>
      <c r="N1230" s="30">
        <f t="shared" si="1232"/>
        <v>-3.112449799196787E-2</v>
      </c>
      <c r="O1230" s="15">
        <f t="shared" si="1233"/>
        <v>-8.0905580905580907E-2</v>
      </c>
      <c r="P1230" s="31">
        <f t="shared" si="1229"/>
        <v>-3.8176157822227108E-2</v>
      </c>
    </row>
    <row r="1231" spans="1:16" s="16" customFormat="1" outlineLevel="1">
      <c r="A1231" s="24"/>
      <c r="B1231" s="5"/>
      <c r="C1231" s="8" t="s">
        <v>167</v>
      </c>
      <c r="D1231" s="162" t="s">
        <v>159</v>
      </c>
      <c r="E1231" s="28">
        <f t="shared" ref="E1231:J1231" si="1244">E746+E768+E790+E812+E834+E856+E878+E900+E922+E944+E966+E988+E1010+E1032+E1054+E1076+E1098+E1120</f>
        <v>0</v>
      </c>
      <c r="F1231" s="17">
        <f t="shared" si="1244"/>
        <v>0</v>
      </c>
      <c r="G1231" s="29">
        <f t="shared" si="1244"/>
        <v>0</v>
      </c>
      <c r="H1231" s="28">
        <f t="shared" si="1244"/>
        <v>0</v>
      </c>
      <c r="I1231" s="17">
        <f t="shared" si="1244"/>
        <v>0</v>
      </c>
      <c r="J1231" s="29">
        <f t="shared" si="1244"/>
        <v>0</v>
      </c>
      <c r="K1231" s="28">
        <f t="shared" ref="K1231:K1234" si="1245">H1231-E1231</f>
        <v>0</v>
      </c>
      <c r="L1231" s="17">
        <f t="shared" ref="L1231:L1234" si="1246">I1231-F1231</f>
        <v>0</v>
      </c>
      <c r="M1231" s="29">
        <f t="shared" ref="M1231:M1234" si="1247">J1231-G1231</f>
        <v>0</v>
      </c>
      <c r="N1231" s="181">
        <f t="shared" si="1232"/>
        <v>0</v>
      </c>
      <c r="O1231" s="19">
        <f t="shared" si="1233"/>
        <v>0</v>
      </c>
      <c r="P1231" s="32">
        <f t="shared" si="1229"/>
        <v>0</v>
      </c>
    </row>
    <row r="1232" spans="1:16" s="20" customFormat="1" ht="31.5" outlineLevel="1">
      <c r="A1232" s="25"/>
      <c r="B1232" s="5"/>
      <c r="C1232" s="129" t="s">
        <v>182</v>
      </c>
      <c r="D1232" s="162" t="s">
        <v>159</v>
      </c>
      <c r="E1232" s="28">
        <f t="shared" ref="E1232:J1232" si="1248">E747+E769+E791+E813+E835+E857+E879+E901+E923+E945+E967+E989+E1011+E1033+E1055+E1077+E1099+E1121</f>
        <v>0</v>
      </c>
      <c r="F1232" s="17">
        <f t="shared" si="1248"/>
        <v>0</v>
      </c>
      <c r="G1232" s="29">
        <f t="shared" si="1248"/>
        <v>0</v>
      </c>
      <c r="H1232" s="28">
        <f t="shared" si="1248"/>
        <v>0</v>
      </c>
      <c r="I1232" s="17">
        <f t="shared" si="1248"/>
        <v>0</v>
      </c>
      <c r="J1232" s="29">
        <f t="shared" si="1248"/>
        <v>0</v>
      </c>
      <c r="K1232" s="28">
        <f t="shared" si="1245"/>
        <v>0</v>
      </c>
      <c r="L1232" s="17">
        <f t="shared" si="1246"/>
        <v>0</v>
      </c>
      <c r="M1232" s="29">
        <f t="shared" si="1247"/>
        <v>0</v>
      </c>
      <c r="N1232" s="30">
        <f t="shared" si="1232"/>
        <v>0</v>
      </c>
      <c r="O1232" s="15">
        <f t="shared" si="1233"/>
        <v>0</v>
      </c>
      <c r="P1232" s="31">
        <f t="shared" si="1229"/>
        <v>0</v>
      </c>
    </row>
    <row r="1233" spans="1:16" s="20" customFormat="1" outlineLevel="1">
      <c r="A1233" s="25"/>
      <c r="B1233" s="7" t="s">
        <v>185</v>
      </c>
      <c r="C1233" s="8" t="s">
        <v>157</v>
      </c>
      <c r="D1233" s="162" t="s">
        <v>159</v>
      </c>
      <c r="E1233" s="28">
        <f t="shared" ref="E1233:J1233" si="1249">E748+E770+E792+E814+E836+E858+E880+E902+E924+E946+E968+E990+E1012+E1034+E1056+E1078+E1100+E1122</f>
        <v>996</v>
      </c>
      <c r="F1233" s="17">
        <f t="shared" si="1249"/>
        <v>5698</v>
      </c>
      <c r="G1233" s="29">
        <f t="shared" si="1249"/>
        <v>56084859.560000002</v>
      </c>
      <c r="H1233" s="28">
        <f t="shared" si="1249"/>
        <v>965</v>
      </c>
      <c r="I1233" s="17">
        <f t="shared" si="1249"/>
        <v>5237</v>
      </c>
      <c r="J1233" s="29">
        <f t="shared" si="1249"/>
        <v>53943755.109999999</v>
      </c>
      <c r="K1233" s="28">
        <f t="shared" si="1245"/>
        <v>-31</v>
      </c>
      <c r="L1233" s="17">
        <f t="shared" si="1246"/>
        <v>-461</v>
      </c>
      <c r="M1233" s="29">
        <f t="shared" si="1247"/>
        <v>-2141104.450000003</v>
      </c>
      <c r="N1233" s="181">
        <f t="shared" si="1232"/>
        <v>-3.112449799196787E-2</v>
      </c>
      <c r="O1233" s="19">
        <f t="shared" si="1233"/>
        <v>-8.0905580905580907E-2</v>
      </c>
      <c r="P1233" s="32">
        <f t="shared" si="1229"/>
        <v>-3.8176157822227108E-2</v>
      </c>
    </row>
    <row r="1234" spans="1:16" s="20" customFormat="1" outlineLevel="1">
      <c r="A1234" s="25"/>
      <c r="B1234" s="7" t="s">
        <v>186</v>
      </c>
      <c r="C1234" s="8" t="s">
        <v>183</v>
      </c>
      <c r="D1234" s="162" t="s">
        <v>159</v>
      </c>
      <c r="E1234" s="28">
        <f t="shared" ref="E1234:J1234" si="1250">E749+E771+E793+E815+E837+E859+E881+E903+E925+E947+E969+E991+E1013+E1035+E1057+E1079+E1101+E1123</f>
        <v>0</v>
      </c>
      <c r="F1234" s="17">
        <f t="shared" si="1250"/>
        <v>0</v>
      </c>
      <c r="G1234" s="29">
        <f t="shared" si="1250"/>
        <v>0</v>
      </c>
      <c r="H1234" s="28">
        <f t="shared" si="1250"/>
        <v>0</v>
      </c>
      <c r="I1234" s="17">
        <f t="shared" si="1250"/>
        <v>0</v>
      </c>
      <c r="J1234" s="29">
        <f t="shared" si="1250"/>
        <v>0</v>
      </c>
      <c r="K1234" s="28">
        <f t="shared" si="1245"/>
        <v>0</v>
      </c>
      <c r="L1234" s="17">
        <f t="shared" si="1246"/>
        <v>0</v>
      </c>
      <c r="M1234" s="29">
        <f t="shared" si="1247"/>
        <v>0</v>
      </c>
      <c r="N1234" s="181">
        <f t="shared" si="1232"/>
        <v>0</v>
      </c>
      <c r="O1234" s="19">
        <f t="shared" si="1233"/>
        <v>0</v>
      </c>
      <c r="P1234" s="32">
        <f t="shared" si="1229"/>
        <v>0</v>
      </c>
    </row>
    <row r="1235" spans="1:16" s="20" customFormat="1" ht="31.5" outlineLevel="1">
      <c r="A1235" s="25"/>
      <c r="B1235" s="5" t="s">
        <v>139</v>
      </c>
      <c r="C1235" s="9" t="s">
        <v>142</v>
      </c>
      <c r="D1235" s="163" t="s">
        <v>1</v>
      </c>
      <c r="E1235" s="26">
        <f t="shared" ref="E1235" si="1251">E1236+E1239</f>
        <v>7707</v>
      </c>
      <c r="F1235" s="14">
        <f t="shared" ref="F1235" si="1252">F1236+F1239</f>
        <v>69335</v>
      </c>
      <c r="G1235" s="27">
        <f t="shared" ref="G1235" si="1253">G1236+G1239</f>
        <v>459364564.4072727</v>
      </c>
      <c r="H1235" s="26">
        <f t="shared" ref="H1235" si="1254">H1236+H1239</f>
        <v>6669</v>
      </c>
      <c r="I1235" s="14">
        <f t="shared" ref="I1235" si="1255">I1236+I1239</f>
        <v>55564</v>
      </c>
      <c r="J1235" s="27">
        <f t="shared" ref="J1235" si="1256">J1236+J1239</f>
        <v>423649025</v>
      </c>
      <c r="K1235" s="26">
        <f t="shared" ref="K1235" si="1257">K1236+K1239</f>
        <v>-1038</v>
      </c>
      <c r="L1235" s="14">
        <f t="shared" ref="L1235" si="1258">L1236+L1239</f>
        <v>-13771</v>
      </c>
      <c r="M1235" s="27">
        <f t="shared" ref="M1235" si="1259">M1236+M1239</f>
        <v>-35715539.407272696</v>
      </c>
      <c r="N1235" s="30">
        <f t="shared" si="1232"/>
        <v>-0.13468275593616194</v>
      </c>
      <c r="O1235" s="15">
        <f t="shared" si="1233"/>
        <v>-0.1986154178986082</v>
      </c>
      <c r="P1235" s="31">
        <f t="shared" si="1229"/>
        <v>-7.7749879234496833E-2</v>
      </c>
    </row>
    <row r="1236" spans="1:16" s="20" customFormat="1" ht="31.5" outlineLevel="1">
      <c r="A1236" s="25"/>
      <c r="B1236" s="7" t="s">
        <v>188</v>
      </c>
      <c r="C1236" s="10" t="s">
        <v>184</v>
      </c>
      <c r="D1236" s="164" t="s">
        <v>1</v>
      </c>
      <c r="E1236" s="28">
        <f t="shared" ref="E1236:J1236" si="1260">E751+E773+E795+E817+E839+E861+E883+E905+E927+E949+E971+E993+E1015+E1037+E1059+E1081+E1103+E1125</f>
        <v>5844</v>
      </c>
      <c r="F1236" s="17">
        <f t="shared" si="1260"/>
        <v>61670</v>
      </c>
      <c r="G1236" s="29">
        <f t="shared" si="1260"/>
        <v>447203030.5272727</v>
      </c>
      <c r="H1236" s="28">
        <f t="shared" si="1260"/>
        <v>5040</v>
      </c>
      <c r="I1236" s="17">
        <f t="shared" si="1260"/>
        <v>49064</v>
      </c>
      <c r="J1236" s="29">
        <f t="shared" si="1260"/>
        <v>413455205</v>
      </c>
      <c r="K1236" s="28">
        <f t="shared" ref="K1236:K1240" si="1261">H1236-E1236</f>
        <v>-804</v>
      </c>
      <c r="L1236" s="17">
        <f t="shared" ref="L1236:L1240" si="1262">I1236-F1236</f>
        <v>-12606</v>
      </c>
      <c r="M1236" s="29">
        <f t="shared" ref="M1236:M1244" si="1263">J1236-G1236</f>
        <v>-33747825.527272701</v>
      </c>
      <c r="N1236" s="181">
        <f t="shared" si="1232"/>
        <v>-0.1375770020533881</v>
      </c>
      <c r="O1236" s="19">
        <f t="shared" si="1233"/>
        <v>-0.20441057240149182</v>
      </c>
      <c r="P1236" s="32">
        <f t="shared" si="1229"/>
        <v>-7.5464214738174926E-2</v>
      </c>
    </row>
    <row r="1237" spans="1:16" s="20" customFormat="1" ht="31.5" outlineLevel="1">
      <c r="A1237" s="25"/>
      <c r="B1237" s="7"/>
      <c r="C1237" s="10" t="s">
        <v>224</v>
      </c>
      <c r="D1237" s="164" t="s">
        <v>225</v>
      </c>
      <c r="E1237" s="28">
        <f t="shared" ref="E1237:J1237" si="1264">E752+E774+E796+E818+E840+E862+E884+E906+E928+E950+E972+E994+E1016+E1038+E1060+E1082+E1104+E1126</f>
        <v>0</v>
      </c>
      <c r="F1237" s="17">
        <f t="shared" si="1264"/>
        <v>0</v>
      </c>
      <c r="G1237" s="29">
        <f t="shared" si="1264"/>
        <v>0</v>
      </c>
      <c r="H1237" s="28">
        <f t="shared" si="1264"/>
        <v>0</v>
      </c>
      <c r="I1237" s="17">
        <f t="shared" si="1264"/>
        <v>0</v>
      </c>
      <c r="J1237" s="29">
        <f t="shared" si="1264"/>
        <v>0</v>
      </c>
      <c r="K1237" s="28">
        <f t="shared" si="1261"/>
        <v>0</v>
      </c>
      <c r="L1237" s="17">
        <f t="shared" si="1262"/>
        <v>0</v>
      </c>
      <c r="M1237" s="29">
        <f t="shared" si="1263"/>
        <v>0</v>
      </c>
      <c r="N1237" s="181">
        <f t="shared" si="1232"/>
        <v>0</v>
      </c>
      <c r="O1237" s="19">
        <f t="shared" si="1233"/>
        <v>0</v>
      </c>
      <c r="P1237" s="32">
        <f t="shared" si="1229"/>
        <v>0</v>
      </c>
    </row>
    <row r="1238" spans="1:16" s="20" customFormat="1" outlineLevel="1">
      <c r="A1238" s="25"/>
      <c r="B1238" s="7"/>
      <c r="C1238" s="10" t="s">
        <v>222</v>
      </c>
      <c r="D1238" s="164" t="s">
        <v>223</v>
      </c>
      <c r="E1238" s="28">
        <f t="shared" ref="E1238:J1238" si="1265">E753+E775+E797+E819+E841+E863+E885+E907+E929+E951+E973+E995+E1017+E1039+E1061+E1083+E1105+E1127</f>
        <v>10193</v>
      </c>
      <c r="F1238" s="17">
        <f t="shared" si="1265"/>
        <v>0</v>
      </c>
      <c r="G1238" s="29">
        <f t="shared" si="1265"/>
        <v>53385277</v>
      </c>
      <c r="H1238" s="28">
        <f t="shared" si="1265"/>
        <v>7565</v>
      </c>
      <c r="I1238" s="17">
        <f t="shared" si="1265"/>
        <v>0</v>
      </c>
      <c r="J1238" s="29">
        <f t="shared" si="1265"/>
        <v>35473919</v>
      </c>
      <c r="K1238" s="28">
        <f t="shared" si="1261"/>
        <v>-2628</v>
      </c>
      <c r="L1238" s="17">
        <f t="shared" si="1262"/>
        <v>0</v>
      </c>
      <c r="M1238" s="29">
        <f t="shared" si="1263"/>
        <v>-17911358</v>
      </c>
      <c r="N1238" s="181">
        <f t="shared" si="1232"/>
        <v>-0.2578239968605906</v>
      </c>
      <c r="O1238" s="19">
        <f t="shared" si="1233"/>
        <v>0</v>
      </c>
      <c r="P1238" s="32">
        <f t="shared" si="1229"/>
        <v>-0.33551119347006481</v>
      </c>
    </row>
    <row r="1239" spans="1:16" s="20" customFormat="1" outlineLevel="1">
      <c r="A1239" s="25"/>
      <c r="B1239" s="7" t="s">
        <v>189</v>
      </c>
      <c r="C1239" s="11" t="s">
        <v>144</v>
      </c>
      <c r="D1239" s="164" t="s">
        <v>1</v>
      </c>
      <c r="E1239" s="28">
        <f t="shared" ref="E1239:J1239" si="1266">E754+E776+E798+E820+E842+E864+E886+E908+E930+E952+E974+E996+E1018+E1040+E1062+E1084+E1106+E1128</f>
        <v>1863</v>
      </c>
      <c r="F1239" s="17">
        <f t="shared" si="1266"/>
        <v>7665</v>
      </c>
      <c r="G1239" s="29">
        <f t="shared" si="1266"/>
        <v>12161533.879999999</v>
      </c>
      <c r="H1239" s="28">
        <f t="shared" si="1266"/>
        <v>1629</v>
      </c>
      <c r="I1239" s="17">
        <f t="shared" si="1266"/>
        <v>6500</v>
      </c>
      <c r="J1239" s="29">
        <f t="shared" si="1266"/>
        <v>10193820</v>
      </c>
      <c r="K1239" s="28">
        <f t="shared" si="1261"/>
        <v>-234</v>
      </c>
      <c r="L1239" s="17">
        <f t="shared" si="1262"/>
        <v>-1165</v>
      </c>
      <c r="M1239" s="29">
        <f t="shared" si="1263"/>
        <v>-1967713.879999999</v>
      </c>
      <c r="N1239" s="181">
        <f t="shared" si="1232"/>
        <v>-0.12560386473429952</v>
      </c>
      <c r="O1239" s="19">
        <f t="shared" si="1233"/>
        <v>-0.15198956294846705</v>
      </c>
      <c r="P1239" s="32">
        <f t="shared" si="1229"/>
        <v>-0.16179816620302825</v>
      </c>
    </row>
    <row r="1240" spans="1:16" s="20" customFormat="1" outlineLevel="1">
      <c r="A1240" s="25"/>
      <c r="B1240" s="5" t="s">
        <v>143</v>
      </c>
      <c r="C1240" s="6" t="s">
        <v>2</v>
      </c>
      <c r="D1240" s="163" t="s">
        <v>3</v>
      </c>
      <c r="E1240" s="26">
        <f t="shared" ref="E1240:J1240" si="1267">E755+E777+E799+E821+E843+E865+E887+E909+E931+E953+E975+E997+E1019+E1041+E1063+E1085+E1107+E1129</f>
        <v>0</v>
      </c>
      <c r="F1240" s="14">
        <f t="shared" si="1267"/>
        <v>0</v>
      </c>
      <c r="G1240" s="27">
        <f t="shared" si="1267"/>
        <v>0</v>
      </c>
      <c r="H1240" s="26">
        <f t="shared" si="1267"/>
        <v>0</v>
      </c>
      <c r="I1240" s="14">
        <f t="shared" si="1267"/>
        <v>0</v>
      </c>
      <c r="J1240" s="27">
        <f t="shared" si="1267"/>
        <v>0</v>
      </c>
      <c r="K1240" s="26">
        <f t="shared" si="1261"/>
        <v>0</v>
      </c>
      <c r="L1240" s="14">
        <f t="shared" si="1262"/>
        <v>0</v>
      </c>
      <c r="M1240" s="27">
        <f t="shared" si="1263"/>
        <v>0</v>
      </c>
      <c r="N1240" s="30">
        <f t="shared" si="1232"/>
        <v>0</v>
      </c>
      <c r="O1240" s="15">
        <f t="shared" si="1233"/>
        <v>0</v>
      </c>
      <c r="P1240" s="31">
        <f t="shared" si="1229"/>
        <v>0</v>
      </c>
    </row>
    <row r="1241" spans="1:16" s="20" customFormat="1" outlineLevel="1">
      <c r="A1241" s="25"/>
      <c r="B1241" s="5" t="s">
        <v>243</v>
      </c>
      <c r="C1241" s="6" t="s">
        <v>256</v>
      </c>
      <c r="D1241" s="164"/>
      <c r="E1241" s="267">
        <f t="shared" ref="E1241:J1241" si="1268">E756+E778+E800+E822+E844+E866+E888+E910+E932+E954+E976+E998+E1020+E1042+E1064+E1086+E1108+E1130</f>
        <v>0</v>
      </c>
      <c r="F1241" s="270">
        <f t="shared" si="1268"/>
        <v>0</v>
      </c>
      <c r="G1241" s="232">
        <f t="shared" si="1268"/>
        <v>10139156.289999999</v>
      </c>
      <c r="H1241" s="267">
        <f t="shared" si="1268"/>
        <v>0</v>
      </c>
      <c r="I1241" s="270">
        <f t="shared" si="1268"/>
        <v>0</v>
      </c>
      <c r="J1241" s="232">
        <f t="shared" si="1268"/>
        <v>16352641.470000001</v>
      </c>
      <c r="K1241" s="267"/>
      <c r="L1241" s="270"/>
      <c r="M1241" s="232">
        <f t="shared" si="1263"/>
        <v>6213485.1800000016</v>
      </c>
      <c r="N1241" s="30"/>
      <c r="O1241" s="15"/>
      <c r="P1241" s="31">
        <f t="shared" si="1229"/>
        <v>0.61282073204929388</v>
      </c>
    </row>
    <row r="1242" spans="1:16" s="20" customFormat="1" outlineLevel="1">
      <c r="A1242" s="25"/>
      <c r="B1242" s="7"/>
      <c r="C1242" s="11" t="s">
        <v>244</v>
      </c>
      <c r="D1242" s="162" t="s">
        <v>194</v>
      </c>
      <c r="E1242" s="267">
        <f t="shared" ref="E1242:J1242" si="1269">E757+E779+E801+E823+E845+E867+E889+E911+E933+E955+E977+E999+E1021+E1043+E1065+E1087+E1109+E1131</f>
        <v>0</v>
      </c>
      <c r="F1242" s="270">
        <f t="shared" si="1269"/>
        <v>0</v>
      </c>
      <c r="G1242" s="67">
        <f t="shared" si="1269"/>
        <v>0</v>
      </c>
      <c r="H1242" s="267">
        <f t="shared" si="1269"/>
        <v>0</v>
      </c>
      <c r="I1242" s="270">
        <f t="shared" si="1269"/>
        <v>0</v>
      </c>
      <c r="J1242" s="67">
        <f t="shared" si="1269"/>
        <v>0</v>
      </c>
      <c r="K1242" s="267">
        <f t="shared" ref="K1242:K1244" si="1270">H1242-E1242</f>
        <v>0</v>
      </c>
      <c r="L1242" s="270">
        <f t="shared" ref="L1242:L1244" si="1271">I1242-F1242</f>
        <v>0</v>
      </c>
      <c r="M1242" s="67">
        <f t="shared" si="1263"/>
        <v>0</v>
      </c>
      <c r="N1242" s="275">
        <f t="shared" ref="N1242:N1244" si="1272">IF(E1242=0,0,K1242/E1242)</f>
        <v>0</v>
      </c>
      <c r="O1242" s="276">
        <f t="shared" ref="O1242:O1244" si="1273">IF(F1242=0,0,L1242/F1242)</f>
        <v>0</v>
      </c>
      <c r="P1242" s="277">
        <f t="shared" si="1229"/>
        <v>0</v>
      </c>
    </row>
    <row r="1243" spans="1:16" s="20" customFormat="1" outlineLevel="1">
      <c r="A1243" s="25"/>
      <c r="B1243" s="7"/>
      <c r="C1243" s="11" t="s">
        <v>245</v>
      </c>
      <c r="D1243" s="162" t="s">
        <v>159</v>
      </c>
      <c r="E1243" s="267">
        <f t="shared" ref="E1243:J1243" si="1274">E758+E780+E802+E824+E846+E868+E890+E912+E934+E956+E978+E1000+E1022+E1044+E1066+E1088+E1110+E1132</f>
        <v>98</v>
      </c>
      <c r="F1243" s="270">
        <f t="shared" si="1274"/>
        <v>3107</v>
      </c>
      <c r="G1243" s="67">
        <f t="shared" si="1274"/>
        <v>4869318.29</v>
      </c>
      <c r="H1243" s="267">
        <f t="shared" si="1274"/>
        <v>177</v>
      </c>
      <c r="I1243" s="270">
        <f t="shared" si="1274"/>
        <v>5704</v>
      </c>
      <c r="J1243" s="67">
        <f t="shared" si="1274"/>
        <v>10555975.470000001</v>
      </c>
      <c r="K1243" s="267">
        <f t="shared" si="1270"/>
        <v>79</v>
      </c>
      <c r="L1243" s="270">
        <f t="shared" si="1271"/>
        <v>2597</v>
      </c>
      <c r="M1243" s="67">
        <f t="shared" si="1263"/>
        <v>5686657.1800000006</v>
      </c>
      <c r="N1243" s="275">
        <f t="shared" si="1272"/>
        <v>0.80612244897959184</v>
      </c>
      <c r="O1243" s="276">
        <f t="shared" si="1273"/>
        <v>0.83585452204699062</v>
      </c>
      <c r="P1243" s="277">
        <f t="shared" si="1229"/>
        <v>1.1678548908331889</v>
      </c>
    </row>
    <row r="1244" spans="1:16" s="16" customFormat="1" ht="16.5" outlineLevel="1" thickBot="1">
      <c r="A1244" s="51"/>
      <c r="B1244" s="52"/>
      <c r="C1244" s="293" t="s">
        <v>246</v>
      </c>
      <c r="D1244" s="294" t="s">
        <v>225</v>
      </c>
      <c r="E1244" s="295">
        <f t="shared" ref="E1244:J1244" si="1275">E759+E781+E803+E825+E847+E869+E891+E913+E935+E957+E979+E1001+E1023+E1045+E1067+E1089+E1111+E1133</f>
        <v>164</v>
      </c>
      <c r="F1244" s="296">
        <f t="shared" si="1275"/>
        <v>1074</v>
      </c>
      <c r="G1244" s="98">
        <f t="shared" si="1275"/>
        <v>5269838</v>
      </c>
      <c r="H1244" s="295">
        <f t="shared" si="1275"/>
        <v>180</v>
      </c>
      <c r="I1244" s="296">
        <f t="shared" si="1275"/>
        <v>960</v>
      </c>
      <c r="J1244" s="98">
        <f t="shared" si="1275"/>
        <v>5796666</v>
      </c>
      <c r="K1244" s="295">
        <f t="shared" si="1270"/>
        <v>16</v>
      </c>
      <c r="L1244" s="296">
        <f t="shared" si="1271"/>
        <v>-114</v>
      </c>
      <c r="M1244" s="98">
        <f t="shared" si="1263"/>
        <v>526828</v>
      </c>
      <c r="N1244" s="297">
        <f t="shared" si="1272"/>
        <v>9.7560975609756101E-2</v>
      </c>
      <c r="O1244" s="298">
        <f t="shared" si="1273"/>
        <v>-0.10614525139664804</v>
      </c>
      <c r="P1244" s="299">
        <f t="shared" si="1229"/>
        <v>9.9970435523824452E-2</v>
      </c>
    </row>
    <row r="1245" spans="1:16" s="20" customFormat="1">
      <c r="G1245" s="22">
        <f>G1135-G1157-G1179-G1201-G1223</f>
        <v>-3.4570693969726563E-6</v>
      </c>
      <c r="H1245" s="22"/>
      <c r="I1245" s="22"/>
      <c r="J1245" s="22">
        <f>J1135-J1157-J1179-J1201-J1223</f>
        <v>0</v>
      </c>
      <c r="M1245" s="22"/>
    </row>
    <row r="1246" spans="1:16" s="12" customFormat="1">
      <c r="G1246" s="22"/>
      <c r="H1246" s="20"/>
      <c r="I1246" s="20"/>
      <c r="J1246" s="22"/>
      <c r="K1246" s="20"/>
      <c r="L1246" s="20"/>
      <c r="M1246" s="22"/>
    </row>
    <row r="1247" spans="1:16">
      <c r="H1247" s="44"/>
      <c r="I1247" s="44"/>
      <c r="J1247" s="44"/>
    </row>
    <row r="1248" spans="1:16">
      <c r="H1248" s="44"/>
      <c r="I1248" s="44"/>
      <c r="J1248" s="44"/>
    </row>
    <row r="1249" spans="8:13" s="4" customFormat="1">
      <c r="H1249" s="44"/>
      <c r="I1249" s="44"/>
      <c r="J1249" s="44"/>
      <c r="K1249" s="80"/>
      <c r="L1249" s="80"/>
      <c r="M1249" s="80"/>
    </row>
    <row r="1250" spans="8:13" s="4" customFormat="1">
      <c r="H1250" s="44"/>
      <c r="I1250" s="44"/>
      <c r="J1250" s="44"/>
    </row>
    <row r="1251" spans="8:13" s="4" customFormat="1">
      <c r="H1251" s="44"/>
      <c r="I1251" s="44"/>
      <c r="J1251" s="44"/>
      <c r="K1251" s="80"/>
      <c r="L1251" s="80"/>
      <c r="M1251" s="80"/>
    </row>
    <row r="1252" spans="8:13" s="4" customFormat="1">
      <c r="H1252" s="44"/>
      <c r="I1252" s="44"/>
      <c r="J1252" s="44"/>
      <c r="K1252" s="80"/>
      <c r="L1252" s="80"/>
      <c r="M1252" s="80"/>
    </row>
    <row r="1253" spans="8:13" s="4" customFormat="1">
      <c r="H1253" s="44"/>
      <c r="I1253" s="44"/>
      <c r="J1253" s="44"/>
      <c r="K1253" s="80"/>
      <c r="L1253" s="80"/>
      <c r="M1253" s="80"/>
    </row>
    <row r="1254" spans="8:13" s="4" customFormat="1">
      <c r="H1254" s="44"/>
      <c r="I1254" s="44"/>
      <c r="J1254" s="44"/>
      <c r="K1254" s="80"/>
      <c r="L1254" s="80"/>
      <c r="M1254" s="80"/>
    </row>
    <row r="1255" spans="8:13">
      <c r="H1255" s="44"/>
      <c r="I1255" s="44"/>
      <c r="J1255" s="44"/>
    </row>
    <row r="1256" spans="8:13">
      <c r="H1256" s="44"/>
      <c r="I1256" s="44"/>
      <c r="J1256" s="44"/>
    </row>
    <row r="1257" spans="8:13">
      <c r="H1257" s="44"/>
      <c r="I1257" s="44"/>
      <c r="J1257" s="44"/>
    </row>
    <row r="1258" spans="8:13">
      <c r="H1258" s="44"/>
      <c r="I1258" s="44"/>
      <c r="J1258" s="44"/>
    </row>
    <row r="1259" spans="8:13">
      <c r="H1259" s="44"/>
      <c r="I1259" s="44"/>
      <c r="J1259" s="44"/>
    </row>
    <row r="1260" spans="8:13">
      <c r="H1260" s="44"/>
      <c r="I1260" s="44"/>
      <c r="J1260" s="44"/>
    </row>
  </sheetData>
  <autoFilter ref="A11:V1133"/>
  <customSheetViews>
    <customSheetView guid="{0A6AD0A3-F8F8-45EA-A8C8-41713FDB5995}" scale="70" showPageBreaks="1" fitToPage="1" printArea="1" showAutoFilter="1">
      <pane xSplit="3" ySplit="8" topLeftCell="D1081" activePane="bottomRight" state="frozen"/>
      <selection pane="bottomRight" activeCell="H9" sqref="H9:P1092"/>
      <pageMargins left="0.39370078740157483" right="0.39370078740157483" top="0.47244094488188981" bottom="0.39370078740157483" header="0.31496062992125984" footer="0.31496062992125984"/>
      <printOptions horizontalCentered="1"/>
      <pageSetup paperSize="9" scale="29" fitToHeight="50" orientation="landscape" r:id="rId1"/>
      <autoFilter ref="A8:AM996"/>
    </customSheetView>
    <customSheetView guid="{951E6EB5-8A7C-4D88-B68C-8ADDB6306B63}" scale="60" showPageBreaks="1" fitToPage="1" printArea="1" showAutoFilter="1">
      <pane xSplit="3" ySplit="8" topLeftCell="D9" activePane="bottomRight" state="frozen"/>
      <selection pane="bottomRight" activeCell="D9" sqref="D9"/>
      <pageMargins left="0.39370078740157483" right="0.39370078740157483" top="0.47244094488188981" bottom="0.39370078740157483" header="0.31496062992125984" footer="0.31496062992125984"/>
      <printOptions horizontalCentered="1"/>
      <pageSetup paperSize="9" scale="29" fitToHeight="50" orientation="landscape" r:id="rId2"/>
      <autoFilter ref="A8:AB996"/>
    </customSheetView>
    <customSheetView guid="{2F1F62B3-5312-470F-A4FF-A6820D4D9BD5}" scale="75" showPageBreaks="1" fitToPage="1" printArea="1" showAutoFilter="1">
      <pane xSplit="3" ySplit="8" topLeftCell="F9" activePane="bottomRight" state="frozen"/>
      <selection pane="bottomRight" activeCell="C2" sqref="C2:P2"/>
      <pageMargins left="0.39370078740157483" right="0.39370078740157483" top="0.47244094488188981" bottom="0.39370078740157483" header="0.31496062992125984" footer="0.31496062992125984"/>
      <printOptions horizontalCentered="1"/>
      <pageSetup paperSize="9" scale="38" fitToHeight="50" orientation="landscape" r:id="rId3"/>
      <autoFilter ref="A8:AK1100"/>
    </customSheetView>
  </customSheetViews>
  <mergeCells count="17">
    <mergeCell ref="C5:P5"/>
    <mergeCell ref="P8:P10"/>
    <mergeCell ref="K7:M7"/>
    <mergeCell ref="N7:P7"/>
    <mergeCell ref="K8:L9"/>
    <mergeCell ref="N8:O9"/>
    <mergeCell ref="A7:A10"/>
    <mergeCell ref="D7:D10"/>
    <mergeCell ref="E8:F9"/>
    <mergeCell ref="H7:J7"/>
    <mergeCell ref="H8:I9"/>
    <mergeCell ref="J8:J10"/>
    <mergeCell ref="G8:G10"/>
    <mergeCell ref="E7:G7"/>
    <mergeCell ref="C7:C10"/>
    <mergeCell ref="B7:B10"/>
    <mergeCell ref="M8:M10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38" fitToHeight="5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V119"/>
  <sheetViews>
    <sheetView tabSelected="1" topLeftCell="B1" zoomScale="60" zoomScaleNormal="60" workbookViewId="0">
      <pane xSplit="3" ySplit="11" topLeftCell="E104" activePane="bottomRight" state="frozen"/>
      <selection activeCell="B1" sqref="B1"/>
      <selection pane="topRight" activeCell="E1" sqref="E1"/>
      <selection pane="bottomLeft" activeCell="B9" sqref="B9"/>
      <selection pane="bottomRight" activeCell="E8" sqref="E8:F9"/>
    </sheetView>
  </sheetViews>
  <sheetFormatPr defaultColWidth="9.140625" defaultRowHeight="15.75"/>
  <cols>
    <col min="1" max="2" width="8.28515625" style="1" customWidth="1"/>
    <col min="3" max="3" width="81" style="1" customWidth="1"/>
    <col min="4" max="4" width="37.42578125" style="1" customWidth="1"/>
    <col min="5" max="5" width="20" style="1" customWidth="1"/>
    <col min="6" max="6" width="18.140625" style="1" customWidth="1"/>
    <col min="7" max="7" width="21.7109375" style="1" customWidth="1"/>
    <col min="8" max="8" width="19.7109375" style="1" customWidth="1"/>
    <col min="9" max="9" width="18.140625" style="1" customWidth="1"/>
    <col min="10" max="10" width="21.7109375" style="1" customWidth="1"/>
    <col min="11" max="11" width="15.140625" style="2" customWidth="1"/>
    <col min="12" max="12" width="18.140625" style="2" customWidth="1"/>
    <col min="13" max="13" width="21.7109375" style="2" customWidth="1"/>
    <col min="14" max="14" width="15.140625" style="1" customWidth="1"/>
    <col min="15" max="15" width="18.140625" style="1" customWidth="1"/>
    <col min="16" max="16" width="15.7109375" style="1" customWidth="1"/>
    <col min="17" max="17" width="9.140625" style="1" customWidth="1"/>
    <col min="18" max="18" width="9.140625" style="1"/>
    <col min="19" max="19" width="12.7109375" style="1" customWidth="1"/>
    <col min="20" max="20" width="18.140625" style="1" customWidth="1"/>
    <col min="21" max="16384" width="9.140625" style="1"/>
  </cols>
  <sheetData>
    <row r="1" spans="1:20">
      <c r="P1" s="300" t="s">
        <v>260</v>
      </c>
    </row>
    <row r="2" spans="1:20">
      <c r="P2" s="301" t="s">
        <v>258</v>
      </c>
    </row>
    <row r="3" spans="1:20">
      <c r="P3" s="301" t="s">
        <v>259</v>
      </c>
    </row>
    <row r="5" spans="1:20" ht="20.25">
      <c r="C5" s="321" t="s">
        <v>257</v>
      </c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</row>
    <row r="6" spans="1:20" ht="16.5" thickBot="1">
      <c r="J6" s="4"/>
    </row>
    <row r="7" spans="1:20" s="12" customFormat="1" ht="38.25" customHeight="1">
      <c r="A7" s="322" t="s">
        <v>147</v>
      </c>
      <c r="B7" s="305" t="s">
        <v>148</v>
      </c>
      <c r="C7" s="318" t="s">
        <v>135</v>
      </c>
      <c r="D7" s="308" t="s">
        <v>0</v>
      </c>
      <c r="E7" s="315" t="s">
        <v>241</v>
      </c>
      <c r="F7" s="316"/>
      <c r="G7" s="317"/>
      <c r="H7" s="315" t="s">
        <v>238</v>
      </c>
      <c r="I7" s="316"/>
      <c r="J7" s="317"/>
      <c r="K7" s="315" t="s">
        <v>239</v>
      </c>
      <c r="L7" s="316"/>
      <c r="M7" s="317"/>
      <c r="N7" s="315" t="s">
        <v>240</v>
      </c>
      <c r="O7" s="316"/>
      <c r="P7" s="317"/>
    </row>
    <row r="8" spans="1:20" s="3" customFormat="1" ht="15.75" customHeight="1">
      <c r="A8" s="323"/>
      <c r="B8" s="306"/>
      <c r="C8" s="319"/>
      <c r="D8" s="309"/>
      <c r="E8" s="311" t="s">
        <v>7</v>
      </c>
      <c r="F8" s="312"/>
      <c r="G8" s="302" t="s">
        <v>8</v>
      </c>
      <c r="H8" s="311" t="s">
        <v>7</v>
      </c>
      <c r="I8" s="312"/>
      <c r="J8" s="302" t="s">
        <v>8</v>
      </c>
      <c r="K8" s="311" t="s">
        <v>7</v>
      </c>
      <c r="L8" s="312"/>
      <c r="M8" s="302" t="s">
        <v>8</v>
      </c>
      <c r="N8" s="311" t="s">
        <v>7</v>
      </c>
      <c r="O8" s="312"/>
      <c r="P8" s="302" t="s">
        <v>8</v>
      </c>
    </row>
    <row r="9" spans="1:20" s="3" customFormat="1" ht="15.75" customHeight="1">
      <c r="A9" s="323"/>
      <c r="B9" s="306"/>
      <c r="C9" s="319"/>
      <c r="D9" s="309"/>
      <c r="E9" s="313"/>
      <c r="F9" s="314"/>
      <c r="G9" s="303"/>
      <c r="H9" s="313"/>
      <c r="I9" s="314"/>
      <c r="J9" s="303"/>
      <c r="K9" s="313"/>
      <c r="L9" s="314"/>
      <c r="M9" s="303"/>
      <c r="N9" s="313"/>
      <c r="O9" s="314"/>
      <c r="P9" s="303"/>
    </row>
    <row r="10" spans="1:20" s="3" customFormat="1" ht="98.25" customHeight="1" thickBot="1">
      <c r="A10" s="324"/>
      <c r="B10" s="307"/>
      <c r="C10" s="320"/>
      <c r="D10" s="310"/>
      <c r="E10" s="112" t="s">
        <v>193</v>
      </c>
      <c r="F10" s="112" t="s">
        <v>4</v>
      </c>
      <c r="G10" s="304"/>
      <c r="H10" s="112" t="s">
        <v>193</v>
      </c>
      <c r="I10" s="112" t="s">
        <v>4</v>
      </c>
      <c r="J10" s="304"/>
      <c r="K10" s="112" t="s">
        <v>160</v>
      </c>
      <c r="L10" s="112" t="s">
        <v>4</v>
      </c>
      <c r="M10" s="304"/>
      <c r="N10" s="112" t="s">
        <v>160</v>
      </c>
      <c r="O10" s="112" t="s">
        <v>4</v>
      </c>
      <c r="P10" s="304"/>
    </row>
    <row r="11" spans="1:20" s="3" customFormat="1" ht="16.5" thickBot="1">
      <c r="A11" s="120">
        <v>1</v>
      </c>
      <c r="B11" s="33" t="s">
        <v>209</v>
      </c>
      <c r="C11" s="34" t="s">
        <v>210</v>
      </c>
      <c r="D11" s="221" t="s">
        <v>211</v>
      </c>
      <c r="E11" s="236">
        <v>1</v>
      </c>
      <c r="F11" s="237">
        <v>2</v>
      </c>
      <c r="G11" s="229">
        <v>3</v>
      </c>
      <c r="H11" s="236">
        <v>4</v>
      </c>
      <c r="I11" s="237">
        <v>5</v>
      </c>
      <c r="J11" s="229">
        <v>6</v>
      </c>
      <c r="K11" s="237">
        <v>7</v>
      </c>
      <c r="L11" s="237">
        <v>8</v>
      </c>
      <c r="M11" s="229">
        <v>9</v>
      </c>
      <c r="N11" s="237">
        <v>10</v>
      </c>
      <c r="O11" s="237">
        <v>11</v>
      </c>
      <c r="P11" s="229">
        <v>12</v>
      </c>
    </row>
    <row r="12" spans="1:20" s="13" customFormat="1">
      <c r="A12" s="121" t="s">
        <v>10</v>
      </c>
      <c r="B12" s="101" t="s">
        <v>12</v>
      </c>
      <c r="C12" s="102" t="s">
        <v>11</v>
      </c>
      <c r="D12" s="233" t="s">
        <v>145</v>
      </c>
      <c r="E12" s="219" t="s">
        <v>145</v>
      </c>
      <c r="F12" s="103" t="s">
        <v>145</v>
      </c>
      <c r="G12" s="238">
        <f>G13+G15+G16+G14</f>
        <v>4424568</v>
      </c>
      <c r="H12" s="219" t="s">
        <v>145</v>
      </c>
      <c r="I12" s="103" t="s">
        <v>145</v>
      </c>
      <c r="J12" s="238">
        <f>J13+J15+J16+J14</f>
        <v>24173683.5</v>
      </c>
      <c r="K12" s="219" t="s">
        <v>145</v>
      </c>
      <c r="L12" s="103" t="s">
        <v>145</v>
      </c>
      <c r="M12" s="238">
        <f>M13+M15+M16+M14</f>
        <v>19749115.5</v>
      </c>
      <c r="N12" s="241" t="s">
        <v>145</v>
      </c>
      <c r="O12" s="104" t="s">
        <v>145</v>
      </c>
      <c r="P12" s="105">
        <f>IF(G12=0,0,M12/G12)</f>
        <v>4.4635127090373565</v>
      </c>
      <c r="S12" s="81"/>
      <c r="T12" s="81"/>
    </row>
    <row r="13" spans="1:20" s="16" customFormat="1" ht="30.75" customHeight="1">
      <c r="A13" s="122"/>
      <c r="B13" s="24" t="s">
        <v>136</v>
      </c>
      <c r="C13" s="9" t="s">
        <v>172</v>
      </c>
      <c r="D13" s="234" t="s">
        <v>194</v>
      </c>
      <c r="E13" s="26">
        <v>43</v>
      </c>
      <c r="F13" s="14">
        <v>744</v>
      </c>
      <c r="G13" s="239">
        <v>4424568</v>
      </c>
      <c r="H13" s="26">
        <v>72</v>
      </c>
      <c r="I13" s="14">
        <v>1823</v>
      </c>
      <c r="J13" s="239">
        <v>12469320</v>
      </c>
      <c r="K13" s="26">
        <f t="shared" ref="K13:M18" si="0">H13-E13</f>
        <v>29</v>
      </c>
      <c r="L13" s="14">
        <f t="shared" si="0"/>
        <v>1079</v>
      </c>
      <c r="M13" s="239">
        <f t="shared" si="0"/>
        <v>8044752</v>
      </c>
      <c r="N13" s="30">
        <f t="shared" ref="N13:O16" si="1">IF(E13=0,0,K13/E13)</f>
        <v>0.67441860465116277</v>
      </c>
      <c r="O13" s="15">
        <f t="shared" si="1"/>
        <v>1.450268817204301</v>
      </c>
      <c r="P13" s="31">
        <f>IF(G13=0,0,M13/G13)</f>
        <v>1.8182005565289086</v>
      </c>
    </row>
    <row r="14" spans="1:20" s="20" customFormat="1">
      <c r="A14" s="123"/>
      <c r="B14" s="24" t="s">
        <v>141</v>
      </c>
      <c r="C14" s="6" t="s">
        <v>173</v>
      </c>
      <c r="D14" s="234" t="s">
        <v>158</v>
      </c>
      <c r="E14" s="26">
        <v>0</v>
      </c>
      <c r="F14" s="14">
        <v>0</v>
      </c>
      <c r="G14" s="239">
        <v>0</v>
      </c>
      <c r="H14" s="26">
        <v>47</v>
      </c>
      <c r="I14" s="14">
        <v>2297</v>
      </c>
      <c r="J14" s="239">
        <v>11704363.5</v>
      </c>
      <c r="K14" s="26">
        <f t="shared" si="0"/>
        <v>47</v>
      </c>
      <c r="L14" s="14">
        <f t="shared" si="0"/>
        <v>2297</v>
      </c>
      <c r="M14" s="239">
        <f t="shared" si="0"/>
        <v>11704363.5</v>
      </c>
      <c r="N14" s="30">
        <f t="shared" si="1"/>
        <v>0</v>
      </c>
      <c r="O14" s="15">
        <f t="shared" si="1"/>
        <v>0</v>
      </c>
      <c r="P14" s="31">
        <f>IF(G14=0,0,M14/G14)</f>
        <v>0</v>
      </c>
    </row>
    <row r="15" spans="1:20" s="16" customFormat="1">
      <c r="A15" s="122"/>
      <c r="B15" s="24" t="s">
        <v>139</v>
      </c>
      <c r="C15" s="6" t="s">
        <v>174</v>
      </c>
      <c r="D15" s="235" t="s">
        <v>159</v>
      </c>
      <c r="E15" s="26">
        <v>0</v>
      </c>
      <c r="F15" s="14">
        <v>0</v>
      </c>
      <c r="G15" s="239">
        <v>0</v>
      </c>
      <c r="H15" s="26">
        <v>0</v>
      </c>
      <c r="I15" s="14">
        <v>0</v>
      </c>
      <c r="J15" s="239">
        <v>0</v>
      </c>
      <c r="K15" s="26">
        <f t="shared" si="0"/>
        <v>0</v>
      </c>
      <c r="L15" s="14">
        <f t="shared" si="0"/>
        <v>0</v>
      </c>
      <c r="M15" s="239">
        <f t="shared" si="0"/>
        <v>0</v>
      </c>
      <c r="N15" s="30">
        <f t="shared" si="1"/>
        <v>0</v>
      </c>
      <c r="O15" s="15">
        <f t="shared" si="1"/>
        <v>0</v>
      </c>
      <c r="P15" s="31">
        <f>IF(G15=0,0,M15/G15)</f>
        <v>0</v>
      </c>
    </row>
    <row r="16" spans="1:20" s="16" customFormat="1" ht="31.5">
      <c r="A16" s="122"/>
      <c r="B16" s="24" t="s">
        <v>143</v>
      </c>
      <c r="C16" s="9" t="s">
        <v>175</v>
      </c>
      <c r="D16" s="235" t="s">
        <v>1</v>
      </c>
      <c r="E16" s="26">
        <v>0</v>
      </c>
      <c r="F16" s="14">
        <v>0</v>
      </c>
      <c r="G16" s="239">
        <v>0</v>
      </c>
      <c r="H16" s="26">
        <v>0</v>
      </c>
      <c r="I16" s="14">
        <v>0</v>
      </c>
      <c r="J16" s="239">
        <v>0</v>
      </c>
      <c r="K16" s="26">
        <f t="shared" si="0"/>
        <v>0</v>
      </c>
      <c r="L16" s="14">
        <f t="shared" si="0"/>
        <v>0</v>
      </c>
      <c r="M16" s="239">
        <f t="shared" si="0"/>
        <v>0</v>
      </c>
      <c r="N16" s="30">
        <f t="shared" si="1"/>
        <v>0</v>
      </c>
      <c r="O16" s="15">
        <f t="shared" si="1"/>
        <v>0</v>
      </c>
      <c r="P16" s="31">
        <f>IF(G16=0,0,M16/G16)</f>
        <v>0</v>
      </c>
    </row>
    <row r="17" spans="1:20" s="16" customFormat="1" ht="47.25">
      <c r="A17" s="122"/>
      <c r="B17" s="24"/>
      <c r="C17" s="9" t="s">
        <v>176</v>
      </c>
      <c r="D17" s="235" t="s">
        <v>1</v>
      </c>
      <c r="E17" s="26"/>
      <c r="F17" s="14">
        <v>0</v>
      </c>
      <c r="G17" s="239">
        <v>0</v>
      </c>
      <c r="H17" s="26">
        <v>0</v>
      </c>
      <c r="I17" s="14">
        <v>0</v>
      </c>
      <c r="J17" s="239">
        <v>0</v>
      </c>
      <c r="K17" s="26">
        <f t="shared" si="0"/>
        <v>0</v>
      </c>
      <c r="L17" s="14">
        <f t="shared" si="0"/>
        <v>0</v>
      </c>
      <c r="M17" s="239">
        <f t="shared" si="0"/>
        <v>0</v>
      </c>
      <c r="N17" s="30">
        <f t="shared" ref="N17:N18" si="2">IF(E17=0,0,K17/E17)</f>
        <v>0</v>
      </c>
      <c r="O17" s="15">
        <f t="shared" ref="O17:O18" si="3">IF(F17=0,0,L17/F17)</f>
        <v>0</v>
      </c>
      <c r="P17" s="31">
        <f t="shared" ref="P17:P18" si="4">IF(G17=0,0,M17/G17)</f>
        <v>0</v>
      </c>
    </row>
    <row r="18" spans="1:20" s="16" customFormat="1" ht="31.5">
      <c r="A18" s="122"/>
      <c r="B18" s="24"/>
      <c r="C18" s="9" t="s">
        <v>177</v>
      </c>
      <c r="D18" s="235" t="s">
        <v>1</v>
      </c>
      <c r="E18" s="26"/>
      <c r="F18" s="14">
        <v>0</v>
      </c>
      <c r="G18" s="239">
        <v>0</v>
      </c>
      <c r="H18" s="26">
        <v>0</v>
      </c>
      <c r="I18" s="14">
        <v>0</v>
      </c>
      <c r="J18" s="239">
        <v>0</v>
      </c>
      <c r="K18" s="26">
        <f t="shared" si="0"/>
        <v>0</v>
      </c>
      <c r="L18" s="14">
        <f t="shared" si="0"/>
        <v>0</v>
      </c>
      <c r="M18" s="239">
        <f t="shared" si="0"/>
        <v>0</v>
      </c>
      <c r="N18" s="30">
        <f t="shared" si="2"/>
        <v>0</v>
      </c>
      <c r="O18" s="15">
        <f t="shared" si="3"/>
        <v>0</v>
      </c>
      <c r="P18" s="31">
        <f t="shared" si="4"/>
        <v>0</v>
      </c>
    </row>
    <row r="19" spans="1:20" s="13" customFormat="1">
      <c r="A19" s="124" t="s">
        <v>16</v>
      </c>
      <c r="B19" s="106" t="s">
        <v>19</v>
      </c>
      <c r="C19" s="107" t="s">
        <v>18</v>
      </c>
      <c r="D19" s="233" t="s">
        <v>145</v>
      </c>
      <c r="E19" s="220" t="s">
        <v>145</v>
      </c>
      <c r="F19" s="108" t="s">
        <v>145</v>
      </c>
      <c r="G19" s="240">
        <f t="shared" ref="G19" si="5">G20+G22+G23+G21</f>
        <v>57085019.5</v>
      </c>
      <c r="H19" s="220" t="s">
        <v>145</v>
      </c>
      <c r="I19" s="108" t="s">
        <v>145</v>
      </c>
      <c r="J19" s="240">
        <f>J20+J22+J23+J21</f>
        <v>53442515.799999997</v>
      </c>
      <c r="K19" s="220" t="s">
        <v>145</v>
      </c>
      <c r="L19" s="108" t="s">
        <v>145</v>
      </c>
      <c r="M19" s="240">
        <f t="shared" ref="M19" si="6">M20+M22+M23+M21</f>
        <v>-3642503.6999999974</v>
      </c>
      <c r="N19" s="242" t="s">
        <v>145</v>
      </c>
      <c r="O19" s="109" t="s">
        <v>145</v>
      </c>
      <c r="P19" s="110">
        <f>IF(G19=0,0,M19/G19)</f>
        <v>-6.3808398979350395E-2</v>
      </c>
      <c r="S19" s="81"/>
      <c r="T19" s="81"/>
    </row>
    <row r="20" spans="1:20" s="16" customFormat="1" ht="31.5">
      <c r="A20" s="122"/>
      <c r="B20" s="24" t="s">
        <v>136</v>
      </c>
      <c r="C20" s="9" t="s">
        <v>172</v>
      </c>
      <c r="D20" s="234" t="s">
        <v>194</v>
      </c>
      <c r="E20" s="26">
        <v>129</v>
      </c>
      <c r="F20" s="14">
        <v>2422</v>
      </c>
      <c r="G20" s="239">
        <v>12944917</v>
      </c>
      <c r="H20" s="26">
        <v>109</v>
      </c>
      <c r="I20" s="14">
        <v>1695</v>
      </c>
      <c r="J20" s="239">
        <v>9916089</v>
      </c>
      <c r="K20" s="26">
        <f t="shared" ref="K20:K25" si="7">H20-E20</f>
        <v>-20</v>
      </c>
      <c r="L20" s="14">
        <f t="shared" ref="L20:L25" si="8">I20-F20</f>
        <v>-727</v>
      </c>
      <c r="M20" s="239">
        <f t="shared" ref="M20:M25" si="9">J20-G20</f>
        <v>-3028828</v>
      </c>
      <c r="N20" s="30">
        <f t="shared" ref="N20:N25" si="10">IF(E20=0,0,K20/E20)</f>
        <v>-0.15503875968992248</v>
      </c>
      <c r="O20" s="15">
        <f t="shared" ref="O20:O25" si="11">IF(F20=0,0,L20/F20)</f>
        <v>-0.30016515276630884</v>
      </c>
      <c r="P20" s="31">
        <f>IF(G20=0,0,M20/G20)</f>
        <v>-0.23397817073682281</v>
      </c>
    </row>
    <row r="21" spans="1:20" s="20" customFormat="1">
      <c r="A21" s="123"/>
      <c r="B21" s="24" t="s">
        <v>141</v>
      </c>
      <c r="C21" s="6" t="s">
        <v>173</v>
      </c>
      <c r="D21" s="234" t="s">
        <v>158</v>
      </c>
      <c r="E21" s="26">
        <v>0</v>
      </c>
      <c r="F21" s="14">
        <v>0</v>
      </c>
      <c r="G21" s="239">
        <v>0</v>
      </c>
      <c r="H21" s="26">
        <v>0</v>
      </c>
      <c r="I21" s="14">
        <v>0</v>
      </c>
      <c r="J21" s="239">
        <v>0</v>
      </c>
      <c r="K21" s="26">
        <f t="shared" si="7"/>
        <v>0</v>
      </c>
      <c r="L21" s="14">
        <f t="shared" si="8"/>
        <v>0</v>
      </c>
      <c r="M21" s="239">
        <f t="shared" si="9"/>
        <v>0</v>
      </c>
      <c r="N21" s="30">
        <f t="shared" si="10"/>
        <v>0</v>
      </c>
      <c r="O21" s="15">
        <f t="shared" si="11"/>
        <v>0</v>
      </c>
      <c r="P21" s="31">
        <f>IF(G21=0,0,M21/G21)</f>
        <v>0</v>
      </c>
    </row>
    <row r="22" spans="1:20" s="20" customFormat="1">
      <c r="A22" s="123"/>
      <c r="B22" s="24" t="s">
        <v>139</v>
      </c>
      <c r="C22" s="6" t="s">
        <v>174</v>
      </c>
      <c r="D22" s="235" t="s">
        <v>159</v>
      </c>
      <c r="E22" s="26">
        <v>480</v>
      </c>
      <c r="F22" s="14">
        <v>6870</v>
      </c>
      <c r="G22" s="239">
        <v>10367379.6</v>
      </c>
      <c r="H22" s="26">
        <v>480</v>
      </c>
      <c r="I22" s="14">
        <v>6870</v>
      </c>
      <c r="J22" s="239">
        <v>12353015.699999999</v>
      </c>
      <c r="K22" s="26">
        <f t="shared" si="7"/>
        <v>0</v>
      </c>
      <c r="L22" s="14">
        <f t="shared" si="8"/>
        <v>0</v>
      </c>
      <c r="M22" s="239">
        <f t="shared" si="9"/>
        <v>1985636.0999999996</v>
      </c>
      <c r="N22" s="30">
        <f t="shared" si="10"/>
        <v>0</v>
      </c>
      <c r="O22" s="15">
        <f t="shared" si="11"/>
        <v>0</v>
      </c>
      <c r="P22" s="31">
        <f>IF(G22=0,0,M22/G22)</f>
        <v>0.19152728814907094</v>
      </c>
    </row>
    <row r="23" spans="1:20" s="20" customFormat="1" ht="31.5">
      <c r="A23" s="123"/>
      <c r="B23" s="24" t="s">
        <v>143</v>
      </c>
      <c r="C23" s="9" t="s">
        <v>175</v>
      </c>
      <c r="D23" s="235" t="s">
        <v>1</v>
      </c>
      <c r="E23" s="26">
        <v>10160</v>
      </c>
      <c r="F23" s="14">
        <v>41754</v>
      </c>
      <c r="G23" s="239">
        <v>33772722.899999999</v>
      </c>
      <c r="H23" s="26">
        <v>8600</v>
      </c>
      <c r="I23" s="14">
        <v>35282</v>
      </c>
      <c r="J23" s="239">
        <v>31173411.100000001</v>
      </c>
      <c r="K23" s="26">
        <f t="shared" si="7"/>
        <v>-1560</v>
      </c>
      <c r="L23" s="14">
        <f t="shared" si="8"/>
        <v>-6472</v>
      </c>
      <c r="M23" s="239">
        <f t="shared" si="9"/>
        <v>-2599311.799999997</v>
      </c>
      <c r="N23" s="30">
        <f t="shared" si="10"/>
        <v>-0.15354330708661418</v>
      </c>
      <c r="O23" s="15">
        <f t="shared" si="11"/>
        <v>-0.15500311347415816</v>
      </c>
      <c r="P23" s="31">
        <f>IF(G23=0,0,M23/G23)</f>
        <v>-7.6964827730843025E-2</v>
      </c>
    </row>
    <row r="24" spans="1:20" s="20" customFormat="1" ht="47.25">
      <c r="A24" s="123"/>
      <c r="B24" s="24"/>
      <c r="C24" s="9" t="s">
        <v>176</v>
      </c>
      <c r="D24" s="235" t="s">
        <v>1</v>
      </c>
      <c r="E24" s="26"/>
      <c r="F24" s="14">
        <v>0</v>
      </c>
      <c r="G24" s="239">
        <v>0</v>
      </c>
      <c r="H24" s="26">
        <v>0</v>
      </c>
      <c r="I24" s="14">
        <v>0</v>
      </c>
      <c r="J24" s="239">
        <v>0</v>
      </c>
      <c r="K24" s="26">
        <f t="shared" si="7"/>
        <v>0</v>
      </c>
      <c r="L24" s="14">
        <f t="shared" si="8"/>
        <v>0</v>
      </c>
      <c r="M24" s="239">
        <f t="shared" si="9"/>
        <v>0</v>
      </c>
      <c r="N24" s="30">
        <f t="shared" si="10"/>
        <v>0</v>
      </c>
      <c r="O24" s="15">
        <f t="shared" si="11"/>
        <v>0</v>
      </c>
      <c r="P24" s="31">
        <f t="shared" ref="P24:P25" si="12">IF(G24=0,0,M24/G24)</f>
        <v>0</v>
      </c>
    </row>
    <row r="25" spans="1:20" s="20" customFormat="1" ht="31.5">
      <c r="A25" s="123"/>
      <c r="B25" s="24"/>
      <c r="C25" s="9" t="s">
        <v>177</v>
      </c>
      <c r="D25" s="235" t="s">
        <v>1</v>
      </c>
      <c r="E25" s="26"/>
      <c r="F25" s="14">
        <v>0</v>
      </c>
      <c r="G25" s="239">
        <v>0</v>
      </c>
      <c r="H25" s="26">
        <v>0</v>
      </c>
      <c r="I25" s="14">
        <v>0</v>
      </c>
      <c r="J25" s="239">
        <v>0</v>
      </c>
      <c r="K25" s="26">
        <f t="shared" si="7"/>
        <v>0</v>
      </c>
      <c r="L25" s="14">
        <f t="shared" si="8"/>
        <v>0</v>
      </c>
      <c r="M25" s="239">
        <f t="shared" si="9"/>
        <v>0</v>
      </c>
      <c r="N25" s="30">
        <f t="shared" si="10"/>
        <v>0</v>
      </c>
      <c r="O25" s="15">
        <f t="shared" si="11"/>
        <v>0</v>
      </c>
      <c r="P25" s="31">
        <f t="shared" si="12"/>
        <v>0</v>
      </c>
    </row>
    <row r="26" spans="1:20" s="13" customFormat="1">
      <c r="A26" s="124" t="s">
        <v>20</v>
      </c>
      <c r="B26" s="106" t="s">
        <v>25</v>
      </c>
      <c r="C26" s="107" t="s">
        <v>24</v>
      </c>
      <c r="D26" s="233" t="s">
        <v>145</v>
      </c>
      <c r="E26" s="220" t="s">
        <v>145</v>
      </c>
      <c r="F26" s="108" t="s">
        <v>145</v>
      </c>
      <c r="G26" s="240">
        <f t="shared" ref="G26" si="13">G27+G29+G30+G28</f>
        <v>121580395.75999999</v>
      </c>
      <c r="H26" s="220" t="s">
        <v>145</v>
      </c>
      <c r="I26" s="108" t="s">
        <v>145</v>
      </c>
      <c r="J26" s="240">
        <f>J27+J29+J30+J28</f>
        <v>94164586.25</v>
      </c>
      <c r="K26" s="220" t="s">
        <v>145</v>
      </c>
      <c r="L26" s="108" t="s">
        <v>145</v>
      </c>
      <c r="M26" s="240">
        <f t="shared" ref="M26" si="14">M27+M29+M30+M28</f>
        <v>-27415809.509999994</v>
      </c>
      <c r="N26" s="242" t="s">
        <v>145</v>
      </c>
      <c r="O26" s="109" t="s">
        <v>145</v>
      </c>
      <c r="P26" s="110">
        <f>IF(G26=0,0,M26/G26)</f>
        <v>-0.2254953139330034</v>
      </c>
      <c r="S26" s="81"/>
      <c r="T26" s="81"/>
    </row>
    <row r="27" spans="1:20" s="16" customFormat="1" ht="31.5">
      <c r="A27" s="122"/>
      <c r="B27" s="24" t="s">
        <v>136</v>
      </c>
      <c r="C27" s="9" t="s">
        <v>172</v>
      </c>
      <c r="D27" s="234" t="s">
        <v>194</v>
      </c>
      <c r="E27" s="26">
        <v>5</v>
      </c>
      <c r="F27" s="14">
        <v>30</v>
      </c>
      <c r="G27" s="239">
        <v>121454.39999999999</v>
      </c>
      <c r="H27" s="26">
        <v>46</v>
      </c>
      <c r="I27" s="14">
        <v>469</v>
      </c>
      <c r="J27" s="239">
        <v>2183851.5999999996</v>
      </c>
      <c r="K27" s="26">
        <f t="shared" ref="K27:K32" si="15">H27-E27</f>
        <v>41</v>
      </c>
      <c r="L27" s="14">
        <f t="shared" ref="L27:L32" si="16">I27-F27</f>
        <v>439</v>
      </c>
      <c r="M27" s="239">
        <f t="shared" ref="M27:M32" si="17">J27-G27</f>
        <v>2062397.1999999997</v>
      </c>
      <c r="N27" s="30">
        <f t="shared" ref="N27:N32" si="18">IF(E27=0,0,K27/E27)</f>
        <v>8.1999999999999993</v>
      </c>
      <c r="O27" s="15">
        <f t="shared" ref="O27:O32" si="19">IF(F27=0,0,L27/F27)</f>
        <v>14.633333333333333</v>
      </c>
      <c r="P27" s="31">
        <f>IF(G27=0,0,M27/G27)</f>
        <v>16.980835605791142</v>
      </c>
    </row>
    <row r="28" spans="1:20" s="20" customFormat="1">
      <c r="A28" s="123"/>
      <c r="B28" s="24" t="s">
        <v>141</v>
      </c>
      <c r="C28" s="6" t="s">
        <v>173</v>
      </c>
      <c r="D28" s="234" t="s">
        <v>158</v>
      </c>
      <c r="E28" s="26">
        <v>324</v>
      </c>
      <c r="F28" s="14">
        <v>19267</v>
      </c>
      <c r="G28" s="239">
        <v>98929233.459999993</v>
      </c>
      <c r="H28" s="26">
        <v>280</v>
      </c>
      <c r="I28" s="14">
        <v>13008</v>
      </c>
      <c r="J28" s="239">
        <v>67839498</v>
      </c>
      <c r="K28" s="26">
        <f t="shared" si="15"/>
        <v>-44</v>
      </c>
      <c r="L28" s="14">
        <f t="shared" si="16"/>
        <v>-6259</v>
      </c>
      <c r="M28" s="239">
        <f t="shared" si="17"/>
        <v>-31089735.459999993</v>
      </c>
      <c r="N28" s="30">
        <f t="shared" si="18"/>
        <v>-0.13580246913580246</v>
      </c>
      <c r="O28" s="15">
        <f t="shared" si="19"/>
        <v>-0.32485597134997662</v>
      </c>
      <c r="P28" s="31">
        <f>IF(G28=0,0,M28/G28)</f>
        <v>-0.31426237091557463</v>
      </c>
    </row>
    <row r="29" spans="1:20" s="20" customFormat="1">
      <c r="A29" s="123"/>
      <c r="B29" s="24" t="s">
        <v>139</v>
      </c>
      <c r="C29" s="6" t="s">
        <v>174</v>
      </c>
      <c r="D29" s="235" t="s">
        <v>159</v>
      </c>
      <c r="E29" s="26">
        <v>0</v>
      </c>
      <c r="F29" s="14">
        <v>0</v>
      </c>
      <c r="G29" s="239">
        <v>0</v>
      </c>
      <c r="H29" s="26">
        <v>0</v>
      </c>
      <c r="I29" s="14">
        <v>0</v>
      </c>
      <c r="J29" s="239">
        <v>0</v>
      </c>
      <c r="K29" s="26">
        <f t="shared" si="15"/>
        <v>0</v>
      </c>
      <c r="L29" s="14">
        <f t="shared" si="16"/>
        <v>0</v>
      </c>
      <c r="M29" s="239">
        <f t="shared" si="17"/>
        <v>0</v>
      </c>
      <c r="N29" s="30">
        <f t="shared" si="18"/>
        <v>0</v>
      </c>
      <c r="O29" s="15">
        <f t="shared" si="19"/>
        <v>0</v>
      </c>
      <c r="P29" s="31">
        <f>IF(G29=0,0,M29/G29)</f>
        <v>0</v>
      </c>
    </row>
    <row r="30" spans="1:20" s="20" customFormat="1" ht="31.5">
      <c r="A30" s="123"/>
      <c r="B30" s="24" t="s">
        <v>143</v>
      </c>
      <c r="C30" s="9" t="s">
        <v>175</v>
      </c>
      <c r="D30" s="235" t="s">
        <v>1</v>
      </c>
      <c r="E30" s="26">
        <v>2184</v>
      </c>
      <c r="F30" s="14">
        <v>27854</v>
      </c>
      <c r="G30" s="239">
        <v>22529707.899999999</v>
      </c>
      <c r="H30" s="26">
        <v>762</v>
      </c>
      <c r="I30" s="14">
        <v>27323</v>
      </c>
      <c r="J30" s="239">
        <v>24141236.649999999</v>
      </c>
      <c r="K30" s="26">
        <f t="shared" si="15"/>
        <v>-1422</v>
      </c>
      <c r="L30" s="14">
        <f t="shared" si="16"/>
        <v>-531</v>
      </c>
      <c r="M30" s="239">
        <f t="shared" si="17"/>
        <v>1611528.75</v>
      </c>
      <c r="N30" s="30">
        <f t="shared" si="18"/>
        <v>-0.65109890109890112</v>
      </c>
      <c r="O30" s="15">
        <f t="shared" si="19"/>
        <v>-1.9063689236734401E-2</v>
      </c>
      <c r="P30" s="31">
        <f>IF(G30=0,0,M30/G30)</f>
        <v>7.1529056530732923E-2</v>
      </c>
    </row>
    <row r="31" spans="1:20" s="20" customFormat="1" ht="47.25">
      <c r="A31" s="123"/>
      <c r="B31" s="24"/>
      <c r="C31" s="9" t="s">
        <v>176</v>
      </c>
      <c r="D31" s="235" t="s">
        <v>1</v>
      </c>
      <c r="E31" s="26"/>
      <c r="F31" s="14">
        <v>0</v>
      </c>
      <c r="G31" s="239">
        <v>0</v>
      </c>
      <c r="H31" s="26">
        <v>0</v>
      </c>
      <c r="I31" s="14">
        <v>0</v>
      </c>
      <c r="J31" s="239">
        <v>0</v>
      </c>
      <c r="K31" s="26">
        <f t="shared" si="15"/>
        <v>0</v>
      </c>
      <c r="L31" s="14">
        <f t="shared" si="16"/>
        <v>0</v>
      </c>
      <c r="M31" s="239">
        <f t="shared" si="17"/>
        <v>0</v>
      </c>
      <c r="N31" s="30">
        <f t="shared" si="18"/>
        <v>0</v>
      </c>
      <c r="O31" s="15">
        <f t="shared" si="19"/>
        <v>0</v>
      </c>
      <c r="P31" s="31">
        <f t="shared" ref="P31:P32" si="20">IF(G31=0,0,M31/G31)</f>
        <v>0</v>
      </c>
    </row>
    <row r="32" spans="1:20" s="20" customFormat="1" ht="31.5">
      <c r="A32" s="123"/>
      <c r="B32" s="24"/>
      <c r="C32" s="9" t="s">
        <v>177</v>
      </c>
      <c r="D32" s="235" t="s">
        <v>1</v>
      </c>
      <c r="E32" s="26"/>
      <c r="F32" s="14">
        <v>0</v>
      </c>
      <c r="G32" s="239">
        <v>0</v>
      </c>
      <c r="H32" s="26">
        <v>0</v>
      </c>
      <c r="I32" s="14">
        <v>0</v>
      </c>
      <c r="J32" s="239">
        <v>0</v>
      </c>
      <c r="K32" s="26">
        <f t="shared" si="15"/>
        <v>0</v>
      </c>
      <c r="L32" s="14">
        <f t="shared" si="16"/>
        <v>0</v>
      </c>
      <c r="M32" s="239">
        <f t="shared" si="17"/>
        <v>0</v>
      </c>
      <c r="N32" s="30">
        <f t="shared" si="18"/>
        <v>0</v>
      </c>
      <c r="O32" s="15">
        <f t="shared" si="19"/>
        <v>0</v>
      </c>
      <c r="P32" s="31">
        <f t="shared" si="20"/>
        <v>0</v>
      </c>
    </row>
    <row r="33" spans="1:20" s="13" customFormat="1">
      <c r="A33" s="124" t="s">
        <v>23</v>
      </c>
      <c r="B33" s="106" t="s">
        <v>28</v>
      </c>
      <c r="C33" s="107" t="s">
        <v>27</v>
      </c>
      <c r="D33" s="233" t="s">
        <v>145</v>
      </c>
      <c r="E33" s="220" t="s">
        <v>145</v>
      </c>
      <c r="F33" s="108" t="s">
        <v>145</v>
      </c>
      <c r="G33" s="240">
        <f t="shared" ref="G33" si="21">G34+G36+G37+G35</f>
        <v>63618538.210000001</v>
      </c>
      <c r="H33" s="220" t="s">
        <v>145</v>
      </c>
      <c r="I33" s="108" t="s">
        <v>145</v>
      </c>
      <c r="J33" s="240">
        <f t="shared" ref="J33" si="22">J34+J36+J37+J35</f>
        <v>69337439.799999997</v>
      </c>
      <c r="K33" s="220" t="s">
        <v>145</v>
      </c>
      <c r="L33" s="108" t="s">
        <v>145</v>
      </c>
      <c r="M33" s="240">
        <f t="shared" ref="M33" si="23">M34+M36+M37+M35</f>
        <v>5718901.5900000017</v>
      </c>
      <c r="N33" s="242" t="s">
        <v>145</v>
      </c>
      <c r="O33" s="109" t="s">
        <v>145</v>
      </c>
      <c r="P33" s="110">
        <f>IF(G33=0,0,M33/G33)</f>
        <v>8.9893634008413367E-2</v>
      </c>
      <c r="S33" s="81"/>
      <c r="T33" s="81"/>
    </row>
    <row r="34" spans="1:20" s="16" customFormat="1" ht="31.5">
      <c r="A34" s="122"/>
      <c r="B34" s="24" t="s">
        <v>136</v>
      </c>
      <c r="C34" s="9" t="s">
        <v>172</v>
      </c>
      <c r="D34" s="234" t="s">
        <v>194</v>
      </c>
      <c r="E34" s="26">
        <v>205</v>
      </c>
      <c r="F34" s="14">
        <v>947</v>
      </c>
      <c r="G34" s="239">
        <v>3833910.56</v>
      </c>
      <c r="H34" s="26">
        <v>98</v>
      </c>
      <c r="I34" s="14">
        <v>482</v>
      </c>
      <c r="J34" s="239">
        <v>2244384.7999999998</v>
      </c>
      <c r="K34" s="26">
        <f t="shared" ref="K34:K39" si="24">H34-E34</f>
        <v>-107</v>
      </c>
      <c r="L34" s="14">
        <f t="shared" ref="L34:L39" si="25">I34-F34</f>
        <v>-465</v>
      </c>
      <c r="M34" s="239">
        <f t="shared" ref="M34:M39" si="26">J34-G34</f>
        <v>-1589525.7600000002</v>
      </c>
      <c r="N34" s="30">
        <f t="shared" ref="N34:N39" si="27">IF(E34=0,0,K34/E34)</f>
        <v>-0.52195121951219514</v>
      </c>
      <c r="O34" s="15">
        <f t="shared" ref="O34:O39" si="28">IF(F34=0,0,L34/F34)</f>
        <v>-0.49102428722280889</v>
      </c>
      <c r="P34" s="31">
        <f>IF(G34=0,0,M34/G34)</f>
        <v>-0.4145964636170334</v>
      </c>
    </row>
    <row r="35" spans="1:20" s="20" customFormat="1">
      <c r="A35" s="123"/>
      <c r="B35" s="24" t="s">
        <v>141</v>
      </c>
      <c r="C35" s="6" t="s">
        <v>173</v>
      </c>
      <c r="D35" s="234" t="s">
        <v>158</v>
      </c>
      <c r="E35" s="26">
        <v>384</v>
      </c>
      <c r="F35" s="14">
        <v>10135</v>
      </c>
      <c r="G35" s="239">
        <v>49310829</v>
      </c>
      <c r="H35" s="26">
        <v>215</v>
      </c>
      <c r="I35" s="14">
        <v>10528</v>
      </c>
      <c r="J35" s="239">
        <v>53645424</v>
      </c>
      <c r="K35" s="26">
        <f t="shared" si="24"/>
        <v>-169</v>
      </c>
      <c r="L35" s="14">
        <f t="shared" si="25"/>
        <v>393</v>
      </c>
      <c r="M35" s="239">
        <f t="shared" si="26"/>
        <v>4334595</v>
      </c>
      <c r="N35" s="30">
        <f t="shared" si="27"/>
        <v>-0.44010416666666669</v>
      </c>
      <c r="O35" s="15">
        <f t="shared" si="28"/>
        <v>3.8776517020226935E-2</v>
      </c>
      <c r="P35" s="31">
        <f>IF(G35=0,0,M35/G35)</f>
        <v>8.7903511011749563E-2</v>
      </c>
    </row>
    <row r="36" spans="1:20" s="20" customFormat="1">
      <c r="A36" s="123"/>
      <c r="B36" s="24" t="s">
        <v>139</v>
      </c>
      <c r="C36" s="6" t="s">
        <v>174</v>
      </c>
      <c r="D36" s="235" t="s">
        <v>159</v>
      </c>
      <c r="E36" s="26">
        <v>0</v>
      </c>
      <c r="F36" s="14">
        <v>0</v>
      </c>
      <c r="G36" s="239">
        <v>0</v>
      </c>
      <c r="H36" s="26">
        <v>0</v>
      </c>
      <c r="I36" s="14">
        <v>0</v>
      </c>
      <c r="J36" s="239">
        <v>0</v>
      </c>
      <c r="K36" s="26">
        <f t="shared" si="24"/>
        <v>0</v>
      </c>
      <c r="L36" s="14">
        <f t="shared" si="25"/>
        <v>0</v>
      </c>
      <c r="M36" s="239">
        <f t="shared" si="26"/>
        <v>0</v>
      </c>
      <c r="N36" s="30">
        <f t="shared" si="27"/>
        <v>0</v>
      </c>
      <c r="O36" s="15">
        <f t="shared" si="28"/>
        <v>0</v>
      </c>
      <c r="P36" s="31">
        <f>IF(G36=0,0,M36/G36)</f>
        <v>0</v>
      </c>
    </row>
    <row r="37" spans="1:20" s="20" customFormat="1" ht="31.5">
      <c r="A37" s="123"/>
      <c r="B37" s="24" t="s">
        <v>143</v>
      </c>
      <c r="C37" s="9" t="s">
        <v>175</v>
      </c>
      <c r="D37" s="235" t="s">
        <v>1</v>
      </c>
      <c r="E37" s="26">
        <v>1441</v>
      </c>
      <c r="F37" s="14">
        <v>12949</v>
      </c>
      <c r="G37" s="239">
        <v>10473798.649999999</v>
      </c>
      <c r="H37" s="26">
        <v>1861</v>
      </c>
      <c r="I37" s="14">
        <v>15220</v>
      </c>
      <c r="J37" s="239">
        <v>13447631</v>
      </c>
      <c r="K37" s="26">
        <f t="shared" si="24"/>
        <v>420</v>
      </c>
      <c r="L37" s="14">
        <f t="shared" si="25"/>
        <v>2271</v>
      </c>
      <c r="M37" s="239">
        <f t="shared" si="26"/>
        <v>2973832.3500000015</v>
      </c>
      <c r="N37" s="30">
        <f t="shared" si="27"/>
        <v>0.29146426092990979</v>
      </c>
      <c r="O37" s="15">
        <f t="shared" si="28"/>
        <v>0.17538033825005792</v>
      </c>
      <c r="P37" s="31">
        <f>IF(G37=0,0,M37/G37)</f>
        <v>0.28393063962519483</v>
      </c>
    </row>
    <row r="38" spans="1:20" s="20" customFormat="1" ht="47.25">
      <c r="A38" s="123"/>
      <c r="B38" s="24"/>
      <c r="C38" s="9" t="s">
        <v>176</v>
      </c>
      <c r="D38" s="235" t="s">
        <v>1</v>
      </c>
      <c r="E38" s="26"/>
      <c r="F38" s="14">
        <v>0</v>
      </c>
      <c r="G38" s="239">
        <v>0</v>
      </c>
      <c r="H38" s="26">
        <v>0</v>
      </c>
      <c r="I38" s="14">
        <v>0</v>
      </c>
      <c r="J38" s="239">
        <v>0</v>
      </c>
      <c r="K38" s="26">
        <f t="shared" si="24"/>
        <v>0</v>
      </c>
      <c r="L38" s="14">
        <f t="shared" si="25"/>
        <v>0</v>
      </c>
      <c r="M38" s="239">
        <f t="shared" si="26"/>
        <v>0</v>
      </c>
      <c r="N38" s="30">
        <f t="shared" si="27"/>
        <v>0</v>
      </c>
      <c r="O38" s="15">
        <f t="shared" si="28"/>
        <v>0</v>
      </c>
      <c r="P38" s="31">
        <f t="shared" ref="P38:P39" si="29">IF(G38=0,0,M38/G38)</f>
        <v>0</v>
      </c>
    </row>
    <row r="39" spans="1:20" s="20" customFormat="1" ht="31.5">
      <c r="A39" s="123"/>
      <c r="B39" s="24"/>
      <c r="C39" s="9" t="s">
        <v>177</v>
      </c>
      <c r="D39" s="235" t="s">
        <v>1</v>
      </c>
      <c r="E39" s="26"/>
      <c r="F39" s="14">
        <v>0</v>
      </c>
      <c r="G39" s="239">
        <v>0</v>
      </c>
      <c r="H39" s="26">
        <v>0</v>
      </c>
      <c r="I39" s="14">
        <v>0</v>
      </c>
      <c r="J39" s="239">
        <v>0</v>
      </c>
      <c r="K39" s="26">
        <f t="shared" si="24"/>
        <v>0</v>
      </c>
      <c r="L39" s="14">
        <f t="shared" si="25"/>
        <v>0</v>
      </c>
      <c r="M39" s="239">
        <f t="shared" si="26"/>
        <v>0</v>
      </c>
      <c r="N39" s="30">
        <f t="shared" si="27"/>
        <v>0</v>
      </c>
      <c r="O39" s="15">
        <f t="shared" si="28"/>
        <v>0</v>
      </c>
      <c r="P39" s="31">
        <f t="shared" si="29"/>
        <v>0</v>
      </c>
    </row>
    <row r="40" spans="1:20" s="13" customFormat="1">
      <c r="A40" s="124" t="s">
        <v>26</v>
      </c>
      <c r="B40" s="106" t="s">
        <v>31</v>
      </c>
      <c r="C40" s="107" t="s">
        <v>30</v>
      </c>
      <c r="D40" s="233" t="s">
        <v>145</v>
      </c>
      <c r="E40" s="220" t="s">
        <v>145</v>
      </c>
      <c r="F40" s="108" t="s">
        <v>145</v>
      </c>
      <c r="G40" s="240">
        <f t="shared" ref="G40" si="30">G41+G43+G44+G42</f>
        <v>129029194.38</v>
      </c>
      <c r="H40" s="220" t="s">
        <v>145</v>
      </c>
      <c r="I40" s="108" t="s">
        <v>145</v>
      </c>
      <c r="J40" s="240">
        <f t="shared" ref="J40" si="31">J41+J43+J44+J42</f>
        <v>150699173.59999999</v>
      </c>
      <c r="K40" s="220" t="s">
        <v>145</v>
      </c>
      <c r="L40" s="108" t="s">
        <v>145</v>
      </c>
      <c r="M40" s="240">
        <f t="shared" ref="M40" si="32">M41+M43+M44+M42</f>
        <v>21669979.22000001</v>
      </c>
      <c r="N40" s="242" t="s">
        <v>145</v>
      </c>
      <c r="O40" s="109" t="s">
        <v>145</v>
      </c>
      <c r="P40" s="110">
        <f>IF(G40=0,0,M40/G40)</f>
        <v>0.1679463265978427</v>
      </c>
      <c r="S40" s="81"/>
      <c r="T40" s="81"/>
    </row>
    <row r="41" spans="1:20" s="16" customFormat="1" ht="31.5">
      <c r="A41" s="122"/>
      <c r="B41" s="24" t="s">
        <v>136</v>
      </c>
      <c r="C41" s="9" t="s">
        <v>172</v>
      </c>
      <c r="D41" s="234" t="s">
        <v>194</v>
      </c>
      <c r="E41" s="26">
        <v>10</v>
      </c>
      <c r="F41" s="14">
        <v>179</v>
      </c>
      <c r="G41" s="239">
        <v>1064513</v>
      </c>
      <c r="H41" s="26">
        <v>0</v>
      </c>
      <c r="I41" s="14">
        <v>0</v>
      </c>
      <c r="J41" s="239">
        <v>0</v>
      </c>
      <c r="K41" s="26">
        <f t="shared" ref="K41:K46" si="33">H41-E41</f>
        <v>-10</v>
      </c>
      <c r="L41" s="14">
        <f t="shared" ref="L41:L46" si="34">I41-F41</f>
        <v>-179</v>
      </c>
      <c r="M41" s="239">
        <f t="shared" ref="M41:M46" si="35">J41-G41</f>
        <v>-1064513</v>
      </c>
      <c r="N41" s="30">
        <f t="shared" ref="N41:N46" si="36">IF(E41=0,0,K41/E41)</f>
        <v>-1</v>
      </c>
      <c r="O41" s="15">
        <f t="shared" ref="O41:O46" si="37">IF(F41=0,0,L41/F41)</f>
        <v>-1</v>
      </c>
      <c r="P41" s="31">
        <f>IF(G41=0,0,M41/G41)</f>
        <v>-1</v>
      </c>
    </row>
    <row r="42" spans="1:20" s="20" customFormat="1">
      <c r="A42" s="123"/>
      <c r="B42" s="24" t="s">
        <v>141</v>
      </c>
      <c r="C42" s="6" t="s">
        <v>173</v>
      </c>
      <c r="D42" s="234" t="s">
        <v>158</v>
      </c>
      <c r="E42" s="26">
        <v>415</v>
      </c>
      <c r="F42" s="14">
        <v>18979</v>
      </c>
      <c r="G42" s="239">
        <v>110752690.41</v>
      </c>
      <c r="H42" s="26">
        <v>564</v>
      </c>
      <c r="I42" s="14">
        <v>20788</v>
      </c>
      <c r="J42" s="239">
        <v>133190395.40000001</v>
      </c>
      <c r="K42" s="26">
        <f t="shared" si="33"/>
        <v>149</v>
      </c>
      <c r="L42" s="14">
        <f t="shared" si="34"/>
        <v>1809</v>
      </c>
      <c r="M42" s="239">
        <f t="shared" si="35"/>
        <v>22437704.99000001</v>
      </c>
      <c r="N42" s="30">
        <f t="shared" si="36"/>
        <v>0.35903614457831323</v>
      </c>
      <c r="O42" s="15">
        <f t="shared" si="37"/>
        <v>9.5315875441277204E-2</v>
      </c>
      <c r="P42" s="31">
        <f>IF(G42=0,0,M42/G42)</f>
        <v>0.20259286620430561</v>
      </c>
    </row>
    <row r="43" spans="1:20" s="20" customFormat="1">
      <c r="A43" s="123"/>
      <c r="B43" s="24" t="s">
        <v>139</v>
      </c>
      <c r="C43" s="6" t="s">
        <v>174</v>
      </c>
      <c r="D43" s="235" t="s">
        <v>159</v>
      </c>
      <c r="E43" s="26">
        <v>0</v>
      </c>
      <c r="F43" s="14">
        <v>0</v>
      </c>
      <c r="G43" s="239">
        <v>0</v>
      </c>
      <c r="H43" s="26">
        <v>0</v>
      </c>
      <c r="I43" s="14">
        <v>0</v>
      </c>
      <c r="J43" s="239">
        <v>0</v>
      </c>
      <c r="K43" s="26">
        <f t="shared" si="33"/>
        <v>0</v>
      </c>
      <c r="L43" s="14">
        <f t="shared" si="34"/>
        <v>0</v>
      </c>
      <c r="M43" s="239">
        <f t="shared" si="35"/>
        <v>0</v>
      </c>
      <c r="N43" s="30">
        <f t="shared" si="36"/>
        <v>0</v>
      </c>
      <c r="O43" s="15">
        <f t="shared" si="37"/>
        <v>0</v>
      </c>
      <c r="P43" s="31">
        <f>IF(G43=0,0,M43/G43)</f>
        <v>0</v>
      </c>
    </row>
    <row r="44" spans="1:20" s="20" customFormat="1" ht="31.5">
      <c r="A44" s="123"/>
      <c r="B44" s="24" t="s">
        <v>143</v>
      </c>
      <c r="C44" s="9" t="s">
        <v>175</v>
      </c>
      <c r="D44" s="235" t="s">
        <v>1</v>
      </c>
      <c r="E44" s="26">
        <v>625</v>
      </c>
      <c r="F44" s="14">
        <v>17342</v>
      </c>
      <c r="G44" s="239">
        <v>17211990.969999999</v>
      </c>
      <c r="H44" s="26">
        <v>145</v>
      </c>
      <c r="I44" s="14">
        <v>15877</v>
      </c>
      <c r="J44" s="239">
        <v>17508778.199999999</v>
      </c>
      <c r="K44" s="26">
        <f t="shared" si="33"/>
        <v>-480</v>
      </c>
      <c r="L44" s="14">
        <f t="shared" si="34"/>
        <v>-1465</v>
      </c>
      <c r="M44" s="239">
        <f t="shared" si="35"/>
        <v>296787.23000000045</v>
      </c>
      <c r="N44" s="30">
        <f t="shared" si="36"/>
        <v>-0.76800000000000002</v>
      </c>
      <c r="O44" s="15">
        <f t="shared" si="37"/>
        <v>-8.4476992273094229E-2</v>
      </c>
      <c r="P44" s="31">
        <f>IF(G44=0,0,M44/G44)</f>
        <v>1.7243050528976688E-2</v>
      </c>
    </row>
    <row r="45" spans="1:20" s="20" customFormat="1" ht="47.25">
      <c r="A45" s="123"/>
      <c r="B45" s="24"/>
      <c r="C45" s="9" t="s">
        <v>176</v>
      </c>
      <c r="D45" s="235" t="s">
        <v>1</v>
      </c>
      <c r="E45" s="26"/>
      <c r="F45" s="14">
        <v>0</v>
      </c>
      <c r="G45" s="239">
        <v>0</v>
      </c>
      <c r="H45" s="26">
        <v>0</v>
      </c>
      <c r="I45" s="14">
        <v>850</v>
      </c>
      <c r="J45" s="239">
        <v>804100</v>
      </c>
      <c r="K45" s="26">
        <f t="shared" si="33"/>
        <v>0</v>
      </c>
      <c r="L45" s="14">
        <f t="shared" si="34"/>
        <v>850</v>
      </c>
      <c r="M45" s="239">
        <f t="shared" si="35"/>
        <v>804100</v>
      </c>
      <c r="N45" s="30">
        <f t="shared" si="36"/>
        <v>0</v>
      </c>
      <c r="O45" s="15">
        <f t="shared" si="37"/>
        <v>0</v>
      </c>
      <c r="P45" s="31">
        <f t="shared" ref="P45:P46" si="38">IF(G45=0,0,M45/G45)</f>
        <v>0</v>
      </c>
    </row>
    <row r="46" spans="1:20" s="20" customFormat="1" ht="31.5">
      <c r="A46" s="123"/>
      <c r="B46" s="24"/>
      <c r="C46" s="9" t="s">
        <v>177</v>
      </c>
      <c r="D46" s="235" t="s">
        <v>1</v>
      </c>
      <c r="E46" s="26"/>
      <c r="F46" s="14">
        <v>899</v>
      </c>
      <c r="G46" s="239">
        <v>3912070.42</v>
      </c>
      <c r="H46" s="26">
        <v>0</v>
      </c>
      <c r="I46" s="14">
        <v>899</v>
      </c>
      <c r="J46" s="239">
        <v>4221883.8</v>
      </c>
      <c r="K46" s="26">
        <f t="shared" si="33"/>
        <v>0</v>
      </c>
      <c r="L46" s="14">
        <f t="shared" si="34"/>
        <v>0</v>
      </c>
      <c r="M46" s="239">
        <f t="shared" si="35"/>
        <v>309813.37999999989</v>
      </c>
      <c r="N46" s="30">
        <f t="shared" si="36"/>
        <v>0</v>
      </c>
      <c r="O46" s="15">
        <f t="shared" si="37"/>
        <v>0</v>
      </c>
      <c r="P46" s="31">
        <f t="shared" si="38"/>
        <v>7.9194223707251127E-2</v>
      </c>
    </row>
    <row r="47" spans="1:20" s="13" customFormat="1">
      <c r="A47" s="124" t="s">
        <v>29</v>
      </c>
      <c r="B47" s="106" t="s">
        <v>34</v>
      </c>
      <c r="C47" s="107" t="s">
        <v>33</v>
      </c>
      <c r="D47" s="233" t="s">
        <v>145</v>
      </c>
      <c r="E47" s="220" t="s">
        <v>145</v>
      </c>
      <c r="F47" s="108" t="s">
        <v>145</v>
      </c>
      <c r="G47" s="240">
        <f t="shared" ref="G47" si="39">G48+G50+G51+G49</f>
        <v>6217040.5</v>
      </c>
      <c r="H47" s="220" t="s">
        <v>145</v>
      </c>
      <c r="I47" s="108" t="s">
        <v>145</v>
      </c>
      <c r="J47" s="240">
        <f t="shared" ref="J47" si="40">J48+J50+J51+J49</f>
        <v>5996266</v>
      </c>
      <c r="K47" s="220" t="s">
        <v>145</v>
      </c>
      <c r="L47" s="108" t="s">
        <v>145</v>
      </c>
      <c r="M47" s="240">
        <f t="shared" ref="M47" si="41">M48+M50+M51+M49</f>
        <v>-220774.5</v>
      </c>
      <c r="N47" s="242" t="s">
        <v>145</v>
      </c>
      <c r="O47" s="109" t="s">
        <v>145</v>
      </c>
      <c r="P47" s="110">
        <f>IF(G47=0,0,M47/G47)</f>
        <v>-3.5511188965231928E-2</v>
      </c>
      <c r="S47" s="81"/>
      <c r="T47" s="81"/>
    </row>
    <row r="48" spans="1:20" s="16" customFormat="1" ht="31.5">
      <c r="A48" s="122"/>
      <c r="B48" s="24" t="s">
        <v>136</v>
      </c>
      <c r="C48" s="9" t="s">
        <v>172</v>
      </c>
      <c r="D48" s="234" t="s">
        <v>194</v>
      </c>
      <c r="E48" s="26">
        <v>0</v>
      </c>
      <c r="F48" s="14">
        <v>0</v>
      </c>
      <c r="G48" s="239">
        <v>0</v>
      </c>
      <c r="H48" s="26">
        <v>0</v>
      </c>
      <c r="I48" s="14">
        <v>0</v>
      </c>
      <c r="J48" s="239">
        <v>0</v>
      </c>
      <c r="K48" s="26">
        <f t="shared" ref="K48:K53" si="42">H48-E48</f>
        <v>0</v>
      </c>
      <c r="L48" s="14">
        <f t="shared" ref="L48:L53" si="43">I48-F48</f>
        <v>0</v>
      </c>
      <c r="M48" s="239">
        <f t="shared" ref="M48:M53" si="44">J48-G48</f>
        <v>0</v>
      </c>
      <c r="N48" s="30">
        <f t="shared" ref="N48:N53" si="45">IF(E48=0,0,K48/E48)</f>
        <v>0</v>
      </c>
      <c r="O48" s="15">
        <f t="shared" ref="O48:O53" si="46">IF(F48=0,0,L48/F48)</f>
        <v>0</v>
      </c>
      <c r="P48" s="31">
        <f>IF(G48=0,0,M48/G48)</f>
        <v>0</v>
      </c>
    </row>
    <row r="49" spans="1:20" s="20" customFormat="1">
      <c r="A49" s="123"/>
      <c r="B49" s="24" t="s">
        <v>141</v>
      </c>
      <c r="C49" s="6" t="s">
        <v>173</v>
      </c>
      <c r="D49" s="234" t="s">
        <v>158</v>
      </c>
      <c r="E49" s="26">
        <v>44</v>
      </c>
      <c r="F49" s="14">
        <v>1070</v>
      </c>
      <c r="G49" s="239">
        <v>5205978</v>
      </c>
      <c r="H49" s="26">
        <v>18</v>
      </c>
      <c r="I49" s="14">
        <v>882</v>
      </c>
      <c r="J49" s="239">
        <v>4494231</v>
      </c>
      <c r="K49" s="26">
        <f t="shared" si="42"/>
        <v>-26</v>
      </c>
      <c r="L49" s="14">
        <f t="shared" si="43"/>
        <v>-188</v>
      </c>
      <c r="M49" s="239">
        <f t="shared" si="44"/>
        <v>-711747</v>
      </c>
      <c r="N49" s="30">
        <f t="shared" si="45"/>
        <v>-0.59090909090909094</v>
      </c>
      <c r="O49" s="15">
        <f t="shared" si="46"/>
        <v>-0.17570093457943925</v>
      </c>
      <c r="P49" s="31">
        <f>IF(G49=0,0,M49/G49)</f>
        <v>-0.13671725082203576</v>
      </c>
    </row>
    <row r="50" spans="1:20" s="20" customFormat="1">
      <c r="A50" s="123"/>
      <c r="B50" s="24" t="s">
        <v>139</v>
      </c>
      <c r="C50" s="6" t="s">
        <v>174</v>
      </c>
      <c r="D50" s="235" t="s">
        <v>159</v>
      </c>
      <c r="E50" s="26">
        <v>0</v>
      </c>
      <c r="F50" s="14">
        <v>0</v>
      </c>
      <c r="G50" s="239">
        <v>0</v>
      </c>
      <c r="H50" s="26">
        <v>0</v>
      </c>
      <c r="I50" s="14">
        <v>0</v>
      </c>
      <c r="J50" s="239">
        <v>0</v>
      </c>
      <c r="K50" s="26">
        <f t="shared" si="42"/>
        <v>0</v>
      </c>
      <c r="L50" s="14">
        <f t="shared" si="43"/>
        <v>0</v>
      </c>
      <c r="M50" s="239">
        <f t="shared" si="44"/>
        <v>0</v>
      </c>
      <c r="N50" s="30">
        <f t="shared" si="45"/>
        <v>0</v>
      </c>
      <c r="O50" s="15">
        <f t="shared" si="46"/>
        <v>0</v>
      </c>
      <c r="P50" s="31">
        <f>IF(G50=0,0,M50/G50)</f>
        <v>0</v>
      </c>
    </row>
    <row r="51" spans="1:20" s="20" customFormat="1" ht="31.5">
      <c r="A51" s="123"/>
      <c r="B51" s="24" t="s">
        <v>143</v>
      </c>
      <c r="C51" s="9" t="s">
        <v>175</v>
      </c>
      <c r="D51" s="235" t="s">
        <v>1</v>
      </c>
      <c r="E51" s="26">
        <v>220</v>
      </c>
      <c r="F51" s="14">
        <v>1250</v>
      </c>
      <c r="G51" s="239">
        <v>1011062.5</v>
      </c>
      <c r="H51" s="26">
        <v>294</v>
      </c>
      <c r="I51" s="14">
        <v>1700</v>
      </c>
      <c r="J51" s="239">
        <v>1502035</v>
      </c>
      <c r="K51" s="26">
        <f t="shared" si="42"/>
        <v>74</v>
      </c>
      <c r="L51" s="14">
        <f t="shared" si="43"/>
        <v>450</v>
      </c>
      <c r="M51" s="239">
        <f t="shared" si="44"/>
        <v>490972.5</v>
      </c>
      <c r="N51" s="30">
        <f t="shared" si="45"/>
        <v>0.33636363636363636</v>
      </c>
      <c r="O51" s="15">
        <f t="shared" si="46"/>
        <v>0.36</v>
      </c>
      <c r="P51" s="31">
        <f>IF(G51=0,0,M51/G51)</f>
        <v>0.48560054398219693</v>
      </c>
    </row>
    <row r="52" spans="1:20" s="20" customFormat="1" ht="47.25">
      <c r="A52" s="123"/>
      <c r="B52" s="24"/>
      <c r="C52" s="9" t="s">
        <v>176</v>
      </c>
      <c r="D52" s="235" t="s">
        <v>1</v>
      </c>
      <c r="E52" s="26"/>
      <c r="F52" s="14">
        <v>0</v>
      </c>
      <c r="G52" s="239">
        <v>0</v>
      </c>
      <c r="H52" s="26">
        <v>0</v>
      </c>
      <c r="I52" s="14">
        <v>0</v>
      </c>
      <c r="J52" s="239">
        <v>0</v>
      </c>
      <c r="K52" s="26">
        <f t="shared" si="42"/>
        <v>0</v>
      </c>
      <c r="L52" s="14">
        <f t="shared" si="43"/>
        <v>0</v>
      </c>
      <c r="M52" s="239">
        <f t="shared" si="44"/>
        <v>0</v>
      </c>
      <c r="N52" s="30">
        <f t="shared" si="45"/>
        <v>0</v>
      </c>
      <c r="O52" s="15">
        <f t="shared" si="46"/>
        <v>0</v>
      </c>
      <c r="P52" s="31">
        <f t="shared" ref="P52:P53" si="47">IF(G52=0,0,M52/G52)</f>
        <v>0</v>
      </c>
    </row>
    <row r="53" spans="1:20" s="20" customFormat="1" ht="31.5">
      <c r="A53" s="123"/>
      <c r="B53" s="24"/>
      <c r="C53" s="9" t="s">
        <v>177</v>
      </c>
      <c r="D53" s="235" t="s">
        <v>1</v>
      </c>
      <c r="E53" s="26"/>
      <c r="F53" s="14">
        <v>0</v>
      </c>
      <c r="G53" s="239">
        <v>0</v>
      </c>
      <c r="H53" s="26">
        <v>0</v>
      </c>
      <c r="I53" s="14">
        <v>0</v>
      </c>
      <c r="J53" s="239">
        <v>0</v>
      </c>
      <c r="K53" s="26">
        <f t="shared" si="42"/>
        <v>0</v>
      </c>
      <c r="L53" s="14">
        <f t="shared" si="43"/>
        <v>0</v>
      </c>
      <c r="M53" s="239">
        <f t="shared" si="44"/>
        <v>0</v>
      </c>
      <c r="N53" s="30">
        <f t="shared" si="45"/>
        <v>0</v>
      </c>
      <c r="O53" s="15">
        <f t="shared" si="46"/>
        <v>0</v>
      </c>
      <c r="P53" s="31">
        <f t="shared" si="47"/>
        <v>0</v>
      </c>
    </row>
    <row r="54" spans="1:20" s="13" customFormat="1">
      <c r="A54" s="124" t="s">
        <v>32</v>
      </c>
      <c r="B54" s="106" t="s">
        <v>37</v>
      </c>
      <c r="C54" s="107" t="s">
        <v>36</v>
      </c>
      <c r="D54" s="233" t="s">
        <v>145</v>
      </c>
      <c r="E54" s="220" t="s">
        <v>145</v>
      </c>
      <c r="F54" s="108" t="s">
        <v>145</v>
      </c>
      <c r="G54" s="240">
        <f t="shared" ref="G54" si="48">G55+G57+G58+G56</f>
        <v>46107214</v>
      </c>
      <c r="H54" s="220" t="s">
        <v>145</v>
      </c>
      <c r="I54" s="108" t="s">
        <v>145</v>
      </c>
      <c r="J54" s="240">
        <f t="shared" ref="J54" si="49">J55+J57+J58+J56</f>
        <v>52986943.950000003</v>
      </c>
      <c r="K54" s="220" t="s">
        <v>145</v>
      </c>
      <c r="L54" s="108" t="s">
        <v>145</v>
      </c>
      <c r="M54" s="240">
        <f t="shared" ref="M54" si="50">M55+M57+M58+M56</f>
        <v>6879729.9499999993</v>
      </c>
      <c r="N54" s="242" t="s">
        <v>145</v>
      </c>
      <c r="O54" s="109" t="s">
        <v>145</v>
      </c>
      <c r="P54" s="110">
        <f>IF(G54=0,0,M54/G54)</f>
        <v>0.14921157348609262</v>
      </c>
      <c r="S54" s="81"/>
      <c r="T54" s="81"/>
    </row>
    <row r="55" spans="1:20" s="16" customFormat="1" ht="31.5">
      <c r="A55" s="122"/>
      <c r="B55" s="24" t="s">
        <v>136</v>
      </c>
      <c r="C55" s="9" t="s">
        <v>172</v>
      </c>
      <c r="D55" s="234" t="s">
        <v>194</v>
      </c>
      <c r="E55" s="26">
        <v>400</v>
      </c>
      <c r="F55" s="14">
        <v>3800</v>
      </c>
      <c r="G55" s="239">
        <v>15384224</v>
      </c>
      <c r="H55" s="26">
        <v>440</v>
      </c>
      <c r="I55" s="14">
        <v>4700</v>
      </c>
      <c r="J55" s="239">
        <v>21885080</v>
      </c>
      <c r="K55" s="26">
        <f t="shared" ref="K55:K60" si="51">H55-E55</f>
        <v>40</v>
      </c>
      <c r="L55" s="14">
        <f t="shared" ref="L55:L60" si="52">I55-F55</f>
        <v>900</v>
      </c>
      <c r="M55" s="239">
        <f t="shared" ref="M55:M60" si="53">J55-G55</f>
        <v>6500856</v>
      </c>
      <c r="N55" s="30">
        <f t="shared" ref="N55:N60" si="54">IF(E55=0,0,K55/E55)</f>
        <v>0.1</v>
      </c>
      <c r="O55" s="15">
        <f t="shared" ref="O55:O60" si="55">IF(F55=0,0,L55/F55)</f>
        <v>0.23684210526315788</v>
      </c>
      <c r="P55" s="31">
        <f>IF(G55=0,0,M55/G55)</f>
        <v>0.42256639008896385</v>
      </c>
    </row>
    <row r="56" spans="1:20" s="20" customFormat="1">
      <c r="A56" s="123"/>
      <c r="B56" s="24" t="s">
        <v>141</v>
      </c>
      <c r="C56" s="6" t="s">
        <v>173</v>
      </c>
      <c r="D56" s="234" t="s">
        <v>158</v>
      </c>
      <c r="E56" s="26">
        <v>125</v>
      </c>
      <c r="F56" s="14">
        <v>3000</v>
      </c>
      <c r="G56" s="239">
        <v>14596200</v>
      </c>
      <c r="H56" s="26">
        <v>42</v>
      </c>
      <c r="I56" s="14">
        <v>2075</v>
      </c>
      <c r="J56" s="239">
        <v>10573162.5</v>
      </c>
      <c r="K56" s="26">
        <f t="shared" si="51"/>
        <v>-83</v>
      </c>
      <c r="L56" s="14">
        <f t="shared" si="52"/>
        <v>-925</v>
      </c>
      <c r="M56" s="239">
        <f t="shared" si="53"/>
        <v>-4023037.5</v>
      </c>
      <c r="N56" s="30">
        <f t="shared" si="54"/>
        <v>-0.66400000000000003</v>
      </c>
      <c r="O56" s="15">
        <f t="shared" si="55"/>
        <v>-0.30833333333333335</v>
      </c>
      <c r="P56" s="31">
        <f>IF(G56=0,0,M56/G56)</f>
        <v>-0.27562225099683479</v>
      </c>
    </row>
    <row r="57" spans="1:20" s="20" customFormat="1">
      <c r="A57" s="123"/>
      <c r="B57" s="24" t="s">
        <v>139</v>
      </c>
      <c r="C57" s="6" t="s">
        <v>174</v>
      </c>
      <c r="D57" s="235" t="s">
        <v>159</v>
      </c>
      <c r="E57" s="26">
        <v>0</v>
      </c>
      <c r="F57" s="14">
        <v>0</v>
      </c>
      <c r="G57" s="239">
        <v>0</v>
      </c>
      <c r="H57" s="26">
        <v>0</v>
      </c>
      <c r="I57" s="14">
        <v>0</v>
      </c>
      <c r="J57" s="239">
        <v>0</v>
      </c>
      <c r="K57" s="26">
        <f t="shared" si="51"/>
        <v>0</v>
      </c>
      <c r="L57" s="14">
        <f t="shared" si="52"/>
        <v>0</v>
      </c>
      <c r="M57" s="239">
        <f t="shared" si="53"/>
        <v>0</v>
      </c>
      <c r="N57" s="30">
        <f t="shared" si="54"/>
        <v>0</v>
      </c>
      <c r="O57" s="15">
        <f t="shared" si="55"/>
        <v>0</v>
      </c>
      <c r="P57" s="31">
        <f>IF(G57=0,0,M57/G57)</f>
        <v>0</v>
      </c>
    </row>
    <row r="58" spans="1:20" s="20" customFormat="1" ht="31.5">
      <c r="A58" s="123"/>
      <c r="B58" s="24" t="s">
        <v>143</v>
      </c>
      <c r="C58" s="9" t="s">
        <v>175</v>
      </c>
      <c r="D58" s="235" t="s">
        <v>1</v>
      </c>
      <c r="E58" s="26">
        <v>1530</v>
      </c>
      <c r="F58" s="14">
        <v>19900</v>
      </c>
      <c r="G58" s="239">
        <v>16126790</v>
      </c>
      <c r="H58" s="26">
        <v>1380</v>
      </c>
      <c r="I58" s="14">
        <v>23199</v>
      </c>
      <c r="J58" s="239">
        <v>20528701.449999999</v>
      </c>
      <c r="K58" s="26">
        <f t="shared" si="51"/>
        <v>-150</v>
      </c>
      <c r="L58" s="14">
        <f t="shared" si="52"/>
        <v>3299</v>
      </c>
      <c r="M58" s="239">
        <f t="shared" si="53"/>
        <v>4401911.4499999993</v>
      </c>
      <c r="N58" s="30">
        <f t="shared" si="54"/>
        <v>-9.8039215686274508E-2</v>
      </c>
      <c r="O58" s="15">
        <f t="shared" si="55"/>
        <v>0.1657788944723618</v>
      </c>
      <c r="P58" s="31">
        <f>IF(G58=0,0,M58/G58)</f>
        <v>0.27295645630655568</v>
      </c>
    </row>
    <row r="59" spans="1:20" s="20" customFormat="1" ht="47.25">
      <c r="A59" s="123"/>
      <c r="B59" s="24"/>
      <c r="C59" s="9" t="s">
        <v>176</v>
      </c>
      <c r="D59" s="235" t="s">
        <v>1</v>
      </c>
      <c r="E59" s="26"/>
      <c r="F59" s="14">
        <v>500</v>
      </c>
      <c r="G59" s="239">
        <v>435100</v>
      </c>
      <c r="H59" s="26">
        <v>0</v>
      </c>
      <c r="I59" s="14">
        <v>500</v>
      </c>
      <c r="J59" s="239">
        <v>473000</v>
      </c>
      <c r="K59" s="26">
        <f t="shared" si="51"/>
        <v>0</v>
      </c>
      <c r="L59" s="14">
        <f t="shared" si="52"/>
        <v>0</v>
      </c>
      <c r="M59" s="239">
        <f t="shared" si="53"/>
        <v>37900</v>
      </c>
      <c r="N59" s="30">
        <f t="shared" si="54"/>
        <v>0</v>
      </c>
      <c r="O59" s="15">
        <f t="shared" si="55"/>
        <v>0</v>
      </c>
      <c r="P59" s="31">
        <f t="shared" ref="P59:P60" si="56">IF(G59=0,0,M59/G59)</f>
        <v>8.710641231900712E-2</v>
      </c>
    </row>
    <row r="60" spans="1:20" s="20" customFormat="1" ht="31.5">
      <c r="A60" s="123"/>
      <c r="B60" s="24"/>
      <c r="C60" s="9" t="s">
        <v>177</v>
      </c>
      <c r="D60" s="235" t="s">
        <v>1</v>
      </c>
      <c r="E60" s="26"/>
      <c r="F60" s="14">
        <v>0</v>
      </c>
      <c r="G60" s="239">
        <v>0</v>
      </c>
      <c r="H60" s="26">
        <v>0</v>
      </c>
      <c r="I60" s="14">
        <v>0</v>
      </c>
      <c r="J60" s="239">
        <v>0</v>
      </c>
      <c r="K60" s="26">
        <f t="shared" si="51"/>
        <v>0</v>
      </c>
      <c r="L60" s="14">
        <f t="shared" si="52"/>
        <v>0</v>
      </c>
      <c r="M60" s="239">
        <f t="shared" si="53"/>
        <v>0</v>
      </c>
      <c r="N60" s="30">
        <f t="shared" si="54"/>
        <v>0</v>
      </c>
      <c r="O60" s="15">
        <f t="shared" si="55"/>
        <v>0</v>
      </c>
      <c r="P60" s="31">
        <f t="shared" si="56"/>
        <v>0</v>
      </c>
    </row>
    <row r="61" spans="1:20" s="13" customFormat="1">
      <c r="A61" s="124" t="s">
        <v>35</v>
      </c>
      <c r="B61" s="106" t="s">
        <v>40</v>
      </c>
      <c r="C61" s="107" t="s">
        <v>39</v>
      </c>
      <c r="D61" s="233" t="s">
        <v>145</v>
      </c>
      <c r="E61" s="220" t="s">
        <v>145</v>
      </c>
      <c r="F61" s="108" t="s">
        <v>145</v>
      </c>
      <c r="G61" s="240">
        <f t="shared" ref="G61" si="57">G62+G64+G65+G63</f>
        <v>20025160.870000001</v>
      </c>
      <c r="H61" s="220" t="s">
        <v>145</v>
      </c>
      <c r="I61" s="108" t="s">
        <v>145</v>
      </c>
      <c r="J61" s="240">
        <f t="shared" ref="J61" si="58">J62+J64+J65+J63</f>
        <v>21435806.25</v>
      </c>
      <c r="K61" s="220" t="s">
        <v>145</v>
      </c>
      <c r="L61" s="108" t="s">
        <v>145</v>
      </c>
      <c r="M61" s="240">
        <f t="shared" ref="M61" si="59">M62+M64+M65+M63</f>
        <v>1410645.379999999</v>
      </c>
      <c r="N61" s="242" t="s">
        <v>145</v>
      </c>
      <c r="O61" s="109" t="s">
        <v>145</v>
      </c>
      <c r="P61" s="110">
        <f>IF(G61=0,0,M61/G61)</f>
        <v>7.0443647826735234E-2</v>
      </c>
      <c r="S61" s="81"/>
      <c r="T61" s="81"/>
    </row>
    <row r="62" spans="1:20" s="16" customFormat="1" ht="31.5">
      <c r="A62" s="122"/>
      <c r="B62" s="24" t="s">
        <v>136</v>
      </c>
      <c r="C62" s="9" t="s">
        <v>172</v>
      </c>
      <c r="D62" s="234" t="s">
        <v>194</v>
      </c>
      <c r="E62" s="26">
        <v>100</v>
      </c>
      <c r="F62" s="14">
        <v>600</v>
      </c>
      <c r="G62" s="239">
        <v>2429088</v>
      </c>
      <c r="H62" s="26">
        <v>100</v>
      </c>
      <c r="I62" s="14">
        <v>600</v>
      </c>
      <c r="J62" s="239">
        <v>2793840</v>
      </c>
      <c r="K62" s="26">
        <f t="shared" ref="K62:K67" si="60">H62-E62</f>
        <v>0</v>
      </c>
      <c r="L62" s="14">
        <f t="shared" ref="L62:L67" si="61">I62-F62</f>
        <v>0</v>
      </c>
      <c r="M62" s="239">
        <f t="shared" ref="M62:M67" si="62">J62-G62</f>
        <v>364752</v>
      </c>
      <c r="N62" s="30">
        <f t="shared" ref="N62:N67" si="63">IF(E62=0,0,K62/E62)</f>
        <v>0</v>
      </c>
      <c r="O62" s="15">
        <f t="shared" ref="O62:O67" si="64">IF(F62=0,0,L62/F62)</f>
        <v>0</v>
      </c>
      <c r="P62" s="31">
        <f>IF(G62=0,0,M62/G62)</f>
        <v>0.15016006007192823</v>
      </c>
    </row>
    <row r="63" spans="1:20" s="20" customFormat="1">
      <c r="A63" s="123"/>
      <c r="B63" s="24" t="s">
        <v>141</v>
      </c>
      <c r="C63" s="6" t="s">
        <v>173</v>
      </c>
      <c r="D63" s="234" t="s">
        <v>158</v>
      </c>
      <c r="E63" s="26">
        <v>68</v>
      </c>
      <c r="F63" s="14">
        <v>1825</v>
      </c>
      <c r="G63" s="239">
        <v>9866061.3200000003</v>
      </c>
      <c r="H63" s="26">
        <v>40</v>
      </c>
      <c r="I63" s="14">
        <v>1749</v>
      </c>
      <c r="J63" s="239">
        <v>9383125.5</v>
      </c>
      <c r="K63" s="26">
        <f t="shared" si="60"/>
        <v>-28</v>
      </c>
      <c r="L63" s="14">
        <f t="shared" si="61"/>
        <v>-76</v>
      </c>
      <c r="M63" s="239">
        <f t="shared" si="62"/>
        <v>-482935.8200000003</v>
      </c>
      <c r="N63" s="30">
        <f t="shared" si="63"/>
        <v>-0.41176470588235292</v>
      </c>
      <c r="O63" s="15">
        <f t="shared" si="64"/>
        <v>-4.1643835616438356E-2</v>
      </c>
      <c r="P63" s="31">
        <f>IF(G63=0,0,M63/G63)</f>
        <v>-4.8949201138758003E-2</v>
      </c>
    </row>
    <row r="64" spans="1:20" s="20" customFormat="1">
      <c r="A64" s="123"/>
      <c r="B64" s="24" t="s">
        <v>139</v>
      </c>
      <c r="C64" s="6" t="s">
        <v>174</v>
      </c>
      <c r="D64" s="235" t="s">
        <v>159</v>
      </c>
      <c r="E64" s="26">
        <v>0</v>
      </c>
      <c r="F64" s="14">
        <v>0</v>
      </c>
      <c r="G64" s="239">
        <v>0</v>
      </c>
      <c r="H64" s="26">
        <v>0</v>
      </c>
      <c r="I64" s="14">
        <v>0</v>
      </c>
      <c r="J64" s="239">
        <v>0</v>
      </c>
      <c r="K64" s="26">
        <f t="shared" si="60"/>
        <v>0</v>
      </c>
      <c r="L64" s="14">
        <f t="shared" si="61"/>
        <v>0</v>
      </c>
      <c r="M64" s="239">
        <f t="shared" si="62"/>
        <v>0</v>
      </c>
      <c r="N64" s="30">
        <f t="shared" si="63"/>
        <v>0</v>
      </c>
      <c r="O64" s="15">
        <f t="shared" si="64"/>
        <v>0</v>
      </c>
      <c r="P64" s="31">
        <f>IF(G64=0,0,M64/G64)</f>
        <v>0</v>
      </c>
    </row>
    <row r="65" spans="1:20" s="20" customFormat="1" ht="31.5">
      <c r="A65" s="123"/>
      <c r="B65" s="24" t="s">
        <v>143</v>
      </c>
      <c r="C65" s="9" t="s">
        <v>175</v>
      </c>
      <c r="D65" s="235" t="s">
        <v>1</v>
      </c>
      <c r="E65" s="26">
        <v>573</v>
      </c>
      <c r="F65" s="14">
        <v>9553</v>
      </c>
      <c r="G65" s="239">
        <v>7730011.5500000007</v>
      </c>
      <c r="H65" s="26">
        <v>183</v>
      </c>
      <c r="I65" s="14">
        <v>10465</v>
      </c>
      <c r="J65" s="239">
        <v>9258840.75</v>
      </c>
      <c r="K65" s="26">
        <f t="shared" si="60"/>
        <v>-390</v>
      </c>
      <c r="L65" s="14">
        <f t="shared" si="61"/>
        <v>912</v>
      </c>
      <c r="M65" s="239">
        <f t="shared" si="62"/>
        <v>1528829.1999999993</v>
      </c>
      <c r="N65" s="30">
        <f t="shared" si="63"/>
        <v>-0.68062827225130895</v>
      </c>
      <c r="O65" s="15">
        <f t="shared" si="64"/>
        <v>9.5467392442164761E-2</v>
      </c>
      <c r="P65" s="31">
        <f>IF(G65=0,0,M65/G65)</f>
        <v>0.19777838494950231</v>
      </c>
    </row>
    <row r="66" spans="1:20" s="20" customFormat="1" ht="47.25">
      <c r="A66" s="123"/>
      <c r="B66" s="24"/>
      <c r="C66" s="9" t="s">
        <v>176</v>
      </c>
      <c r="D66" s="235" t="s">
        <v>1</v>
      </c>
      <c r="E66" s="26"/>
      <c r="F66" s="14">
        <v>50</v>
      </c>
      <c r="G66" s="239">
        <v>43510</v>
      </c>
      <c r="H66" s="26">
        <v>0</v>
      </c>
      <c r="I66" s="14">
        <v>200</v>
      </c>
      <c r="J66" s="239">
        <v>189200</v>
      </c>
      <c r="K66" s="26">
        <f t="shared" si="60"/>
        <v>0</v>
      </c>
      <c r="L66" s="14">
        <f t="shared" si="61"/>
        <v>150</v>
      </c>
      <c r="M66" s="239">
        <f t="shared" si="62"/>
        <v>145690</v>
      </c>
      <c r="N66" s="30">
        <f t="shared" si="63"/>
        <v>0</v>
      </c>
      <c r="O66" s="15">
        <f t="shared" si="64"/>
        <v>3</v>
      </c>
      <c r="P66" s="31">
        <f t="shared" ref="P66:P67" si="65">IF(G66=0,0,M66/G66)</f>
        <v>3.3484256492760287</v>
      </c>
    </row>
    <row r="67" spans="1:20" s="20" customFormat="1" ht="31.5">
      <c r="A67" s="123"/>
      <c r="B67" s="24"/>
      <c r="C67" s="9" t="s">
        <v>177</v>
      </c>
      <c r="D67" s="235" t="s">
        <v>1</v>
      </c>
      <c r="E67" s="26"/>
      <c r="F67" s="14">
        <v>0</v>
      </c>
      <c r="G67" s="239">
        <v>0</v>
      </c>
      <c r="H67" s="26">
        <v>0</v>
      </c>
      <c r="I67" s="14">
        <v>0</v>
      </c>
      <c r="J67" s="239">
        <v>0</v>
      </c>
      <c r="K67" s="26">
        <f t="shared" si="60"/>
        <v>0</v>
      </c>
      <c r="L67" s="14">
        <f t="shared" si="61"/>
        <v>0</v>
      </c>
      <c r="M67" s="239">
        <f t="shared" si="62"/>
        <v>0</v>
      </c>
      <c r="N67" s="30">
        <f t="shared" si="63"/>
        <v>0</v>
      </c>
      <c r="O67" s="15">
        <f t="shared" si="64"/>
        <v>0</v>
      </c>
      <c r="P67" s="31">
        <f t="shared" si="65"/>
        <v>0</v>
      </c>
    </row>
    <row r="68" spans="1:20" s="13" customFormat="1">
      <c r="A68" s="124" t="s">
        <v>38</v>
      </c>
      <c r="B68" s="106" t="s">
        <v>43</v>
      </c>
      <c r="C68" s="107" t="s">
        <v>42</v>
      </c>
      <c r="D68" s="233" t="s">
        <v>145</v>
      </c>
      <c r="E68" s="220" t="s">
        <v>145</v>
      </c>
      <c r="F68" s="108" t="s">
        <v>145</v>
      </c>
      <c r="G68" s="240">
        <f t="shared" ref="G68" si="66">G69+G71+G72+G70</f>
        <v>34318693.520000003</v>
      </c>
      <c r="H68" s="220" t="s">
        <v>145</v>
      </c>
      <c r="I68" s="108" t="s">
        <v>145</v>
      </c>
      <c r="J68" s="240">
        <f t="shared" ref="J68" si="67">J69+J71+J72+J70</f>
        <v>33508206.5</v>
      </c>
      <c r="K68" s="220" t="s">
        <v>145</v>
      </c>
      <c r="L68" s="108" t="s">
        <v>145</v>
      </c>
      <c r="M68" s="240">
        <f t="shared" ref="M68" si="68">M69+M71+M72+M70</f>
        <v>-810487.02000000107</v>
      </c>
      <c r="N68" s="242" t="s">
        <v>145</v>
      </c>
      <c r="O68" s="109" t="s">
        <v>145</v>
      </c>
      <c r="P68" s="110">
        <f>IF(G68=0,0,M68/G68)</f>
        <v>-2.3616488183842758E-2</v>
      </c>
      <c r="S68" s="81"/>
      <c r="T68" s="81"/>
    </row>
    <row r="69" spans="1:20" s="16" customFormat="1" ht="31.5">
      <c r="A69" s="122"/>
      <c r="B69" s="24" t="s">
        <v>136</v>
      </c>
      <c r="C69" s="9" t="s">
        <v>172</v>
      </c>
      <c r="D69" s="234" t="s">
        <v>194</v>
      </c>
      <c r="E69" s="26">
        <v>42</v>
      </c>
      <c r="F69" s="14">
        <v>144</v>
      </c>
      <c r="G69" s="239">
        <v>582981.12</v>
      </c>
      <c r="H69" s="26">
        <v>40</v>
      </c>
      <c r="I69" s="14">
        <v>168</v>
      </c>
      <c r="J69" s="239">
        <v>782275.2</v>
      </c>
      <c r="K69" s="26">
        <f t="shared" ref="K69:K74" si="69">H69-E69</f>
        <v>-2</v>
      </c>
      <c r="L69" s="14">
        <f t="shared" ref="L69:L74" si="70">I69-F69</f>
        <v>24</v>
      </c>
      <c r="M69" s="239">
        <f t="shared" ref="M69:M74" si="71">J69-G69</f>
        <v>199294.07999999996</v>
      </c>
      <c r="N69" s="30">
        <f t="shared" ref="N69:N74" si="72">IF(E69=0,0,K69/E69)</f>
        <v>-4.7619047619047616E-2</v>
      </c>
      <c r="O69" s="15">
        <f t="shared" ref="O69:O74" si="73">IF(F69=0,0,L69/F69)</f>
        <v>0.16666666666666666</v>
      </c>
      <c r="P69" s="31">
        <f>IF(G69=0,0,M69/G69)</f>
        <v>0.34185340341724951</v>
      </c>
    </row>
    <row r="70" spans="1:20" s="20" customFormat="1">
      <c r="A70" s="123"/>
      <c r="B70" s="24" t="s">
        <v>141</v>
      </c>
      <c r="C70" s="6" t="s">
        <v>173</v>
      </c>
      <c r="D70" s="234" t="s">
        <v>158</v>
      </c>
      <c r="E70" s="26">
        <v>153</v>
      </c>
      <c r="F70" s="14">
        <v>6592</v>
      </c>
      <c r="G70" s="239">
        <v>32072716.800000001</v>
      </c>
      <c r="H70" s="26">
        <v>123</v>
      </c>
      <c r="I70" s="14">
        <v>6040</v>
      </c>
      <c r="J70" s="239">
        <v>30776820</v>
      </c>
      <c r="K70" s="26">
        <f t="shared" si="69"/>
        <v>-30</v>
      </c>
      <c r="L70" s="14">
        <f t="shared" si="70"/>
        <v>-552</v>
      </c>
      <c r="M70" s="239">
        <f t="shared" si="71"/>
        <v>-1295896.8000000007</v>
      </c>
      <c r="N70" s="30">
        <f t="shared" si="72"/>
        <v>-0.19607843137254902</v>
      </c>
      <c r="O70" s="15">
        <f t="shared" si="73"/>
        <v>-8.3737864077669907E-2</v>
      </c>
      <c r="P70" s="31">
        <f>IF(G70=0,0,M70/G70)</f>
        <v>-4.040495877168724E-2</v>
      </c>
    </row>
    <row r="71" spans="1:20" s="20" customFormat="1">
      <c r="A71" s="123"/>
      <c r="B71" s="24" t="s">
        <v>139</v>
      </c>
      <c r="C71" s="6" t="s">
        <v>174</v>
      </c>
      <c r="D71" s="235" t="s">
        <v>159</v>
      </c>
      <c r="E71" s="26">
        <v>0</v>
      </c>
      <c r="F71" s="14">
        <v>0</v>
      </c>
      <c r="G71" s="239">
        <v>0</v>
      </c>
      <c r="H71" s="26">
        <v>0</v>
      </c>
      <c r="I71" s="14">
        <v>0</v>
      </c>
      <c r="J71" s="239">
        <v>0</v>
      </c>
      <c r="K71" s="26">
        <f t="shared" si="69"/>
        <v>0</v>
      </c>
      <c r="L71" s="14">
        <f t="shared" si="70"/>
        <v>0</v>
      </c>
      <c r="M71" s="239">
        <f t="shared" si="71"/>
        <v>0</v>
      </c>
      <c r="N71" s="30">
        <f t="shared" si="72"/>
        <v>0</v>
      </c>
      <c r="O71" s="15">
        <f t="shared" si="73"/>
        <v>0</v>
      </c>
      <c r="P71" s="31">
        <f>IF(G71=0,0,M71/G71)</f>
        <v>0</v>
      </c>
    </row>
    <row r="72" spans="1:20" s="20" customFormat="1" ht="31.5">
      <c r="A72" s="123"/>
      <c r="B72" s="24" t="s">
        <v>143</v>
      </c>
      <c r="C72" s="9" t="s">
        <v>175</v>
      </c>
      <c r="D72" s="235" t="s">
        <v>1</v>
      </c>
      <c r="E72" s="26">
        <v>151</v>
      </c>
      <c r="F72" s="14">
        <v>2056</v>
      </c>
      <c r="G72" s="239">
        <v>1662995.6</v>
      </c>
      <c r="H72" s="26">
        <v>121</v>
      </c>
      <c r="I72" s="14">
        <v>2206</v>
      </c>
      <c r="J72" s="239">
        <v>1949111.2999999998</v>
      </c>
      <c r="K72" s="26">
        <f t="shared" si="69"/>
        <v>-30</v>
      </c>
      <c r="L72" s="14">
        <f t="shared" si="70"/>
        <v>150</v>
      </c>
      <c r="M72" s="239">
        <f t="shared" si="71"/>
        <v>286115.69999999972</v>
      </c>
      <c r="N72" s="30">
        <f t="shared" si="72"/>
        <v>-0.19867549668874171</v>
      </c>
      <c r="O72" s="15">
        <f t="shared" si="73"/>
        <v>7.2957198443579771E-2</v>
      </c>
      <c r="P72" s="31">
        <f>IF(G72=0,0,M72/G72)</f>
        <v>0.17204838064514405</v>
      </c>
    </row>
    <row r="73" spans="1:20" s="20" customFormat="1" ht="47.25">
      <c r="A73" s="123"/>
      <c r="B73" s="24"/>
      <c r="C73" s="9" t="s">
        <v>176</v>
      </c>
      <c r="D73" s="235" t="s">
        <v>1</v>
      </c>
      <c r="E73" s="26"/>
      <c r="F73" s="14">
        <v>0</v>
      </c>
      <c r="G73" s="239">
        <v>0</v>
      </c>
      <c r="H73" s="26">
        <v>0</v>
      </c>
      <c r="I73" s="14">
        <v>0</v>
      </c>
      <c r="J73" s="239">
        <v>0</v>
      </c>
      <c r="K73" s="26">
        <f t="shared" si="69"/>
        <v>0</v>
      </c>
      <c r="L73" s="14">
        <f t="shared" si="70"/>
        <v>0</v>
      </c>
      <c r="M73" s="239">
        <f t="shared" si="71"/>
        <v>0</v>
      </c>
      <c r="N73" s="30">
        <f t="shared" si="72"/>
        <v>0</v>
      </c>
      <c r="O73" s="15">
        <f t="shared" si="73"/>
        <v>0</v>
      </c>
      <c r="P73" s="31">
        <f t="shared" ref="P73:P74" si="74">IF(G73=0,0,M73/G73)</f>
        <v>0</v>
      </c>
    </row>
    <row r="74" spans="1:20" s="20" customFormat="1" ht="31.5">
      <c r="A74" s="123"/>
      <c r="B74" s="24"/>
      <c r="C74" s="9" t="s">
        <v>177</v>
      </c>
      <c r="D74" s="235" t="s">
        <v>1</v>
      </c>
      <c r="E74" s="26"/>
      <c r="F74" s="14">
        <v>0</v>
      </c>
      <c r="G74" s="239">
        <v>0</v>
      </c>
      <c r="H74" s="26">
        <v>0</v>
      </c>
      <c r="I74" s="14">
        <v>0</v>
      </c>
      <c r="J74" s="239">
        <v>0</v>
      </c>
      <c r="K74" s="26">
        <f t="shared" si="69"/>
        <v>0</v>
      </c>
      <c r="L74" s="14">
        <f t="shared" si="70"/>
        <v>0</v>
      </c>
      <c r="M74" s="239">
        <f t="shared" si="71"/>
        <v>0</v>
      </c>
      <c r="N74" s="30">
        <f t="shared" si="72"/>
        <v>0</v>
      </c>
      <c r="O74" s="15">
        <f t="shared" si="73"/>
        <v>0</v>
      </c>
      <c r="P74" s="31">
        <f t="shared" si="74"/>
        <v>0</v>
      </c>
    </row>
    <row r="75" spans="1:20" s="13" customFormat="1">
      <c r="A75" s="124" t="s">
        <v>41</v>
      </c>
      <c r="B75" s="106" t="s">
        <v>46</v>
      </c>
      <c r="C75" s="107" t="s">
        <v>45</v>
      </c>
      <c r="D75" s="233" t="s">
        <v>145</v>
      </c>
      <c r="E75" s="220" t="s">
        <v>145</v>
      </c>
      <c r="F75" s="108" t="s">
        <v>145</v>
      </c>
      <c r="G75" s="240">
        <f t="shared" ref="G75" si="75">G76+G78+G79+G77</f>
        <v>36957117.25</v>
      </c>
      <c r="H75" s="220" t="s">
        <v>145</v>
      </c>
      <c r="I75" s="108" t="s">
        <v>145</v>
      </c>
      <c r="J75" s="240">
        <f t="shared" ref="J75" si="76">J76+J78+J79+J77</f>
        <v>35863278.950000003</v>
      </c>
      <c r="K75" s="220" t="s">
        <v>145</v>
      </c>
      <c r="L75" s="108" t="s">
        <v>145</v>
      </c>
      <c r="M75" s="240">
        <f t="shared" ref="M75" si="77">M76+M78+M79+M77</f>
        <v>-1093838.299999997</v>
      </c>
      <c r="N75" s="242" t="s">
        <v>145</v>
      </c>
      <c r="O75" s="109" t="s">
        <v>145</v>
      </c>
      <c r="P75" s="110">
        <f>IF(G75=0,0,M75/G75)</f>
        <v>-2.9597500600510095E-2</v>
      </c>
      <c r="S75" s="81"/>
      <c r="T75" s="81"/>
    </row>
    <row r="76" spans="1:20" s="16" customFormat="1" ht="31.5">
      <c r="A76" s="122"/>
      <c r="B76" s="24" t="s">
        <v>136</v>
      </c>
      <c r="C76" s="9" t="s">
        <v>172</v>
      </c>
      <c r="D76" s="234" t="s">
        <v>194</v>
      </c>
      <c r="E76" s="26">
        <v>0</v>
      </c>
      <c r="F76" s="14">
        <v>0</v>
      </c>
      <c r="G76" s="239">
        <v>0</v>
      </c>
      <c r="H76" s="26">
        <v>0</v>
      </c>
      <c r="I76" s="14">
        <v>0</v>
      </c>
      <c r="J76" s="239">
        <v>0</v>
      </c>
      <c r="K76" s="26">
        <f t="shared" ref="K76:K81" si="78">H76-E76</f>
        <v>0</v>
      </c>
      <c r="L76" s="14">
        <f t="shared" ref="L76:L81" si="79">I76-F76</f>
        <v>0</v>
      </c>
      <c r="M76" s="239">
        <f t="shared" ref="M76:M81" si="80">J76-G76</f>
        <v>0</v>
      </c>
      <c r="N76" s="30">
        <f t="shared" ref="N76:N81" si="81">IF(E76=0,0,K76/E76)</f>
        <v>0</v>
      </c>
      <c r="O76" s="15">
        <f t="shared" ref="O76:O81" si="82">IF(F76=0,0,L76/F76)</f>
        <v>0</v>
      </c>
      <c r="P76" s="31">
        <f>IF(G76=0,0,M76/G76)</f>
        <v>0</v>
      </c>
    </row>
    <row r="77" spans="1:20" s="20" customFormat="1">
      <c r="A77" s="123"/>
      <c r="B77" s="24" t="s">
        <v>141</v>
      </c>
      <c r="C77" s="6" t="s">
        <v>173</v>
      </c>
      <c r="D77" s="234" t="s">
        <v>158</v>
      </c>
      <c r="E77" s="26">
        <v>53</v>
      </c>
      <c r="F77" s="14">
        <v>3480</v>
      </c>
      <c r="G77" s="239">
        <v>17732370.449999999</v>
      </c>
      <c r="H77" s="26">
        <v>49</v>
      </c>
      <c r="I77" s="14">
        <v>2400</v>
      </c>
      <c r="J77" s="239">
        <v>12229200</v>
      </c>
      <c r="K77" s="26">
        <f t="shared" si="78"/>
        <v>-4</v>
      </c>
      <c r="L77" s="14">
        <f t="shared" si="79"/>
        <v>-1080</v>
      </c>
      <c r="M77" s="239">
        <f t="shared" si="80"/>
        <v>-5503170.4499999993</v>
      </c>
      <c r="N77" s="30">
        <f t="shared" si="81"/>
        <v>-7.5471698113207544E-2</v>
      </c>
      <c r="O77" s="15">
        <f t="shared" si="82"/>
        <v>-0.31034482758620691</v>
      </c>
      <c r="P77" s="31">
        <f>IF(G77=0,0,M77/G77)</f>
        <v>-0.31034601186103689</v>
      </c>
    </row>
    <row r="78" spans="1:20" s="20" customFormat="1">
      <c r="A78" s="123"/>
      <c r="B78" s="24" t="s">
        <v>139</v>
      </c>
      <c r="C78" s="6" t="s">
        <v>174</v>
      </c>
      <c r="D78" s="235" t="s">
        <v>159</v>
      </c>
      <c r="E78" s="26">
        <v>0</v>
      </c>
      <c r="F78" s="14">
        <v>0</v>
      </c>
      <c r="G78" s="239">
        <v>0</v>
      </c>
      <c r="H78" s="26">
        <v>0</v>
      </c>
      <c r="I78" s="14">
        <v>0</v>
      </c>
      <c r="J78" s="239">
        <v>0</v>
      </c>
      <c r="K78" s="26">
        <f t="shared" si="78"/>
        <v>0</v>
      </c>
      <c r="L78" s="14">
        <f t="shared" si="79"/>
        <v>0</v>
      </c>
      <c r="M78" s="239">
        <f t="shared" si="80"/>
        <v>0</v>
      </c>
      <c r="N78" s="30">
        <f t="shared" si="81"/>
        <v>0</v>
      </c>
      <c r="O78" s="15">
        <f t="shared" si="82"/>
        <v>0</v>
      </c>
      <c r="P78" s="31">
        <f>IF(G78=0,0,M78/G78)</f>
        <v>0</v>
      </c>
    </row>
    <row r="79" spans="1:20" s="20" customFormat="1" ht="31.5">
      <c r="A79" s="123"/>
      <c r="B79" s="24" t="s">
        <v>143</v>
      </c>
      <c r="C79" s="9" t="s">
        <v>175</v>
      </c>
      <c r="D79" s="235" t="s">
        <v>1</v>
      </c>
      <c r="E79" s="26">
        <v>267</v>
      </c>
      <c r="F79" s="14">
        <v>23768</v>
      </c>
      <c r="G79" s="239">
        <v>19224746.799999997</v>
      </c>
      <c r="H79" s="26">
        <v>181</v>
      </c>
      <c r="I79" s="14">
        <v>26749</v>
      </c>
      <c r="J79" s="239">
        <v>23634078.949999999</v>
      </c>
      <c r="K79" s="26">
        <f t="shared" si="78"/>
        <v>-86</v>
      </c>
      <c r="L79" s="14">
        <f t="shared" si="79"/>
        <v>2981</v>
      </c>
      <c r="M79" s="239">
        <f t="shared" si="80"/>
        <v>4409332.1500000022</v>
      </c>
      <c r="N79" s="30">
        <f t="shared" si="81"/>
        <v>-0.32209737827715357</v>
      </c>
      <c r="O79" s="15">
        <f t="shared" si="82"/>
        <v>0.12542073375967688</v>
      </c>
      <c r="P79" s="31">
        <f>IF(G79=0,0,M79/G79)</f>
        <v>0.22935709873692603</v>
      </c>
    </row>
    <row r="80" spans="1:20" s="20" customFormat="1" ht="47.25">
      <c r="A80" s="123"/>
      <c r="B80" s="24"/>
      <c r="C80" s="9" t="s">
        <v>176</v>
      </c>
      <c r="D80" s="235" t="s">
        <v>1</v>
      </c>
      <c r="E80" s="26"/>
      <c r="F80" s="14">
        <v>0</v>
      </c>
      <c r="G80" s="239">
        <v>0</v>
      </c>
      <c r="H80" s="26">
        <v>0</v>
      </c>
      <c r="I80" s="14">
        <v>0</v>
      </c>
      <c r="J80" s="239">
        <v>0</v>
      </c>
      <c r="K80" s="26">
        <f t="shared" si="78"/>
        <v>0</v>
      </c>
      <c r="L80" s="14">
        <f t="shared" si="79"/>
        <v>0</v>
      </c>
      <c r="M80" s="239">
        <f t="shared" si="80"/>
        <v>0</v>
      </c>
      <c r="N80" s="30">
        <f t="shared" si="81"/>
        <v>0</v>
      </c>
      <c r="O80" s="15">
        <f t="shared" si="82"/>
        <v>0</v>
      </c>
      <c r="P80" s="31">
        <f t="shared" ref="P80:P81" si="83">IF(G80=0,0,M80/G80)</f>
        <v>0</v>
      </c>
    </row>
    <row r="81" spans="1:20" s="20" customFormat="1" ht="31.5">
      <c r="A81" s="123"/>
      <c r="B81" s="24"/>
      <c r="C81" s="9" t="s">
        <v>177</v>
      </c>
      <c r="D81" s="235" t="s">
        <v>1</v>
      </c>
      <c r="E81" s="26"/>
      <c r="F81" s="14">
        <v>0</v>
      </c>
      <c r="G81" s="239">
        <v>0</v>
      </c>
      <c r="H81" s="26">
        <v>0</v>
      </c>
      <c r="I81" s="14">
        <v>0</v>
      </c>
      <c r="J81" s="239">
        <v>0</v>
      </c>
      <c r="K81" s="26">
        <f t="shared" si="78"/>
        <v>0</v>
      </c>
      <c r="L81" s="14">
        <f t="shared" si="79"/>
        <v>0</v>
      </c>
      <c r="M81" s="239">
        <f t="shared" si="80"/>
        <v>0</v>
      </c>
      <c r="N81" s="30">
        <f t="shared" si="81"/>
        <v>0</v>
      </c>
      <c r="O81" s="15">
        <f t="shared" si="82"/>
        <v>0</v>
      </c>
      <c r="P81" s="31">
        <f t="shared" si="83"/>
        <v>0</v>
      </c>
    </row>
    <row r="82" spans="1:20" s="13" customFormat="1">
      <c r="A82" s="124" t="s">
        <v>44</v>
      </c>
      <c r="B82" s="106" t="s">
        <v>48</v>
      </c>
      <c r="C82" s="107" t="s">
        <v>178</v>
      </c>
      <c r="D82" s="233" t="s">
        <v>145</v>
      </c>
      <c r="E82" s="220" t="s">
        <v>145</v>
      </c>
      <c r="F82" s="108" t="s">
        <v>145</v>
      </c>
      <c r="G82" s="240">
        <f t="shared" ref="G82" si="84">G83+G85+G86+G84</f>
        <v>50684494.799999997</v>
      </c>
      <c r="H82" s="220" t="s">
        <v>145</v>
      </c>
      <c r="I82" s="108" t="s">
        <v>145</v>
      </c>
      <c r="J82" s="240">
        <f t="shared" ref="J82" si="85">J83+J85+J86+J84</f>
        <v>57452268</v>
      </c>
      <c r="K82" s="220" t="s">
        <v>145</v>
      </c>
      <c r="L82" s="108" t="s">
        <v>145</v>
      </c>
      <c r="M82" s="240">
        <f t="shared" ref="M82" si="86">M83+M85+M86+M84</f>
        <v>6767773.1999999993</v>
      </c>
      <c r="N82" s="242" t="s">
        <v>145</v>
      </c>
      <c r="O82" s="109" t="s">
        <v>145</v>
      </c>
      <c r="P82" s="110">
        <f>IF(G82=0,0,M82/G82)</f>
        <v>0.13352748659536801</v>
      </c>
      <c r="S82" s="81"/>
      <c r="T82" s="81"/>
    </row>
    <row r="83" spans="1:20" s="16" customFormat="1" ht="31.5">
      <c r="A83" s="122"/>
      <c r="B83" s="24" t="s">
        <v>136</v>
      </c>
      <c r="C83" s="9" t="s">
        <v>172</v>
      </c>
      <c r="D83" s="234" t="s">
        <v>194</v>
      </c>
      <c r="E83" s="26">
        <v>310</v>
      </c>
      <c r="F83" s="14">
        <v>7750</v>
      </c>
      <c r="G83" s="239">
        <v>36516450</v>
      </c>
      <c r="H83" s="26">
        <v>300</v>
      </c>
      <c r="I83" s="14">
        <v>7980</v>
      </c>
      <c r="J83" s="239">
        <v>43246014</v>
      </c>
      <c r="K83" s="26">
        <f t="shared" ref="K83:K88" si="87">H83-E83</f>
        <v>-10</v>
      </c>
      <c r="L83" s="14">
        <f t="shared" ref="L83:L88" si="88">I83-F83</f>
        <v>230</v>
      </c>
      <c r="M83" s="239">
        <f t="shared" ref="M83:M88" si="89">J83-G83</f>
        <v>6729564</v>
      </c>
      <c r="N83" s="30">
        <f t="shared" ref="N83:N88" si="90">IF(E83=0,0,K83/E83)</f>
        <v>-3.2258064516129031E-2</v>
      </c>
      <c r="O83" s="15">
        <f t="shared" ref="O83:O88" si="91">IF(F83=0,0,L83/F83)</f>
        <v>2.9677419354838711E-2</v>
      </c>
      <c r="P83" s="31">
        <f>IF(G83=0,0,M83/G83)</f>
        <v>0.18428856036115229</v>
      </c>
    </row>
    <row r="84" spans="1:20" s="20" customFormat="1">
      <c r="A84" s="123"/>
      <c r="B84" s="24" t="s">
        <v>141</v>
      </c>
      <c r="C84" s="6" t="s">
        <v>173</v>
      </c>
      <c r="D84" s="234" t="s">
        <v>158</v>
      </c>
      <c r="E84" s="26">
        <v>55</v>
      </c>
      <c r="F84" s="14">
        <v>2912</v>
      </c>
      <c r="G84" s="239">
        <v>14168044.800000001</v>
      </c>
      <c r="H84" s="26">
        <v>57</v>
      </c>
      <c r="I84" s="14">
        <v>2788</v>
      </c>
      <c r="J84" s="239">
        <v>14206254</v>
      </c>
      <c r="K84" s="26">
        <f t="shared" si="87"/>
        <v>2</v>
      </c>
      <c r="L84" s="14">
        <f t="shared" si="88"/>
        <v>-124</v>
      </c>
      <c r="M84" s="239">
        <f t="shared" si="89"/>
        <v>38209.199999999255</v>
      </c>
      <c r="N84" s="30">
        <f t="shared" si="90"/>
        <v>3.6363636363636362E-2</v>
      </c>
      <c r="O84" s="15">
        <f t="shared" si="91"/>
        <v>-4.2582417582417584E-2</v>
      </c>
      <c r="P84" s="31">
        <f>IF(G84=0,0,M84/G84)</f>
        <v>2.6968576496877858E-3</v>
      </c>
    </row>
    <row r="85" spans="1:20" s="20" customFormat="1">
      <c r="A85" s="123"/>
      <c r="B85" s="24" t="s">
        <v>139</v>
      </c>
      <c r="C85" s="6" t="s">
        <v>174</v>
      </c>
      <c r="D85" s="235" t="s">
        <v>159</v>
      </c>
      <c r="E85" s="26">
        <v>0</v>
      </c>
      <c r="F85" s="14">
        <v>0</v>
      </c>
      <c r="G85" s="239">
        <v>0</v>
      </c>
      <c r="H85" s="26">
        <v>0</v>
      </c>
      <c r="I85" s="14">
        <v>0</v>
      </c>
      <c r="J85" s="239">
        <v>0</v>
      </c>
      <c r="K85" s="26">
        <f t="shared" si="87"/>
        <v>0</v>
      </c>
      <c r="L85" s="14">
        <f t="shared" si="88"/>
        <v>0</v>
      </c>
      <c r="M85" s="239">
        <f t="shared" si="89"/>
        <v>0</v>
      </c>
      <c r="N85" s="30">
        <f t="shared" si="90"/>
        <v>0</v>
      </c>
      <c r="O85" s="15">
        <f t="shared" si="91"/>
        <v>0</v>
      </c>
      <c r="P85" s="31">
        <f>IF(G85=0,0,M85/G85)</f>
        <v>0</v>
      </c>
    </row>
    <row r="86" spans="1:20" s="20" customFormat="1" ht="31.5">
      <c r="A86" s="123"/>
      <c r="B86" s="24" t="s">
        <v>143</v>
      </c>
      <c r="C86" s="9" t="s">
        <v>175</v>
      </c>
      <c r="D86" s="235" t="s">
        <v>1</v>
      </c>
      <c r="E86" s="26">
        <v>0</v>
      </c>
      <c r="F86" s="14">
        <v>0</v>
      </c>
      <c r="G86" s="239">
        <v>0</v>
      </c>
      <c r="H86" s="26">
        <v>0</v>
      </c>
      <c r="I86" s="14">
        <v>0</v>
      </c>
      <c r="J86" s="239">
        <v>0</v>
      </c>
      <c r="K86" s="26">
        <f t="shared" si="87"/>
        <v>0</v>
      </c>
      <c r="L86" s="14">
        <f t="shared" si="88"/>
        <v>0</v>
      </c>
      <c r="M86" s="239">
        <f t="shared" si="89"/>
        <v>0</v>
      </c>
      <c r="N86" s="30">
        <f t="shared" si="90"/>
        <v>0</v>
      </c>
      <c r="O86" s="15">
        <f t="shared" si="91"/>
        <v>0</v>
      </c>
      <c r="P86" s="31">
        <f>IF(G86=0,0,M86/G86)</f>
        <v>0</v>
      </c>
    </row>
    <row r="87" spans="1:20" s="20" customFormat="1" ht="47.25">
      <c r="A87" s="123"/>
      <c r="B87" s="24"/>
      <c r="C87" s="9" t="s">
        <v>176</v>
      </c>
      <c r="D87" s="235" t="s">
        <v>1</v>
      </c>
      <c r="E87" s="26"/>
      <c r="F87" s="14">
        <v>0</v>
      </c>
      <c r="G87" s="239">
        <v>0</v>
      </c>
      <c r="H87" s="26">
        <v>0</v>
      </c>
      <c r="I87" s="14">
        <v>0</v>
      </c>
      <c r="J87" s="239">
        <v>0</v>
      </c>
      <c r="K87" s="26">
        <f t="shared" si="87"/>
        <v>0</v>
      </c>
      <c r="L87" s="14">
        <f t="shared" si="88"/>
        <v>0</v>
      </c>
      <c r="M87" s="239">
        <f t="shared" si="89"/>
        <v>0</v>
      </c>
      <c r="N87" s="30">
        <f t="shared" si="90"/>
        <v>0</v>
      </c>
      <c r="O87" s="15">
        <f t="shared" si="91"/>
        <v>0</v>
      </c>
      <c r="P87" s="31">
        <f t="shared" ref="P87:P88" si="92">IF(G87=0,0,M87/G87)</f>
        <v>0</v>
      </c>
    </row>
    <row r="88" spans="1:20" s="20" customFormat="1" ht="31.5">
      <c r="A88" s="123"/>
      <c r="B88" s="24"/>
      <c r="C88" s="9" t="s">
        <v>177</v>
      </c>
      <c r="D88" s="235" t="s">
        <v>1</v>
      </c>
      <c r="E88" s="26"/>
      <c r="F88" s="14">
        <v>0</v>
      </c>
      <c r="G88" s="239">
        <v>0</v>
      </c>
      <c r="H88" s="26">
        <v>0</v>
      </c>
      <c r="I88" s="14">
        <v>0</v>
      </c>
      <c r="J88" s="239">
        <v>0</v>
      </c>
      <c r="K88" s="26">
        <f t="shared" si="87"/>
        <v>0</v>
      </c>
      <c r="L88" s="14">
        <f t="shared" si="88"/>
        <v>0</v>
      </c>
      <c r="M88" s="239">
        <f t="shared" si="89"/>
        <v>0</v>
      </c>
      <c r="N88" s="30">
        <f t="shared" si="90"/>
        <v>0</v>
      </c>
      <c r="O88" s="15">
        <f t="shared" si="91"/>
        <v>0</v>
      </c>
      <c r="P88" s="31">
        <f t="shared" si="92"/>
        <v>0</v>
      </c>
    </row>
    <row r="89" spans="1:20" s="13" customFormat="1">
      <c r="A89" s="124" t="s">
        <v>49</v>
      </c>
      <c r="B89" s="106" t="s">
        <v>51</v>
      </c>
      <c r="C89" s="107" t="s">
        <v>179</v>
      </c>
      <c r="D89" s="233" t="s">
        <v>145</v>
      </c>
      <c r="E89" s="220" t="s">
        <v>145</v>
      </c>
      <c r="F89" s="108" t="s">
        <v>145</v>
      </c>
      <c r="G89" s="240">
        <f t="shared" ref="G89" si="93">G90+G92+G93+G91</f>
        <v>6923849</v>
      </c>
      <c r="H89" s="220" t="s">
        <v>145</v>
      </c>
      <c r="I89" s="108" t="s">
        <v>145</v>
      </c>
      <c r="J89" s="240">
        <f t="shared" ref="J89" si="94">J90+J92+J93+J91</f>
        <v>7027241.4000000004</v>
      </c>
      <c r="K89" s="220" t="s">
        <v>145</v>
      </c>
      <c r="L89" s="108" t="s">
        <v>145</v>
      </c>
      <c r="M89" s="240">
        <f t="shared" ref="M89" si="95">M90+M92+M93+M91</f>
        <v>103392.4</v>
      </c>
      <c r="N89" s="242" t="s">
        <v>145</v>
      </c>
      <c r="O89" s="109" t="s">
        <v>145</v>
      </c>
      <c r="P89" s="110">
        <f>IF(G89=0,0,M89/G89)</f>
        <v>1.4932792439580931E-2</v>
      </c>
      <c r="S89" s="81"/>
      <c r="T89" s="81"/>
    </row>
    <row r="90" spans="1:20" s="16" customFormat="1" ht="31.5">
      <c r="A90" s="122"/>
      <c r="B90" s="24" t="s">
        <v>136</v>
      </c>
      <c r="C90" s="9" t="s">
        <v>172</v>
      </c>
      <c r="D90" s="234" t="s">
        <v>194</v>
      </c>
      <c r="E90" s="26">
        <v>0</v>
      </c>
      <c r="F90" s="14">
        <v>0</v>
      </c>
      <c r="G90" s="239">
        <v>0</v>
      </c>
      <c r="H90" s="26">
        <v>0</v>
      </c>
      <c r="I90" s="14">
        <v>0</v>
      </c>
      <c r="J90" s="239">
        <v>0</v>
      </c>
      <c r="K90" s="26">
        <f t="shared" ref="K90:K95" si="96">H90-E90</f>
        <v>0</v>
      </c>
      <c r="L90" s="14">
        <f t="shared" ref="L90:L95" si="97">I90-F90</f>
        <v>0</v>
      </c>
      <c r="M90" s="239">
        <f t="shared" ref="M90:M95" si="98">J90-G90</f>
        <v>0</v>
      </c>
      <c r="N90" s="30">
        <f t="shared" ref="N90:N95" si="99">IF(E90=0,0,K90/E90)</f>
        <v>0</v>
      </c>
      <c r="O90" s="15">
        <f t="shared" ref="O90:O95" si="100">IF(F90=0,0,L90/F90)</f>
        <v>0</v>
      </c>
      <c r="P90" s="31">
        <f>IF(G90=0,0,M90/G90)</f>
        <v>0</v>
      </c>
    </row>
    <row r="91" spans="1:20" s="20" customFormat="1">
      <c r="A91" s="123"/>
      <c r="B91" s="24" t="s">
        <v>141</v>
      </c>
      <c r="C91" s="6" t="s">
        <v>173</v>
      </c>
      <c r="D91" s="234" t="s">
        <v>158</v>
      </c>
      <c r="E91" s="26">
        <v>15</v>
      </c>
      <c r="F91" s="14">
        <v>1000</v>
      </c>
      <c r="G91" s="239">
        <v>6706270</v>
      </c>
      <c r="H91" s="26">
        <v>38</v>
      </c>
      <c r="I91" s="14">
        <v>958</v>
      </c>
      <c r="J91" s="239">
        <v>6970887</v>
      </c>
      <c r="K91" s="26">
        <f t="shared" si="96"/>
        <v>23</v>
      </c>
      <c r="L91" s="14">
        <f t="shared" si="97"/>
        <v>-42</v>
      </c>
      <c r="M91" s="239">
        <f t="shared" si="98"/>
        <v>264617</v>
      </c>
      <c r="N91" s="30">
        <f t="shared" si="99"/>
        <v>1.5333333333333334</v>
      </c>
      <c r="O91" s="15">
        <f t="shared" si="100"/>
        <v>-4.2000000000000003E-2</v>
      </c>
      <c r="P91" s="31">
        <f>IF(G91=0,0,M91/G91)</f>
        <v>3.9458148866657619E-2</v>
      </c>
    </row>
    <row r="92" spans="1:20" s="20" customFormat="1">
      <c r="A92" s="123"/>
      <c r="B92" s="24" t="s">
        <v>139</v>
      </c>
      <c r="C92" s="6" t="s">
        <v>174</v>
      </c>
      <c r="D92" s="235" t="s">
        <v>159</v>
      </c>
      <c r="E92" s="26">
        <v>0</v>
      </c>
      <c r="F92" s="14">
        <v>0</v>
      </c>
      <c r="G92" s="239">
        <v>0</v>
      </c>
      <c r="H92" s="26">
        <v>0</v>
      </c>
      <c r="I92" s="14">
        <v>0</v>
      </c>
      <c r="J92" s="239">
        <v>0</v>
      </c>
      <c r="K92" s="26">
        <f t="shared" si="96"/>
        <v>0</v>
      </c>
      <c r="L92" s="14">
        <f t="shared" si="97"/>
        <v>0</v>
      </c>
      <c r="M92" s="239">
        <f t="shared" si="98"/>
        <v>0</v>
      </c>
      <c r="N92" s="30">
        <f t="shared" si="99"/>
        <v>0</v>
      </c>
      <c r="O92" s="15">
        <f t="shared" si="100"/>
        <v>0</v>
      </c>
      <c r="P92" s="31">
        <f>IF(G92=0,0,M92/G92)</f>
        <v>0</v>
      </c>
    </row>
    <row r="93" spans="1:20" s="20" customFormat="1" ht="31.5">
      <c r="A93" s="123"/>
      <c r="B93" s="24" t="s">
        <v>143</v>
      </c>
      <c r="C93" s="9" t="s">
        <v>175</v>
      </c>
      <c r="D93" s="235" t="s">
        <v>1</v>
      </c>
      <c r="E93" s="26">
        <v>0</v>
      </c>
      <c r="F93" s="14">
        <v>50</v>
      </c>
      <c r="G93" s="239">
        <v>217579</v>
      </c>
      <c r="H93" s="26">
        <v>0</v>
      </c>
      <c r="I93" s="14">
        <v>12</v>
      </c>
      <c r="J93" s="239">
        <v>56354.399999999994</v>
      </c>
      <c r="K93" s="26">
        <f t="shared" si="96"/>
        <v>0</v>
      </c>
      <c r="L93" s="14">
        <f t="shared" si="97"/>
        <v>-38</v>
      </c>
      <c r="M93" s="239">
        <f t="shared" si="98"/>
        <v>-161224.6</v>
      </c>
      <c r="N93" s="30">
        <f t="shared" si="99"/>
        <v>0</v>
      </c>
      <c r="O93" s="15">
        <f t="shared" si="100"/>
        <v>-0.76</v>
      </c>
      <c r="P93" s="31">
        <f>IF(G93=0,0,M93/G93)</f>
        <v>-0.74099338631025979</v>
      </c>
    </row>
    <row r="94" spans="1:20" s="20" customFormat="1" ht="47.25">
      <c r="A94" s="123"/>
      <c r="B94" s="24"/>
      <c r="C94" s="9" t="s">
        <v>176</v>
      </c>
      <c r="D94" s="235" t="s">
        <v>1</v>
      </c>
      <c r="E94" s="26"/>
      <c r="F94" s="14">
        <v>0</v>
      </c>
      <c r="G94" s="239">
        <v>0</v>
      </c>
      <c r="H94" s="26">
        <v>0</v>
      </c>
      <c r="I94" s="14">
        <v>0</v>
      </c>
      <c r="J94" s="239">
        <v>0</v>
      </c>
      <c r="K94" s="26">
        <f t="shared" si="96"/>
        <v>0</v>
      </c>
      <c r="L94" s="14">
        <f t="shared" si="97"/>
        <v>0</v>
      </c>
      <c r="M94" s="239">
        <f t="shared" si="98"/>
        <v>0</v>
      </c>
      <c r="N94" s="30">
        <f t="shared" si="99"/>
        <v>0</v>
      </c>
      <c r="O94" s="15">
        <f t="shared" si="100"/>
        <v>0</v>
      </c>
      <c r="P94" s="31">
        <f t="shared" ref="P94:P95" si="101">IF(G94=0,0,M94/G94)</f>
        <v>0</v>
      </c>
    </row>
    <row r="95" spans="1:20" s="20" customFormat="1" ht="31.5">
      <c r="A95" s="123"/>
      <c r="B95" s="24"/>
      <c r="C95" s="9" t="s">
        <v>177</v>
      </c>
      <c r="D95" s="235" t="s">
        <v>1</v>
      </c>
      <c r="E95" s="26"/>
      <c r="F95" s="14">
        <v>50</v>
      </c>
      <c r="G95" s="239">
        <v>217579</v>
      </c>
      <c r="H95" s="26">
        <v>0</v>
      </c>
      <c r="I95" s="14">
        <v>12</v>
      </c>
      <c r="J95" s="239">
        <v>56354.399999999994</v>
      </c>
      <c r="K95" s="26">
        <f t="shared" si="96"/>
        <v>0</v>
      </c>
      <c r="L95" s="14">
        <f t="shared" si="97"/>
        <v>-38</v>
      </c>
      <c r="M95" s="239">
        <f t="shared" si="98"/>
        <v>-161224.6</v>
      </c>
      <c r="N95" s="30">
        <f t="shared" si="99"/>
        <v>0</v>
      </c>
      <c r="O95" s="15">
        <f t="shared" si="100"/>
        <v>-0.76</v>
      </c>
      <c r="P95" s="31">
        <f t="shared" si="101"/>
        <v>-0.74099338631025979</v>
      </c>
    </row>
    <row r="96" spans="1:20" s="13" customFormat="1">
      <c r="A96" s="124" t="s">
        <v>50</v>
      </c>
      <c r="B96" s="106" t="s">
        <v>55</v>
      </c>
      <c r="C96" s="107" t="s">
        <v>54</v>
      </c>
      <c r="D96" s="233" t="s">
        <v>145</v>
      </c>
      <c r="E96" s="220" t="s">
        <v>145</v>
      </c>
      <c r="F96" s="108" t="s">
        <v>145</v>
      </c>
      <c r="G96" s="240">
        <f t="shared" ref="G96" si="102">G97+G99+G100+G98</f>
        <v>19607805.16</v>
      </c>
      <c r="H96" s="220" t="s">
        <v>145</v>
      </c>
      <c r="I96" s="108" t="s">
        <v>145</v>
      </c>
      <c r="J96" s="240">
        <f t="shared" ref="J96" si="103">J97+J99+J100+J98</f>
        <v>20720315.949999999</v>
      </c>
      <c r="K96" s="220" t="s">
        <v>145</v>
      </c>
      <c r="L96" s="108" t="s">
        <v>145</v>
      </c>
      <c r="M96" s="240">
        <f t="shared" ref="M96" si="104">M97+M99+M100+M98</f>
        <v>1112510.7899999991</v>
      </c>
      <c r="N96" s="242" t="s">
        <v>145</v>
      </c>
      <c r="O96" s="109" t="s">
        <v>145</v>
      </c>
      <c r="P96" s="110">
        <f>IF(G96=0,0,M96/G96)</f>
        <v>5.6738160182738119E-2</v>
      </c>
      <c r="S96" s="81"/>
      <c r="T96" s="81"/>
    </row>
    <row r="97" spans="1:22" s="16" customFormat="1" ht="31.5">
      <c r="A97" s="122"/>
      <c r="B97" s="24" t="s">
        <v>136</v>
      </c>
      <c r="C97" s="9" t="s">
        <v>172</v>
      </c>
      <c r="D97" s="234" t="s">
        <v>194</v>
      </c>
      <c r="E97" s="26">
        <v>0</v>
      </c>
      <c r="F97" s="14">
        <v>0</v>
      </c>
      <c r="G97" s="239">
        <v>0</v>
      </c>
      <c r="H97" s="26">
        <v>0</v>
      </c>
      <c r="I97" s="14">
        <v>0</v>
      </c>
      <c r="J97" s="239">
        <v>0</v>
      </c>
      <c r="K97" s="26">
        <f t="shared" ref="K97:K102" si="105">H97-E97</f>
        <v>0</v>
      </c>
      <c r="L97" s="14">
        <f t="shared" ref="L97:L102" si="106">I97-F97</f>
        <v>0</v>
      </c>
      <c r="M97" s="239">
        <f t="shared" ref="M97:M102" si="107">J97-G97</f>
        <v>0</v>
      </c>
      <c r="N97" s="30">
        <f t="shared" ref="N97:N102" si="108">IF(E97=0,0,K97/E97)</f>
        <v>0</v>
      </c>
      <c r="O97" s="15">
        <f t="shared" ref="O97:O102" si="109">IF(F97=0,0,L97/F97)</f>
        <v>0</v>
      </c>
      <c r="P97" s="31">
        <f>IF(G97=0,0,M97/G97)</f>
        <v>0</v>
      </c>
    </row>
    <row r="98" spans="1:22" s="20" customFormat="1">
      <c r="A98" s="123"/>
      <c r="B98" s="24" t="s">
        <v>141</v>
      </c>
      <c r="C98" s="6" t="s">
        <v>173</v>
      </c>
      <c r="D98" s="234" t="s">
        <v>158</v>
      </c>
      <c r="E98" s="26">
        <v>0</v>
      </c>
      <c r="F98" s="14">
        <v>0</v>
      </c>
      <c r="G98" s="239">
        <v>0</v>
      </c>
      <c r="H98" s="26">
        <v>0</v>
      </c>
      <c r="I98" s="14">
        <v>0</v>
      </c>
      <c r="J98" s="239">
        <v>0</v>
      </c>
      <c r="K98" s="26">
        <f t="shared" si="105"/>
        <v>0</v>
      </c>
      <c r="L98" s="14">
        <f t="shared" si="106"/>
        <v>0</v>
      </c>
      <c r="M98" s="239">
        <f t="shared" si="107"/>
        <v>0</v>
      </c>
      <c r="N98" s="30">
        <f t="shared" si="108"/>
        <v>0</v>
      </c>
      <c r="O98" s="15">
        <f t="shared" si="109"/>
        <v>0</v>
      </c>
      <c r="P98" s="31">
        <f>IF(G98=0,0,M98/G98)</f>
        <v>0</v>
      </c>
    </row>
    <row r="99" spans="1:22" s="20" customFormat="1">
      <c r="A99" s="123"/>
      <c r="B99" s="24" t="s">
        <v>139</v>
      </c>
      <c r="C99" s="6" t="s">
        <v>174</v>
      </c>
      <c r="D99" s="235" t="s">
        <v>159</v>
      </c>
      <c r="E99" s="26">
        <v>0</v>
      </c>
      <c r="F99" s="14">
        <v>0</v>
      </c>
      <c r="G99" s="239">
        <v>0</v>
      </c>
      <c r="H99" s="26">
        <v>0</v>
      </c>
      <c r="I99" s="14">
        <v>0</v>
      </c>
      <c r="J99" s="239">
        <v>0</v>
      </c>
      <c r="K99" s="26">
        <f t="shared" si="105"/>
        <v>0</v>
      </c>
      <c r="L99" s="14">
        <f t="shared" si="106"/>
        <v>0</v>
      </c>
      <c r="M99" s="239">
        <f t="shared" si="107"/>
        <v>0</v>
      </c>
      <c r="N99" s="30">
        <f t="shared" si="108"/>
        <v>0</v>
      </c>
      <c r="O99" s="15">
        <f t="shared" si="109"/>
        <v>0</v>
      </c>
      <c r="P99" s="31">
        <f>IF(G99=0,0,M99/G99)</f>
        <v>0</v>
      </c>
    </row>
    <row r="100" spans="1:22" s="20" customFormat="1" ht="31.5">
      <c r="A100" s="123"/>
      <c r="B100" s="24" t="s">
        <v>143</v>
      </c>
      <c r="C100" s="9" t="s">
        <v>175</v>
      </c>
      <c r="D100" s="235" t="s">
        <v>1</v>
      </c>
      <c r="E100" s="26">
        <v>10</v>
      </c>
      <c r="F100" s="14">
        <v>4610</v>
      </c>
      <c r="G100" s="239">
        <v>19607805.16</v>
      </c>
      <c r="H100" s="26">
        <v>0</v>
      </c>
      <c r="I100" s="14">
        <v>4889</v>
      </c>
      <c r="J100" s="239">
        <v>20720315.949999999</v>
      </c>
      <c r="K100" s="26">
        <f t="shared" si="105"/>
        <v>-10</v>
      </c>
      <c r="L100" s="14">
        <f t="shared" si="106"/>
        <v>279</v>
      </c>
      <c r="M100" s="239">
        <f t="shared" si="107"/>
        <v>1112510.7899999991</v>
      </c>
      <c r="N100" s="30">
        <f t="shared" si="108"/>
        <v>-1</v>
      </c>
      <c r="O100" s="15">
        <f t="shared" si="109"/>
        <v>6.0520607375271152E-2</v>
      </c>
      <c r="P100" s="31">
        <f>IF(G100=0,0,M100/G100)</f>
        <v>5.6738160182738119E-2</v>
      </c>
    </row>
    <row r="101" spans="1:22" s="20" customFormat="1" ht="47.25">
      <c r="A101" s="123"/>
      <c r="B101" s="24"/>
      <c r="C101" s="9" t="s">
        <v>176</v>
      </c>
      <c r="D101" s="235" t="s">
        <v>1</v>
      </c>
      <c r="E101" s="26"/>
      <c r="F101" s="14">
        <v>8</v>
      </c>
      <c r="G101" s="239">
        <v>6961.6</v>
      </c>
      <c r="H101" s="26">
        <v>0</v>
      </c>
      <c r="I101" s="14">
        <v>100</v>
      </c>
      <c r="J101" s="239">
        <v>94600</v>
      </c>
      <c r="K101" s="26">
        <f t="shared" si="105"/>
        <v>0</v>
      </c>
      <c r="L101" s="14">
        <f t="shared" si="106"/>
        <v>92</v>
      </c>
      <c r="M101" s="239">
        <f t="shared" si="107"/>
        <v>87638.399999999994</v>
      </c>
      <c r="N101" s="30">
        <f t="shared" si="108"/>
        <v>0</v>
      </c>
      <c r="O101" s="15">
        <f t="shared" si="109"/>
        <v>11.5</v>
      </c>
      <c r="P101" s="31">
        <f t="shared" ref="P101:P102" si="110">IF(G101=0,0,M101/G101)</f>
        <v>12.588830153987587</v>
      </c>
    </row>
    <row r="102" spans="1:22" s="20" customFormat="1" ht="31.5">
      <c r="A102" s="123"/>
      <c r="B102" s="24"/>
      <c r="C102" s="9" t="s">
        <v>177</v>
      </c>
      <c r="D102" s="235" t="s">
        <v>1</v>
      </c>
      <c r="E102" s="26"/>
      <c r="F102" s="14">
        <v>4482</v>
      </c>
      <c r="G102" s="239">
        <v>19503781.559999999</v>
      </c>
      <c r="H102" s="26">
        <v>0</v>
      </c>
      <c r="I102" s="14">
        <v>4300</v>
      </c>
      <c r="J102" s="239">
        <v>20193660</v>
      </c>
      <c r="K102" s="26">
        <f t="shared" si="105"/>
        <v>0</v>
      </c>
      <c r="L102" s="14">
        <f t="shared" si="106"/>
        <v>-182</v>
      </c>
      <c r="M102" s="239">
        <f t="shared" si="107"/>
        <v>689878.44000000134</v>
      </c>
      <c r="N102" s="30">
        <f t="shared" si="108"/>
        <v>0</v>
      </c>
      <c r="O102" s="15">
        <f t="shared" si="109"/>
        <v>-4.060687193217314E-2</v>
      </c>
      <c r="P102" s="31">
        <f t="shared" si="110"/>
        <v>3.5371522075229873E-2</v>
      </c>
    </row>
    <row r="103" spans="1:22" s="13" customFormat="1">
      <c r="A103" s="124" t="s">
        <v>50</v>
      </c>
      <c r="B103" s="106" t="s">
        <v>161</v>
      </c>
      <c r="C103" s="107" t="s">
        <v>162</v>
      </c>
      <c r="D103" s="233" t="s">
        <v>145</v>
      </c>
      <c r="E103" s="220" t="s">
        <v>145</v>
      </c>
      <c r="F103" s="108" t="s">
        <v>145</v>
      </c>
      <c r="G103" s="240">
        <f t="shared" ref="G103" si="111">G104+G106+G107+G105</f>
        <v>366409.05</v>
      </c>
      <c r="H103" s="220" t="s">
        <v>145</v>
      </c>
      <c r="I103" s="108" t="s">
        <v>145</v>
      </c>
      <c r="J103" s="240">
        <f t="shared" ref="J103" si="112">J104+J106+J107+J105</f>
        <v>353420</v>
      </c>
      <c r="K103" s="220" t="s">
        <v>145</v>
      </c>
      <c r="L103" s="108" t="s">
        <v>145</v>
      </c>
      <c r="M103" s="240">
        <f t="shared" ref="M103" si="113">M104+M106+M107+M105</f>
        <v>-12989.049999999988</v>
      </c>
      <c r="N103" s="242" t="s">
        <v>145</v>
      </c>
      <c r="O103" s="109" t="s">
        <v>145</v>
      </c>
      <c r="P103" s="110">
        <f>IF(G103=0,0,M103/G103)</f>
        <v>-3.5449588376706274E-2</v>
      </c>
      <c r="S103" s="81"/>
      <c r="T103" s="81"/>
    </row>
    <row r="104" spans="1:22" s="16" customFormat="1" ht="31.5">
      <c r="A104" s="122"/>
      <c r="B104" s="24" t="s">
        <v>136</v>
      </c>
      <c r="C104" s="9" t="s">
        <v>172</v>
      </c>
      <c r="D104" s="234" t="s">
        <v>194</v>
      </c>
      <c r="E104" s="26">
        <v>0</v>
      </c>
      <c r="F104" s="14">
        <v>0</v>
      </c>
      <c r="G104" s="239">
        <v>0</v>
      </c>
      <c r="H104" s="26">
        <v>0</v>
      </c>
      <c r="I104" s="14">
        <v>0</v>
      </c>
      <c r="J104" s="239">
        <v>0</v>
      </c>
      <c r="K104" s="26">
        <f t="shared" ref="K104:K109" si="114">H104-E104</f>
        <v>0</v>
      </c>
      <c r="L104" s="14">
        <f t="shared" ref="L104:L109" si="115">I104-F104</f>
        <v>0</v>
      </c>
      <c r="M104" s="239">
        <f t="shared" ref="M104:M109" si="116">J104-G104</f>
        <v>0</v>
      </c>
      <c r="N104" s="30">
        <f t="shared" ref="N104:N109" si="117">IF(E104=0,0,K104/E104)</f>
        <v>0</v>
      </c>
      <c r="O104" s="15">
        <f t="shared" ref="O104:O109" si="118">IF(F104=0,0,L104/F104)</f>
        <v>0</v>
      </c>
      <c r="P104" s="31">
        <f>IF(G104=0,0,M104/G104)</f>
        <v>0</v>
      </c>
    </row>
    <row r="105" spans="1:22" s="20" customFormat="1">
      <c r="A105" s="123"/>
      <c r="B105" s="24" t="s">
        <v>141</v>
      </c>
      <c r="C105" s="6" t="s">
        <v>173</v>
      </c>
      <c r="D105" s="234" t="s">
        <v>158</v>
      </c>
      <c r="E105" s="26">
        <v>0</v>
      </c>
      <c r="F105" s="14">
        <v>0</v>
      </c>
      <c r="G105" s="239">
        <v>0</v>
      </c>
      <c r="H105" s="26">
        <v>0</v>
      </c>
      <c r="I105" s="14">
        <v>0</v>
      </c>
      <c r="J105" s="239">
        <v>0</v>
      </c>
      <c r="K105" s="26">
        <f t="shared" si="114"/>
        <v>0</v>
      </c>
      <c r="L105" s="14">
        <f t="shared" si="115"/>
        <v>0</v>
      </c>
      <c r="M105" s="239">
        <f t="shared" si="116"/>
        <v>0</v>
      </c>
      <c r="N105" s="30">
        <f t="shared" si="117"/>
        <v>0</v>
      </c>
      <c r="O105" s="15">
        <f t="shared" si="118"/>
        <v>0</v>
      </c>
      <c r="P105" s="31">
        <f>IF(G105=0,0,M105/G105)</f>
        <v>0</v>
      </c>
    </row>
    <row r="106" spans="1:22" s="20" customFormat="1">
      <c r="A106" s="123"/>
      <c r="B106" s="24" t="s">
        <v>139</v>
      </c>
      <c r="C106" s="6" t="s">
        <v>174</v>
      </c>
      <c r="D106" s="235" t="s">
        <v>159</v>
      </c>
      <c r="E106" s="26">
        <v>0</v>
      </c>
      <c r="F106" s="14">
        <v>0</v>
      </c>
      <c r="G106" s="239">
        <v>0</v>
      </c>
      <c r="H106" s="26">
        <v>0</v>
      </c>
      <c r="I106" s="14">
        <v>0</v>
      </c>
      <c r="J106" s="239">
        <v>0</v>
      </c>
      <c r="K106" s="26">
        <f t="shared" si="114"/>
        <v>0</v>
      </c>
      <c r="L106" s="14">
        <f t="shared" si="115"/>
        <v>0</v>
      </c>
      <c r="M106" s="239">
        <f t="shared" si="116"/>
        <v>0</v>
      </c>
      <c r="N106" s="30">
        <f t="shared" si="117"/>
        <v>0</v>
      </c>
      <c r="O106" s="15">
        <f t="shared" si="118"/>
        <v>0</v>
      </c>
      <c r="P106" s="31">
        <f>IF(G106=0,0,M106/G106)</f>
        <v>0</v>
      </c>
    </row>
    <row r="107" spans="1:22" s="20" customFormat="1" ht="31.5">
      <c r="A107" s="123"/>
      <c r="B107" s="24" t="s">
        <v>143</v>
      </c>
      <c r="C107" s="9" t="s">
        <v>175</v>
      </c>
      <c r="D107" s="235" t="s">
        <v>1</v>
      </c>
      <c r="E107" s="26">
        <v>4</v>
      </c>
      <c r="F107" s="14">
        <v>453</v>
      </c>
      <c r="G107" s="239">
        <v>366409.05</v>
      </c>
      <c r="H107" s="26">
        <v>0</v>
      </c>
      <c r="I107" s="14">
        <v>400</v>
      </c>
      <c r="J107" s="239">
        <v>353420</v>
      </c>
      <c r="K107" s="26">
        <f t="shared" si="114"/>
        <v>-4</v>
      </c>
      <c r="L107" s="14">
        <f t="shared" si="115"/>
        <v>-53</v>
      </c>
      <c r="M107" s="239">
        <f t="shared" si="116"/>
        <v>-12989.049999999988</v>
      </c>
      <c r="N107" s="30">
        <f t="shared" si="117"/>
        <v>-1</v>
      </c>
      <c r="O107" s="15">
        <f t="shared" si="118"/>
        <v>-0.11699779249448124</v>
      </c>
      <c r="P107" s="31">
        <f>IF(G107=0,0,M107/G107)</f>
        <v>-3.5449588376706274E-2</v>
      </c>
    </row>
    <row r="108" spans="1:22" s="20" customFormat="1" ht="47.25">
      <c r="A108" s="123"/>
      <c r="B108" s="24"/>
      <c r="C108" s="9" t="s">
        <v>176</v>
      </c>
      <c r="D108" s="235" t="s">
        <v>1</v>
      </c>
      <c r="E108" s="26"/>
      <c r="F108" s="14">
        <v>0</v>
      </c>
      <c r="G108" s="239">
        <v>0</v>
      </c>
      <c r="H108" s="26">
        <v>0</v>
      </c>
      <c r="I108" s="14">
        <v>0</v>
      </c>
      <c r="J108" s="239">
        <v>0</v>
      </c>
      <c r="K108" s="26">
        <f t="shared" si="114"/>
        <v>0</v>
      </c>
      <c r="L108" s="14">
        <f t="shared" si="115"/>
        <v>0</v>
      </c>
      <c r="M108" s="239">
        <f t="shared" si="116"/>
        <v>0</v>
      </c>
      <c r="N108" s="30">
        <f t="shared" si="117"/>
        <v>0</v>
      </c>
      <c r="O108" s="15">
        <f t="shared" si="118"/>
        <v>0</v>
      </c>
      <c r="P108" s="31">
        <f t="shared" ref="P108:P109" si="119">IF(G108=0,0,M108/G108)</f>
        <v>0</v>
      </c>
    </row>
    <row r="109" spans="1:22" s="20" customFormat="1" ht="32.25" thickBot="1">
      <c r="A109" s="123"/>
      <c r="B109" s="24"/>
      <c r="C109" s="9" t="s">
        <v>177</v>
      </c>
      <c r="D109" s="235" t="s">
        <v>1</v>
      </c>
      <c r="E109" s="26"/>
      <c r="F109" s="14">
        <v>0</v>
      </c>
      <c r="G109" s="239">
        <v>0</v>
      </c>
      <c r="H109" s="26">
        <v>0</v>
      </c>
      <c r="I109" s="14">
        <v>0</v>
      </c>
      <c r="J109" s="239">
        <v>0</v>
      </c>
      <c r="K109" s="26">
        <f t="shared" si="114"/>
        <v>0</v>
      </c>
      <c r="L109" s="14">
        <f t="shared" si="115"/>
        <v>0</v>
      </c>
      <c r="M109" s="239">
        <f t="shared" si="116"/>
        <v>0</v>
      </c>
      <c r="N109" s="30">
        <f t="shared" si="117"/>
        <v>0</v>
      </c>
      <c r="O109" s="15">
        <f t="shared" si="118"/>
        <v>0</v>
      </c>
      <c r="P109" s="31">
        <f t="shared" si="119"/>
        <v>0</v>
      </c>
    </row>
    <row r="110" spans="1:22" s="13" customFormat="1" ht="16.5" thickBot="1">
      <c r="A110" s="125" t="s">
        <v>10</v>
      </c>
      <c r="B110" s="75"/>
      <c r="C110" s="76" t="s">
        <v>146</v>
      </c>
      <c r="D110" s="77" t="s">
        <v>145</v>
      </c>
      <c r="E110" s="251" t="s">
        <v>145</v>
      </c>
      <c r="F110" s="251" t="s">
        <v>145</v>
      </c>
      <c r="G110" s="252">
        <f>G111+G113+G114+G112</f>
        <v>596945500</v>
      </c>
      <c r="H110" s="251" t="s">
        <v>145</v>
      </c>
      <c r="I110" s="251" t="s">
        <v>145</v>
      </c>
      <c r="J110" s="252">
        <f>J111+J113+J114+J112</f>
        <v>627161145.95000005</v>
      </c>
      <c r="K110" s="251" t="s">
        <v>145</v>
      </c>
      <c r="L110" s="251" t="s">
        <v>145</v>
      </c>
      <c r="M110" s="252">
        <f>M111+M113+M114+M112</f>
        <v>30215645.950000014</v>
      </c>
      <c r="N110" s="251" t="s">
        <v>145</v>
      </c>
      <c r="O110" s="251" t="s">
        <v>145</v>
      </c>
      <c r="P110" s="253">
        <f>IF(G110=0,0,M110/G110)</f>
        <v>5.0617093101464061E-2</v>
      </c>
      <c r="T110" s="81"/>
      <c r="U110" s="81"/>
      <c r="V110" s="81"/>
    </row>
    <row r="111" spans="1:22" s="16" customFormat="1">
      <c r="A111" s="126"/>
      <c r="B111" s="255" t="s">
        <v>136</v>
      </c>
      <c r="C111" s="256" t="s">
        <v>172</v>
      </c>
      <c r="D111" s="257" t="s">
        <v>194</v>
      </c>
      <c r="E111" s="258">
        <f>E13+E20+E27+E34+E41+E48+E55+E62+E69+E76+E83+E90+E97+E104</f>
        <v>1244</v>
      </c>
      <c r="F111" s="258">
        <f t="shared" ref="F111:M111" si="120">F13+F20+F27+F34+F41+F48+F55+F62+F69+F76+F83+F90+F97+F104</f>
        <v>16616</v>
      </c>
      <c r="G111" s="259">
        <f t="shared" si="120"/>
        <v>77302106.079999983</v>
      </c>
      <c r="H111" s="258">
        <f t="shared" si="120"/>
        <v>1205</v>
      </c>
      <c r="I111" s="258">
        <f t="shared" si="120"/>
        <v>17917</v>
      </c>
      <c r="J111" s="259">
        <f t="shared" si="120"/>
        <v>95520854.600000009</v>
      </c>
      <c r="K111" s="258">
        <f t="shared" si="120"/>
        <v>-39</v>
      </c>
      <c r="L111" s="258">
        <f t="shared" si="120"/>
        <v>1301</v>
      </c>
      <c r="M111" s="259">
        <f t="shared" si="120"/>
        <v>18218748.52</v>
      </c>
      <c r="N111" s="260">
        <f t="shared" ref="N111:O114" si="121">IF(E111=0,0,K111/E111)</f>
        <v>-3.1350482315112539E-2</v>
      </c>
      <c r="O111" s="260">
        <f t="shared" si="121"/>
        <v>7.8298025999037069E-2</v>
      </c>
      <c r="P111" s="261">
        <f>IF(G111=0,0,M111/G111)</f>
        <v>0.23568243407424641</v>
      </c>
      <c r="T111" s="244"/>
      <c r="U111" s="244"/>
      <c r="V111" s="244"/>
    </row>
    <row r="112" spans="1:22" s="20" customFormat="1">
      <c r="A112" s="127"/>
      <c r="B112" s="69" t="s">
        <v>141</v>
      </c>
      <c r="C112" s="70" t="s">
        <v>173</v>
      </c>
      <c r="D112" s="50" t="s">
        <v>158</v>
      </c>
      <c r="E112" s="71">
        <f t="shared" ref="E112:M112" si="122">E14+E21+E28+E35+E42+E49+E56+E63+E70+E77+E84+E91+E98+E105</f>
        <v>1636</v>
      </c>
      <c r="F112" s="71">
        <f t="shared" si="122"/>
        <v>68260</v>
      </c>
      <c r="G112" s="72">
        <f t="shared" si="122"/>
        <v>359340394.24000001</v>
      </c>
      <c r="H112" s="71">
        <f t="shared" si="122"/>
        <v>1473</v>
      </c>
      <c r="I112" s="71">
        <f t="shared" si="122"/>
        <v>63513</v>
      </c>
      <c r="J112" s="72">
        <f t="shared" si="122"/>
        <v>355013360.89999998</v>
      </c>
      <c r="K112" s="71">
        <f t="shared" si="122"/>
        <v>-163</v>
      </c>
      <c r="L112" s="71">
        <f t="shared" si="122"/>
        <v>-4747</v>
      </c>
      <c r="M112" s="72">
        <f t="shared" si="122"/>
        <v>-4327033.3399999849</v>
      </c>
      <c r="N112" s="73">
        <f t="shared" si="121"/>
        <v>-9.9633251833740832E-2</v>
      </c>
      <c r="O112" s="73">
        <f t="shared" si="121"/>
        <v>-6.9542924113682972E-2</v>
      </c>
      <c r="P112" s="74">
        <f>IF(G112=0,0,M112/G112)</f>
        <v>-1.204160013558064E-2</v>
      </c>
      <c r="T112" s="244"/>
      <c r="U112" s="244"/>
      <c r="V112" s="22"/>
    </row>
    <row r="113" spans="1:22" s="20" customFormat="1">
      <c r="A113" s="127"/>
      <c r="B113" s="69" t="s">
        <v>139</v>
      </c>
      <c r="C113" s="70" t="s">
        <v>174</v>
      </c>
      <c r="D113" s="50" t="s">
        <v>159</v>
      </c>
      <c r="E113" s="71">
        <f t="shared" ref="E113:M113" si="123">E15+E22+E29+E36+E43+E50+E57+E64+E71+E78+E85+E92+E99+E106</f>
        <v>480</v>
      </c>
      <c r="F113" s="71">
        <f t="shared" si="123"/>
        <v>6870</v>
      </c>
      <c r="G113" s="72">
        <f t="shared" si="123"/>
        <v>10367379.6</v>
      </c>
      <c r="H113" s="71">
        <f t="shared" si="123"/>
        <v>480</v>
      </c>
      <c r="I113" s="71">
        <f t="shared" si="123"/>
        <v>6870</v>
      </c>
      <c r="J113" s="72">
        <f t="shared" si="123"/>
        <v>12353015.699999999</v>
      </c>
      <c r="K113" s="71">
        <f t="shared" si="123"/>
        <v>0</v>
      </c>
      <c r="L113" s="71">
        <f t="shared" si="123"/>
        <v>0</v>
      </c>
      <c r="M113" s="72">
        <f t="shared" si="123"/>
        <v>1985636.0999999996</v>
      </c>
      <c r="N113" s="73">
        <f t="shared" si="121"/>
        <v>0</v>
      </c>
      <c r="O113" s="73">
        <f t="shared" si="121"/>
        <v>0</v>
      </c>
      <c r="P113" s="74">
        <f>IF(G113=0,0,M113/G113)</f>
        <v>0.19152728814907094</v>
      </c>
      <c r="T113" s="244"/>
      <c r="U113" s="244"/>
      <c r="V113" s="22"/>
    </row>
    <row r="114" spans="1:22" s="20" customFormat="1" ht="31.5">
      <c r="A114" s="127"/>
      <c r="B114" s="69" t="s">
        <v>143</v>
      </c>
      <c r="C114" s="114" t="s">
        <v>175</v>
      </c>
      <c r="D114" s="50" t="s">
        <v>1</v>
      </c>
      <c r="E114" s="71">
        <f t="shared" ref="E114:M114" si="124">E16+E23+E30+E37+E44+E51+E58+E65+E72+E79+E86+E93+E100+E107</f>
        <v>17165</v>
      </c>
      <c r="F114" s="71">
        <f t="shared" si="124"/>
        <v>161539</v>
      </c>
      <c r="G114" s="72">
        <f t="shared" si="124"/>
        <v>149935620.07999998</v>
      </c>
      <c r="H114" s="71">
        <f t="shared" si="124"/>
        <v>13527</v>
      </c>
      <c r="I114" s="71">
        <f t="shared" si="124"/>
        <v>163322</v>
      </c>
      <c r="J114" s="72">
        <f t="shared" si="124"/>
        <v>164273914.75</v>
      </c>
      <c r="K114" s="71">
        <f t="shared" si="124"/>
        <v>-3638</v>
      </c>
      <c r="L114" s="71">
        <f t="shared" si="124"/>
        <v>1783</v>
      </c>
      <c r="M114" s="72">
        <f t="shared" si="124"/>
        <v>14338294.670000004</v>
      </c>
      <c r="N114" s="73">
        <f t="shared" si="121"/>
        <v>-0.21194290707835711</v>
      </c>
      <c r="O114" s="73">
        <f t="shared" si="121"/>
        <v>1.1037582255678195E-2</v>
      </c>
      <c r="P114" s="74">
        <f>IF(G114=0,0,M114/G114)</f>
        <v>9.5629675338986364E-2</v>
      </c>
      <c r="T114" s="244"/>
      <c r="U114" s="244"/>
      <c r="V114" s="22"/>
    </row>
    <row r="115" spans="1:22" s="20" customFormat="1" ht="47.25">
      <c r="A115" s="127"/>
      <c r="B115" s="69"/>
      <c r="C115" s="114" t="s">
        <v>176</v>
      </c>
      <c r="D115" s="50" t="s">
        <v>1</v>
      </c>
      <c r="E115" s="71">
        <f t="shared" ref="E115:M115" si="125">E17+E24+E31+E38+E45+E52+E59+E66+E73+E80+E87+E94+E101+E108</f>
        <v>0</v>
      </c>
      <c r="F115" s="71">
        <f t="shared" si="125"/>
        <v>558</v>
      </c>
      <c r="G115" s="72">
        <f t="shared" si="125"/>
        <v>485571.6</v>
      </c>
      <c r="H115" s="71">
        <f t="shared" si="125"/>
        <v>0</v>
      </c>
      <c r="I115" s="71">
        <f t="shared" si="125"/>
        <v>1650</v>
      </c>
      <c r="J115" s="72">
        <f t="shared" si="125"/>
        <v>1560900</v>
      </c>
      <c r="K115" s="71">
        <f t="shared" si="125"/>
        <v>0</v>
      </c>
      <c r="L115" s="71">
        <f t="shared" si="125"/>
        <v>1092</v>
      </c>
      <c r="M115" s="72">
        <f t="shared" si="125"/>
        <v>1075328.3999999999</v>
      </c>
      <c r="N115" s="73">
        <f t="shared" ref="N115:N116" si="126">IF(E115=0,0,K115/E115)</f>
        <v>0</v>
      </c>
      <c r="O115" s="73">
        <f>IF(F115=0,0,L115/F115)</f>
        <v>1.956989247311828</v>
      </c>
      <c r="P115" s="74">
        <f t="shared" ref="P115:P116" si="127">IF(G115=0,0,M115/G115)</f>
        <v>2.2145619719110425</v>
      </c>
      <c r="T115" s="244"/>
      <c r="U115" s="244"/>
      <c r="V115" s="22"/>
    </row>
    <row r="116" spans="1:22" s="20" customFormat="1" ht="32.25" thickBot="1">
      <c r="A116" s="127"/>
      <c r="B116" s="128"/>
      <c r="C116" s="262" t="s">
        <v>177</v>
      </c>
      <c r="D116" s="177" t="s">
        <v>1</v>
      </c>
      <c r="E116" s="118">
        <f t="shared" ref="E116:M116" si="128">E18+E25+E32+E39+E46+E53+E60+E67+E74+E81+E88+E95+E102+E109</f>
        <v>0</v>
      </c>
      <c r="F116" s="118">
        <f t="shared" si="128"/>
        <v>5431</v>
      </c>
      <c r="G116" s="119">
        <f t="shared" si="128"/>
        <v>23633430.979999997</v>
      </c>
      <c r="H116" s="118">
        <f t="shared" si="128"/>
        <v>0</v>
      </c>
      <c r="I116" s="118">
        <f t="shared" si="128"/>
        <v>5211</v>
      </c>
      <c r="J116" s="119">
        <f t="shared" si="128"/>
        <v>24471898.199999999</v>
      </c>
      <c r="K116" s="118">
        <f t="shared" si="128"/>
        <v>0</v>
      </c>
      <c r="L116" s="118">
        <f t="shared" si="128"/>
        <v>-220</v>
      </c>
      <c r="M116" s="119">
        <f t="shared" si="128"/>
        <v>838467.22000000125</v>
      </c>
      <c r="N116" s="116">
        <f t="shared" si="126"/>
        <v>0</v>
      </c>
      <c r="O116" s="116">
        <f>IF(F116=0,0,L116/F116)</f>
        <v>-4.0508193702817163E-2</v>
      </c>
      <c r="P116" s="117">
        <f t="shared" si="127"/>
        <v>3.5478015050356491E-2</v>
      </c>
      <c r="T116" s="244"/>
      <c r="U116" s="244"/>
      <c r="V116" s="22"/>
    </row>
    <row r="117" spans="1:22" s="20" customFormat="1">
      <c r="G117" s="22"/>
      <c r="H117" s="22"/>
      <c r="I117" s="22"/>
      <c r="J117" s="22"/>
      <c r="M117" s="22"/>
    </row>
    <row r="118" spans="1:22" s="4" customFormat="1">
      <c r="K118" s="80"/>
      <c r="L118" s="80"/>
      <c r="M118" s="80"/>
    </row>
    <row r="119" spans="1:22" s="4" customFormat="1">
      <c r="K119" s="80"/>
      <c r="L119" s="80"/>
      <c r="M119" s="80"/>
    </row>
  </sheetData>
  <autoFilter ref="B11:P11"/>
  <customSheetViews>
    <customSheetView guid="{0A6AD0A3-F8F8-45EA-A8C8-41713FDB5995}" scale="80" showPageBreaks="1" fitToPage="1" topLeftCell="B1">
      <pane xSplit="3" ySplit="8" topLeftCell="M111" activePane="bottomRight" state="frozen"/>
      <selection pane="bottomRight" activeCell="T33" sqref="T33"/>
      <pageMargins left="0.15748031496062992" right="0.15748031496062992" top="0.27559055118110237" bottom="0.23622047244094491" header="0.15748031496062992" footer="0.15748031496062992"/>
      <pageSetup paperSize="9" scale="28" fitToHeight="2" orientation="landscape" r:id="rId1"/>
    </customSheetView>
    <customSheetView guid="{951E6EB5-8A7C-4D88-B68C-8ADDB6306B63}" scale="60" showPageBreaks="1" fitToPage="1" hiddenColumns="1" topLeftCell="B1">
      <pane xSplit="3" ySplit="8" topLeftCell="E102" activePane="bottomRight" state="frozen"/>
      <selection pane="bottomRight" activeCell="Y113" sqref="Y113:AA120"/>
      <pageMargins left="0.15748031496062992" right="0.15748031496062992" top="0.27559055118110237" bottom="0.23622047244094491" header="0.15748031496062992" footer="0.15748031496062992"/>
      <pageSetup paperSize="9" scale="29" fitToHeight="2" orientation="landscape" r:id="rId2"/>
    </customSheetView>
    <customSheetView guid="{2F1F62B3-5312-470F-A4FF-A6820D4D9BD5}" scale="80" showPageBreaks="1" fitToPage="1" topLeftCell="B1">
      <pane xSplit="3" ySplit="8" topLeftCell="E9" activePane="bottomRight" state="frozen"/>
      <selection pane="bottomRight" activeCell="E4" sqref="E4:G4"/>
      <pageMargins left="0.15748031496062992" right="0.15748031496062992" top="0.27559055118110237" bottom="0.23622047244094491" header="0.15748031496062992" footer="0.15748031496062992"/>
      <pageSetup paperSize="9" scale="28" fitToHeight="2" orientation="landscape" r:id="rId3"/>
    </customSheetView>
  </customSheetViews>
  <mergeCells count="17">
    <mergeCell ref="N8:O9"/>
    <mergeCell ref="K8:L9"/>
    <mergeCell ref="M8:M10"/>
    <mergeCell ref="C5:P5"/>
    <mergeCell ref="A7:A10"/>
    <mergeCell ref="B7:B10"/>
    <mergeCell ref="C7:C10"/>
    <mergeCell ref="D7:D10"/>
    <mergeCell ref="G8:G10"/>
    <mergeCell ref="E7:G7"/>
    <mergeCell ref="E8:F9"/>
    <mergeCell ref="P8:P10"/>
    <mergeCell ref="K7:M7"/>
    <mergeCell ref="N7:P7"/>
    <mergeCell ref="H7:J7"/>
    <mergeCell ref="H8:I9"/>
    <mergeCell ref="J8:J10"/>
  </mergeCells>
  <pageMargins left="0.15748031496062992" right="0.15748031496062992" top="0.27559055118110237" bottom="0.23622047244094491" header="0.15748031496062992" footer="0.15748031496062992"/>
  <pageSetup paperSize="9" scale="31" fitToHeight="2" orientation="landscape" r:id="rId4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2:AI1306"/>
  <sheetViews>
    <sheetView zoomScale="75" zoomScaleNormal="60" workbookViewId="0">
      <pane xSplit="3" ySplit="8" topLeftCell="D9" activePane="bottomRight" state="frozen"/>
      <selection activeCell="E9" sqref="E9:P1274"/>
      <selection pane="topRight" activeCell="E9" sqref="E9:P1274"/>
      <selection pane="bottomLeft" activeCell="E9" sqref="E9:P1274"/>
      <selection pane="bottomRight" activeCell="E9" sqref="E9:P1274"/>
    </sheetView>
  </sheetViews>
  <sheetFormatPr defaultColWidth="9.140625" defaultRowHeight="15.75" outlineLevelRow="1" outlineLevelCol="1"/>
  <cols>
    <col min="1" max="2" width="8.28515625" style="1" customWidth="1"/>
    <col min="3" max="3" width="81" style="1" customWidth="1"/>
    <col min="4" max="4" width="37.5703125" style="1" customWidth="1"/>
    <col min="5" max="5" width="19.42578125" style="1" customWidth="1"/>
    <col min="6" max="6" width="18.140625" style="1" customWidth="1"/>
    <col min="7" max="7" width="24" style="1" customWidth="1"/>
    <col min="8" max="8" width="20.42578125" style="1" customWidth="1"/>
    <col min="9" max="9" width="18.140625" style="1" customWidth="1"/>
    <col min="10" max="10" width="21.7109375" style="1" customWidth="1"/>
    <col min="11" max="11" width="18.42578125" style="2" customWidth="1"/>
    <col min="12" max="12" width="18.140625" style="2" customWidth="1"/>
    <col min="13" max="13" width="21.7109375" style="2" customWidth="1"/>
    <col min="14" max="14" width="17.85546875" style="1" customWidth="1"/>
    <col min="15" max="15" width="18.140625" style="1" customWidth="1"/>
    <col min="16" max="16" width="14" style="1" customWidth="1"/>
    <col min="17" max="17" width="4.5703125" style="1" customWidth="1" outlineLevel="1"/>
    <col min="18" max="18" width="3.140625" style="1" customWidth="1" outlineLevel="1"/>
    <col min="19" max="19" width="29.5703125" style="1" customWidth="1" outlineLevel="1"/>
    <col min="20" max="20" width="22" style="82" customWidth="1"/>
    <col min="21" max="21" width="20.7109375" style="1" customWidth="1"/>
    <col min="22" max="22" width="19.140625" style="1" customWidth="1"/>
    <col min="23" max="23" width="22" style="1" customWidth="1"/>
    <col min="24" max="24" width="23.42578125" style="1" customWidth="1"/>
    <col min="25" max="25" width="17" style="1" customWidth="1"/>
    <col min="26" max="26" width="27.42578125" style="1" customWidth="1"/>
    <col min="27" max="27" width="9.140625" style="1" customWidth="1"/>
    <col min="28" max="28" width="19.42578125" style="1" customWidth="1"/>
    <col min="29" max="29" width="9.140625" style="1" customWidth="1"/>
    <col min="30" max="30" width="20.28515625" style="1" customWidth="1"/>
    <col min="31" max="31" width="30.7109375" style="1" customWidth="1"/>
    <col min="32" max="32" width="17" style="1" customWidth="1"/>
    <col min="33" max="33" width="17.42578125" style="1" customWidth="1"/>
    <col min="34" max="34" width="21" style="1" customWidth="1"/>
    <col min="35" max="35" width="16.5703125" style="1" customWidth="1"/>
    <col min="36" max="37" width="9.140625" style="1" customWidth="1"/>
    <col min="38" max="16384" width="9.140625" style="1"/>
  </cols>
  <sheetData>
    <row r="2" spans="1:28" ht="74.25" customHeight="1">
      <c r="C2" s="321" t="s">
        <v>232</v>
      </c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</row>
    <row r="3" spans="1:28" ht="16.5" thickBot="1">
      <c r="J3" s="4"/>
    </row>
    <row r="4" spans="1:28" s="12" customFormat="1" ht="44.25" customHeight="1">
      <c r="A4" s="305" t="s">
        <v>147</v>
      </c>
      <c r="B4" s="318" t="s">
        <v>148</v>
      </c>
      <c r="C4" s="318" t="s">
        <v>135</v>
      </c>
      <c r="D4" s="308" t="s">
        <v>0</v>
      </c>
      <c r="E4" s="315" t="s">
        <v>220</v>
      </c>
      <c r="F4" s="316"/>
      <c r="G4" s="317"/>
      <c r="H4" s="315" t="s">
        <v>221</v>
      </c>
      <c r="I4" s="316"/>
      <c r="J4" s="317"/>
      <c r="K4" s="315" t="s">
        <v>226</v>
      </c>
      <c r="L4" s="316"/>
      <c r="M4" s="317"/>
      <c r="N4" s="315" t="s">
        <v>227</v>
      </c>
      <c r="O4" s="316"/>
      <c r="P4" s="317"/>
      <c r="Q4" s="89"/>
      <c r="R4" s="89"/>
      <c r="S4" s="89"/>
      <c r="T4" s="83"/>
    </row>
    <row r="5" spans="1:28" s="3" customFormat="1" ht="22.5" customHeight="1">
      <c r="A5" s="306"/>
      <c r="B5" s="319"/>
      <c r="C5" s="319"/>
      <c r="D5" s="309"/>
      <c r="E5" s="311" t="s">
        <v>7</v>
      </c>
      <c r="F5" s="312"/>
      <c r="G5" s="302" t="s">
        <v>8</v>
      </c>
      <c r="H5" s="311" t="s">
        <v>7</v>
      </c>
      <c r="I5" s="312"/>
      <c r="J5" s="302" t="s">
        <v>8</v>
      </c>
      <c r="K5" s="311" t="s">
        <v>7</v>
      </c>
      <c r="L5" s="312"/>
      <c r="M5" s="302" t="s">
        <v>8</v>
      </c>
      <c r="N5" s="311" t="s">
        <v>7</v>
      </c>
      <c r="O5" s="312"/>
      <c r="P5" s="302" t="s">
        <v>8</v>
      </c>
      <c r="Q5" s="90"/>
      <c r="R5" s="90"/>
      <c r="S5" s="90"/>
      <c r="T5" s="84"/>
    </row>
    <row r="6" spans="1:28" s="3" customFormat="1" ht="22.5" customHeight="1">
      <c r="A6" s="306"/>
      <c r="B6" s="319"/>
      <c r="C6" s="319"/>
      <c r="D6" s="309"/>
      <c r="E6" s="313"/>
      <c r="F6" s="314"/>
      <c r="G6" s="303"/>
      <c r="H6" s="313"/>
      <c r="I6" s="314"/>
      <c r="J6" s="303"/>
      <c r="K6" s="313"/>
      <c r="L6" s="314"/>
      <c r="M6" s="303"/>
      <c r="N6" s="313"/>
      <c r="O6" s="314"/>
      <c r="P6" s="303"/>
      <c r="Q6" s="90"/>
      <c r="R6" s="90"/>
      <c r="S6" s="90"/>
      <c r="T6" s="84"/>
    </row>
    <row r="7" spans="1:28" s="3" customFormat="1" ht="126.75" thickBot="1">
      <c r="A7" s="307"/>
      <c r="B7" s="320"/>
      <c r="C7" s="320"/>
      <c r="D7" s="310"/>
      <c r="E7" s="264" t="s">
        <v>228</v>
      </c>
      <c r="F7" s="266" t="s">
        <v>4</v>
      </c>
      <c r="G7" s="304"/>
      <c r="H7" s="264" t="s">
        <v>193</v>
      </c>
      <c r="I7" s="266" t="s">
        <v>4</v>
      </c>
      <c r="J7" s="304"/>
      <c r="K7" s="264" t="s">
        <v>193</v>
      </c>
      <c r="L7" s="266" t="s">
        <v>4</v>
      </c>
      <c r="M7" s="304"/>
      <c r="N7" s="264" t="s">
        <v>193</v>
      </c>
      <c r="O7" s="266" t="s">
        <v>4</v>
      </c>
      <c r="P7" s="304"/>
      <c r="Q7" s="90"/>
      <c r="R7" s="90"/>
      <c r="S7" s="90"/>
      <c r="T7" s="84"/>
      <c r="W7" s="3" t="s">
        <v>216</v>
      </c>
    </row>
    <row r="8" spans="1:28" s="3" customFormat="1" ht="16.5" thickBot="1">
      <c r="A8" s="33">
        <v>1</v>
      </c>
      <c r="B8" s="34">
        <v>2</v>
      </c>
      <c r="C8" s="34">
        <v>3</v>
      </c>
      <c r="D8" s="265">
        <v>4</v>
      </c>
      <c r="E8" s="100">
        <v>5</v>
      </c>
      <c r="F8" s="34">
        <v>6</v>
      </c>
      <c r="G8" s="265">
        <v>7</v>
      </c>
      <c r="H8" s="100">
        <v>8</v>
      </c>
      <c r="I8" s="34">
        <v>9</v>
      </c>
      <c r="J8" s="265">
        <v>10</v>
      </c>
      <c r="K8" s="33">
        <v>11</v>
      </c>
      <c r="L8" s="34">
        <v>12</v>
      </c>
      <c r="M8" s="265" t="s">
        <v>196</v>
      </c>
      <c r="N8" s="33">
        <v>14</v>
      </c>
      <c r="O8" s="34">
        <v>15</v>
      </c>
      <c r="P8" s="265" t="s">
        <v>197</v>
      </c>
      <c r="Q8" s="90"/>
      <c r="R8" s="90"/>
      <c r="S8" s="90"/>
      <c r="T8" s="84"/>
    </row>
    <row r="9" spans="1:28" s="13" customFormat="1">
      <c r="A9" s="205" t="s">
        <v>10</v>
      </c>
      <c r="B9" s="206" t="s">
        <v>12</v>
      </c>
      <c r="C9" s="207" t="s">
        <v>11</v>
      </c>
      <c r="D9" s="208" t="s">
        <v>145</v>
      </c>
      <c r="E9" s="209" t="s">
        <v>145</v>
      </c>
      <c r="F9" s="210" t="s">
        <v>145</v>
      </c>
      <c r="G9" s="211">
        <v>2909714139.1300006</v>
      </c>
      <c r="H9" s="209" t="s">
        <v>145</v>
      </c>
      <c r="I9" s="210" t="s">
        <v>145</v>
      </c>
      <c r="J9" s="211">
        <v>985573680.61000013</v>
      </c>
      <c r="K9" s="209" t="s">
        <v>145</v>
      </c>
      <c r="L9" s="210" t="s">
        <v>145</v>
      </c>
      <c r="M9" s="211">
        <v>-1924140458.5200005</v>
      </c>
      <c r="N9" s="212" t="s">
        <v>145</v>
      </c>
      <c r="O9" s="213" t="s">
        <v>145</v>
      </c>
      <c r="P9" s="214">
        <v>-0.66128161273440944</v>
      </c>
      <c r="Q9" s="91"/>
      <c r="R9" s="91"/>
      <c r="S9" s="91"/>
      <c r="U9" s="81"/>
      <c r="W9" s="81"/>
      <c r="X9" s="81">
        <v>985573680.61000013</v>
      </c>
    </row>
    <row r="10" spans="1:28" s="16" customFormat="1" outlineLevel="1">
      <c r="A10" s="193" t="s">
        <v>12</v>
      </c>
      <c r="B10" s="5" t="s">
        <v>136</v>
      </c>
      <c r="C10" s="6" t="s">
        <v>137</v>
      </c>
      <c r="D10" s="161" t="s">
        <v>194</v>
      </c>
      <c r="E10" s="26">
        <v>21852</v>
      </c>
      <c r="F10" s="14">
        <v>184316</v>
      </c>
      <c r="G10" s="27">
        <v>2417895893.5600009</v>
      </c>
      <c r="H10" s="26">
        <v>3471</v>
      </c>
      <c r="I10" s="14">
        <v>24391</v>
      </c>
      <c r="J10" s="27">
        <v>799869934.81000018</v>
      </c>
      <c r="K10" s="26">
        <v>-18381</v>
      </c>
      <c r="L10" s="14">
        <v>-159925</v>
      </c>
      <c r="M10" s="27">
        <v>-1618025958.7500002</v>
      </c>
      <c r="N10" s="30">
        <v>-0.84115870400878634</v>
      </c>
      <c r="O10" s="15">
        <v>-0.86766748410338768</v>
      </c>
      <c r="P10" s="31">
        <v>-0.66918760359350782</v>
      </c>
      <c r="Q10" s="92"/>
      <c r="R10" s="92"/>
      <c r="S10" s="92"/>
      <c r="U10" s="81"/>
    </row>
    <row r="11" spans="1:28" s="20" customFormat="1" outlineLevel="1">
      <c r="A11" s="194" t="s">
        <v>12</v>
      </c>
      <c r="B11" s="7"/>
      <c r="C11" s="8" t="s">
        <v>166</v>
      </c>
      <c r="D11" s="162" t="s">
        <v>194</v>
      </c>
      <c r="E11" s="28">
        <v>0</v>
      </c>
      <c r="F11" s="17">
        <v>0</v>
      </c>
      <c r="G11" s="29">
        <v>0</v>
      </c>
      <c r="H11" s="28">
        <v>0</v>
      </c>
      <c r="I11" s="17">
        <v>0</v>
      </c>
      <c r="J11" s="29">
        <v>0</v>
      </c>
      <c r="K11" s="28">
        <v>0</v>
      </c>
      <c r="L11" s="18">
        <v>0</v>
      </c>
      <c r="M11" s="29">
        <v>0</v>
      </c>
      <c r="N11" s="181">
        <v>0</v>
      </c>
      <c r="O11" s="19">
        <v>0</v>
      </c>
      <c r="P11" s="32">
        <v>0</v>
      </c>
      <c r="Q11" s="93"/>
      <c r="R11" s="93"/>
      <c r="S11" s="93"/>
      <c r="U11" s="81"/>
    </row>
    <row r="12" spans="1:28" s="20" customFormat="1" outlineLevel="1">
      <c r="A12" s="194" t="s">
        <v>12</v>
      </c>
      <c r="B12" s="7"/>
      <c r="C12" s="8" t="s">
        <v>167</v>
      </c>
      <c r="D12" s="162" t="s">
        <v>194</v>
      </c>
      <c r="E12" s="28">
        <v>438</v>
      </c>
      <c r="F12" s="17">
        <v>10807</v>
      </c>
      <c r="G12" s="29">
        <v>176502866.11000001</v>
      </c>
      <c r="H12" s="28">
        <v>154</v>
      </c>
      <c r="I12" s="17">
        <v>1078</v>
      </c>
      <c r="J12" s="29">
        <v>25170312.859999999</v>
      </c>
      <c r="K12" s="111">
        <v>-284</v>
      </c>
      <c r="L12" s="18">
        <v>-9729</v>
      </c>
      <c r="M12" s="29">
        <v>-151332553.25</v>
      </c>
      <c r="N12" s="181">
        <v>-0.64840182648401823</v>
      </c>
      <c r="O12" s="19">
        <v>-0.90024983806791892</v>
      </c>
      <c r="P12" s="32">
        <v>-0.85739431084187956</v>
      </c>
      <c r="Q12" s="93"/>
      <c r="R12" s="93"/>
      <c r="S12" s="93"/>
      <c r="U12" s="81"/>
    </row>
    <row r="13" spans="1:28" s="20" customFormat="1" outlineLevel="1">
      <c r="A13" s="194" t="s">
        <v>12</v>
      </c>
      <c r="B13" s="7" t="s">
        <v>168</v>
      </c>
      <c r="C13" s="8" t="s">
        <v>138</v>
      </c>
      <c r="D13" s="162" t="s">
        <v>194</v>
      </c>
      <c r="E13" s="28">
        <v>2733</v>
      </c>
      <c r="F13" s="17">
        <v>20411</v>
      </c>
      <c r="G13" s="29">
        <v>580162111.07000017</v>
      </c>
      <c r="H13" s="28">
        <v>3471</v>
      </c>
      <c r="I13" s="17">
        <v>24391</v>
      </c>
      <c r="J13" s="29">
        <v>708649808.87000012</v>
      </c>
      <c r="K13" s="111">
        <v>738</v>
      </c>
      <c r="L13" s="18">
        <v>3980</v>
      </c>
      <c r="M13" s="29">
        <v>128487697.79999995</v>
      </c>
      <c r="N13" s="181">
        <v>0.27003293084522501</v>
      </c>
      <c r="O13" s="19">
        <v>0.19499289598745775</v>
      </c>
      <c r="P13" s="32">
        <v>0.22146861256249309</v>
      </c>
      <c r="Q13" s="93"/>
      <c r="R13" s="93"/>
      <c r="S13" s="93"/>
      <c r="U13" s="81"/>
      <c r="V13" s="22"/>
      <c r="W13" s="22"/>
      <c r="X13" s="22"/>
    </row>
    <row r="14" spans="1:28" s="20" customFormat="1" ht="31.5" outlineLevel="1">
      <c r="A14" s="194" t="s">
        <v>12</v>
      </c>
      <c r="B14" s="7" t="s">
        <v>169</v>
      </c>
      <c r="C14" s="129" t="s">
        <v>181</v>
      </c>
      <c r="D14" s="162" t="s">
        <v>195</v>
      </c>
      <c r="E14" s="28"/>
      <c r="F14" s="17"/>
      <c r="G14" s="29">
        <v>5967500</v>
      </c>
      <c r="H14" s="111"/>
      <c r="I14" s="18"/>
      <c r="J14" s="29">
        <v>26167900</v>
      </c>
      <c r="K14" s="28">
        <v>0</v>
      </c>
      <c r="L14" s="18">
        <v>0</v>
      </c>
      <c r="M14" s="29">
        <v>20200400</v>
      </c>
      <c r="N14" s="181">
        <v>0</v>
      </c>
      <c r="O14" s="19">
        <v>0</v>
      </c>
      <c r="P14" s="32">
        <v>3.3850691244239632</v>
      </c>
      <c r="Q14" s="93"/>
      <c r="R14" s="93"/>
      <c r="S14" s="93"/>
      <c r="U14" s="81"/>
    </row>
    <row r="15" spans="1:28" s="20" customFormat="1" outlineLevel="1">
      <c r="A15" s="194" t="s">
        <v>12</v>
      </c>
      <c r="B15" s="7" t="s">
        <v>170</v>
      </c>
      <c r="C15" s="8" t="s">
        <v>180</v>
      </c>
      <c r="D15" s="162" t="s">
        <v>194</v>
      </c>
      <c r="E15" s="28">
        <v>19119</v>
      </c>
      <c r="F15" s="17">
        <v>163905</v>
      </c>
      <c r="G15" s="29">
        <v>1757934077.9600003</v>
      </c>
      <c r="H15" s="28">
        <v>0</v>
      </c>
      <c r="I15" s="17">
        <v>0</v>
      </c>
      <c r="J15" s="29">
        <v>0</v>
      </c>
      <c r="K15" s="111">
        <v>-19119</v>
      </c>
      <c r="L15" s="18">
        <v>-163905</v>
      </c>
      <c r="M15" s="29">
        <v>-1757934077.9600003</v>
      </c>
      <c r="N15" s="181">
        <v>-1</v>
      </c>
      <c r="O15" s="19">
        <v>-1</v>
      </c>
      <c r="P15" s="32">
        <v>-1</v>
      </c>
      <c r="Q15" s="93"/>
      <c r="R15" s="93"/>
      <c r="S15" s="93"/>
      <c r="U15" s="81"/>
      <c r="X15" s="198"/>
      <c r="AB15" s="22"/>
    </row>
    <row r="16" spans="1:28" s="20" customFormat="1" outlineLevel="1">
      <c r="A16" s="194" t="s">
        <v>12</v>
      </c>
      <c r="B16" s="7" t="s">
        <v>171</v>
      </c>
      <c r="C16" s="8" t="s">
        <v>156</v>
      </c>
      <c r="D16" s="162"/>
      <c r="E16" s="28"/>
      <c r="F16" s="17"/>
      <c r="G16" s="29">
        <v>73832204.530000001</v>
      </c>
      <c r="H16" s="28"/>
      <c r="I16" s="17"/>
      <c r="J16" s="29">
        <v>65052225.939999998</v>
      </c>
      <c r="K16" s="111">
        <v>0</v>
      </c>
      <c r="L16" s="18">
        <v>0</v>
      </c>
      <c r="M16" s="29">
        <v>-8779978.5900000036</v>
      </c>
      <c r="N16" s="181">
        <v>0</v>
      </c>
      <c r="O16" s="19">
        <v>0</v>
      </c>
      <c r="P16" s="32">
        <v>-0.11891800665971532</v>
      </c>
      <c r="Q16" s="93"/>
      <c r="R16" s="93"/>
      <c r="S16" s="93"/>
      <c r="U16" s="81"/>
    </row>
    <row r="17" spans="1:24" s="16" customFormat="1" outlineLevel="1">
      <c r="A17" s="193" t="s">
        <v>12</v>
      </c>
      <c r="B17" s="5" t="s">
        <v>141</v>
      </c>
      <c r="C17" s="6" t="s">
        <v>140</v>
      </c>
      <c r="D17" s="161" t="s">
        <v>159</v>
      </c>
      <c r="E17" s="26">
        <v>3509</v>
      </c>
      <c r="F17" s="14">
        <v>22082</v>
      </c>
      <c r="G17" s="27">
        <v>135176504.37</v>
      </c>
      <c r="H17" s="26">
        <v>0</v>
      </c>
      <c r="I17" s="21">
        <v>0</v>
      </c>
      <c r="J17" s="27">
        <v>0</v>
      </c>
      <c r="K17" s="26">
        <v>-3509</v>
      </c>
      <c r="L17" s="21">
        <v>-22082</v>
      </c>
      <c r="M17" s="27">
        <v>-135176504.37</v>
      </c>
      <c r="N17" s="30">
        <v>-1</v>
      </c>
      <c r="O17" s="15">
        <v>-1</v>
      </c>
      <c r="P17" s="31">
        <v>-1</v>
      </c>
      <c r="Q17" s="92"/>
      <c r="R17" s="92"/>
      <c r="S17" s="92"/>
      <c r="U17" s="81"/>
    </row>
    <row r="18" spans="1:24" s="16" customFormat="1" outlineLevel="1">
      <c r="A18" s="193" t="s">
        <v>12</v>
      </c>
      <c r="B18" s="5"/>
      <c r="C18" s="8" t="s">
        <v>166</v>
      </c>
      <c r="D18" s="162" t="s">
        <v>159</v>
      </c>
      <c r="E18" s="28">
        <v>0</v>
      </c>
      <c r="F18" s="17">
        <v>0</v>
      </c>
      <c r="G18" s="29">
        <v>0</v>
      </c>
      <c r="H18" s="28">
        <v>0</v>
      </c>
      <c r="I18" s="17">
        <v>0</v>
      </c>
      <c r="J18" s="29">
        <v>0</v>
      </c>
      <c r="K18" s="111">
        <v>0</v>
      </c>
      <c r="L18" s="18">
        <v>0</v>
      </c>
      <c r="M18" s="29">
        <v>0</v>
      </c>
      <c r="N18" s="30">
        <v>0</v>
      </c>
      <c r="O18" s="15">
        <v>0</v>
      </c>
      <c r="P18" s="31">
        <v>0</v>
      </c>
      <c r="Q18" s="92"/>
      <c r="R18" s="92"/>
      <c r="S18" s="92"/>
      <c r="U18" s="81"/>
    </row>
    <row r="19" spans="1:24" s="16" customFormat="1" outlineLevel="1">
      <c r="A19" s="193" t="s">
        <v>12</v>
      </c>
      <c r="B19" s="5"/>
      <c r="C19" s="8" t="s">
        <v>167</v>
      </c>
      <c r="D19" s="162" t="s">
        <v>159</v>
      </c>
      <c r="E19" s="28">
        <v>81</v>
      </c>
      <c r="F19" s="17">
        <v>1773</v>
      </c>
      <c r="G19" s="29">
        <v>12019808.800000003</v>
      </c>
      <c r="H19" s="111">
        <v>0</v>
      </c>
      <c r="I19" s="18">
        <v>0</v>
      </c>
      <c r="J19" s="29">
        <v>0</v>
      </c>
      <c r="K19" s="111">
        <v>-81</v>
      </c>
      <c r="L19" s="18">
        <v>-1773</v>
      </c>
      <c r="M19" s="29">
        <v>-12019808.800000003</v>
      </c>
      <c r="N19" s="181">
        <v>-1</v>
      </c>
      <c r="O19" s="19">
        <v>-1</v>
      </c>
      <c r="P19" s="32">
        <v>-1</v>
      </c>
      <c r="Q19" s="92"/>
      <c r="R19" s="92"/>
      <c r="S19" s="92"/>
      <c r="U19" s="81"/>
    </row>
    <row r="20" spans="1:24" s="16" customFormat="1" ht="31.5" outlineLevel="1">
      <c r="A20" s="193" t="s">
        <v>12</v>
      </c>
      <c r="B20" s="5"/>
      <c r="C20" s="129" t="s">
        <v>182</v>
      </c>
      <c r="D20" s="162" t="s">
        <v>159</v>
      </c>
      <c r="E20" s="28">
        <v>0</v>
      </c>
      <c r="F20" s="17">
        <v>0</v>
      </c>
      <c r="G20" s="29">
        <v>0</v>
      </c>
      <c r="H20" s="28">
        <v>0</v>
      </c>
      <c r="I20" s="18">
        <v>0</v>
      </c>
      <c r="J20" s="29">
        <v>0</v>
      </c>
      <c r="K20" s="111">
        <v>0</v>
      </c>
      <c r="L20" s="18">
        <v>0</v>
      </c>
      <c r="M20" s="29">
        <v>0</v>
      </c>
      <c r="N20" s="30">
        <v>0</v>
      </c>
      <c r="O20" s="15">
        <v>0</v>
      </c>
      <c r="P20" s="31">
        <v>0</v>
      </c>
      <c r="Q20" s="92"/>
      <c r="R20" s="92"/>
      <c r="S20" s="92"/>
      <c r="U20" s="81"/>
    </row>
    <row r="21" spans="1:24" s="20" customFormat="1" outlineLevel="1">
      <c r="A21" s="194" t="s">
        <v>12</v>
      </c>
      <c r="B21" s="7" t="s">
        <v>185</v>
      </c>
      <c r="C21" s="8" t="s">
        <v>157</v>
      </c>
      <c r="D21" s="162" t="s">
        <v>159</v>
      </c>
      <c r="E21" s="28">
        <v>0</v>
      </c>
      <c r="F21" s="17">
        <v>0</v>
      </c>
      <c r="G21" s="29">
        <v>0</v>
      </c>
      <c r="H21" s="28">
        <v>0</v>
      </c>
      <c r="I21" s="17">
        <v>0</v>
      </c>
      <c r="J21" s="29">
        <v>0</v>
      </c>
      <c r="K21" s="111">
        <v>0</v>
      </c>
      <c r="L21" s="18">
        <v>0</v>
      </c>
      <c r="M21" s="29">
        <v>0</v>
      </c>
      <c r="N21" s="181">
        <v>0</v>
      </c>
      <c r="O21" s="19">
        <v>0</v>
      </c>
      <c r="P21" s="32">
        <v>0</v>
      </c>
      <c r="Q21" s="93"/>
      <c r="R21" s="93"/>
      <c r="S21" s="93"/>
      <c r="U21" s="81"/>
    </row>
    <row r="22" spans="1:24" s="20" customFormat="1" outlineLevel="1">
      <c r="A22" s="194" t="s">
        <v>12</v>
      </c>
      <c r="B22" s="7" t="s">
        <v>186</v>
      </c>
      <c r="C22" s="8" t="s">
        <v>183</v>
      </c>
      <c r="D22" s="162" t="s">
        <v>159</v>
      </c>
      <c r="E22" s="28">
        <v>3509</v>
      </c>
      <c r="F22" s="17">
        <v>22082</v>
      </c>
      <c r="G22" s="29">
        <v>133315817.22</v>
      </c>
      <c r="H22" s="28">
        <v>0</v>
      </c>
      <c r="I22" s="17">
        <v>0</v>
      </c>
      <c r="J22" s="29">
        <v>0</v>
      </c>
      <c r="K22" s="111">
        <v>-3509</v>
      </c>
      <c r="L22" s="18">
        <v>-22082</v>
      </c>
      <c r="M22" s="29">
        <v>-133315817.22</v>
      </c>
      <c r="N22" s="181">
        <v>-1</v>
      </c>
      <c r="O22" s="19">
        <v>-1</v>
      </c>
      <c r="P22" s="32">
        <v>-1</v>
      </c>
      <c r="Q22" s="93"/>
      <c r="R22" s="93"/>
      <c r="S22" s="93"/>
      <c r="U22" s="81"/>
    </row>
    <row r="23" spans="1:24" s="20" customFormat="1" outlineLevel="1">
      <c r="A23" s="194" t="s">
        <v>12</v>
      </c>
      <c r="B23" s="7" t="s">
        <v>187</v>
      </c>
      <c r="C23" s="8" t="s">
        <v>156</v>
      </c>
      <c r="D23" s="162"/>
      <c r="E23" s="28"/>
      <c r="F23" s="17"/>
      <c r="G23" s="29">
        <v>1860687.15</v>
      </c>
      <c r="H23" s="28"/>
      <c r="I23" s="17"/>
      <c r="J23" s="29"/>
      <c r="K23" s="111">
        <v>0</v>
      </c>
      <c r="L23" s="18">
        <v>0</v>
      </c>
      <c r="M23" s="29">
        <v>-1860687.15</v>
      </c>
      <c r="N23" s="181">
        <v>0</v>
      </c>
      <c r="O23" s="19">
        <v>0</v>
      </c>
      <c r="P23" s="32">
        <v>-1</v>
      </c>
      <c r="Q23" s="93"/>
      <c r="R23" s="93"/>
      <c r="S23" s="93"/>
      <c r="U23" s="81"/>
    </row>
    <row r="24" spans="1:24" s="16" customFormat="1" ht="31.5" outlineLevel="1">
      <c r="A24" s="193" t="s">
        <v>12</v>
      </c>
      <c r="B24" s="5" t="s">
        <v>139</v>
      </c>
      <c r="C24" s="9" t="s">
        <v>142</v>
      </c>
      <c r="D24" s="163" t="s">
        <v>1</v>
      </c>
      <c r="E24" s="26">
        <v>2045</v>
      </c>
      <c r="F24" s="14">
        <v>109825</v>
      </c>
      <c r="G24" s="27">
        <v>356641741.19999999</v>
      </c>
      <c r="H24" s="26">
        <v>2929</v>
      </c>
      <c r="I24" s="21">
        <v>100080</v>
      </c>
      <c r="J24" s="27">
        <v>185703745.79999998</v>
      </c>
      <c r="K24" s="26">
        <v>884</v>
      </c>
      <c r="L24" s="21">
        <v>-9745</v>
      </c>
      <c r="M24" s="27">
        <v>-170937995.40000001</v>
      </c>
      <c r="N24" s="30">
        <v>0.43227383863080687</v>
      </c>
      <c r="O24" s="15">
        <v>-8.873207375369907E-2</v>
      </c>
      <c r="P24" s="31">
        <v>-0.47929890322103447</v>
      </c>
      <c r="Q24" s="92"/>
      <c r="R24" s="92"/>
      <c r="S24" s="92"/>
      <c r="U24" s="81"/>
    </row>
    <row r="25" spans="1:24" s="20" customFormat="1" ht="31.5" outlineLevel="1">
      <c r="A25" s="194" t="s">
        <v>12</v>
      </c>
      <c r="B25" s="7" t="s">
        <v>188</v>
      </c>
      <c r="C25" s="10" t="s">
        <v>184</v>
      </c>
      <c r="D25" s="164" t="s">
        <v>1</v>
      </c>
      <c r="E25" s="28">
        <v>2045</v>
      </c>
      <c r="F25" s="17">
        <v>109825</v>
      </c>
      <c r="G25" s="29">
        <v>356641741.19999999</v>
      </c>
      <c r="H25" s="28">
        <v>2929</v>
      </c>
      <c r="I25" s="17">
        <v>100080</v>
      </c>
      <c r="J25" s="29">
        <v>185703745.79999998</v>
      </c>
      <c r="K25" s="111">
        <v>884</v>
      </c>
      <c r="L25" s="18">
        <v>-9745</v>
      </c>
      <c r="M25" s="29">
        <v>-170937995.40000001</v>
      </c>
      <c r="N25" s="181">
        <v>0.43227383863080687</v>
      </c>
      <c r="O25" s="19">
        <v>-8.873207375369907E-2</v>
      </c>
      <c r="P25" s="32">
        <v>-0.47929890322103447</v>
      </c>
      <c r="Q25" s="93"/>
      <c r="R25" s="93"/>
      <c r="S25" s="93"/>
      <c r="U25" s="81"/>
    </row>
    <row r="26" spans="1:24" s="20" customFormat="1" ht="31.5" outlineLevel="1">
      <c r="A26" s="194" t="s">
        <v>12</v>
      </c>
      <c r="B26" s="7"/>
      <c r="C26" s="10" t="s">
        <v>224</v>
      </c>
      <c r="D26" s="164" t="s">
        <v>225</v>
      </c>
      <c r="E26" s="28">
        <v>774</v>
      </c>
      <c r="F26" s="17">
        <v>393</v>
      </c>
      <c r="G26" s="29">
        <v>1748619.09</v>
      </c>
      <c r="H26" s="28">
        <v>638</v>
      </c>
      <c r="I26" s="17">
        <v>638</v>
      </c>
      <c r="J26" s="29">
        <v>2674750.4900000002</v>
      </c>
      <c r="K26" s="111">
        <v>-136</v>
      </c>
      <c r="L26" s="18">
        <v>245</v>
      </c>
      <c r="M26" s="29">
        <v>926131.40000000014</v>
      </c>
      <c r="N26" s="181">
        <v>-0.17571059431524547</v>
      </c>
      <c r="O26" s="19">
        <v>0.62340966921119589</v>
      </c>
      <c r="P26" s="32">
        <v>0.52963587398556888</v>
      </c>
      <c r="Q26" s="93"/>
      <c r="R26" s="93"/>
      <c r="S26" s="93"/>
      <c r="U26" s="81"/>
    </row>
    <row r="27" spans="1:24" s="20" customFormat="1" outlineLevel="1">
      <c r="A27" s="194" t="s">
        <v>12</v>
      </c>
      <c r="B27" s="7"/>
      <c r="C27" s="10" t="s">
        <v>222</v>
      </c>
      <c r="D27" s="164" t="s">
        <v>223</v>
      </c>
      <c r="E27" s="28">
        <v>36478</v>
      </c>
      <c r="F27" s="17">
        <v>0</v>
      </c>
      <c r="G27" s="29">
        <v>98269833.210000008</v>
      </c>
      <c r="H27" s="28">
        <v>33920</v>
      </c>
      <c r="I27" s="17"/>
      <c r="J27" s="29">
        <v>108702258</v>
      </c>
      <c r="K27" s="111">
        <v>-2558</v>
      </c>
      <c r="L27" s="18">
        <v>0</v>
      </c>
      <c r="M27" s="29">
        <v>10432424.789999992</v>
      </c>
      <c r="N27" s="181">
        <v>-7.01244585777729E-2</v>
      </c>
      <c r="O27" s="19">
        <v>0</v>
      </c>
      <c r="P27" s="32">
        <v>0.10616101044667674</v>
      </c>
      <c r="Q27" s="93"/>
      <c r="R27" s="93"/>
      <c r="S27" s="93"/>
      <c r="U27" s="81"/>
    </row>
    <row r="28" spans="1:24" s="20" customFormat="1" outlineLevel="1">
      <c r="A28" s="194" t="s">
        <v>12</v>
      </c>
      <c r="B28" s="7" t="s">
        <v>189</v>
      </c>
      <c r="C28" s="11" t="s">
        <v>144</v>
      </c>
      <c r="D28" s="164" t="s">
        <v>1</v>
      </c>
      <c r="E28" s="28">
        <v>0</v>
      </c>
      <c r="F28" s="17">
        <v>0</v>
      </c>
      <c r="G28" s="29">
        <v>0</v>
      </c>
      <c r="H28" s="28">
        <v>0</v>
      </c>
      <c r="I28" s="17">
        <v>0</v>
      </c>
      <c r="J28" s="29">
        <v>0</v>
      </c>
      <c r="K28" s="111">
        <v>0</v>
      </c>
      <c r="L28" s="18">
        <v>0</v>
      </c>
      <c r="M28" s="29">
        <v>0</v>
      </c>
      <c r="N28" s="181">
        <v>0</v>
      </c>
      <c r="O28" s="19">
        <v>0</v>
      </c>
      <c r="P28" s="32">
        <v>0</v>
      </c>
      <c r="Q28" s="93"/>
      <c r="R28" s="93"/>
      <c r="S28" s="93"/>
      <c r="U28" s="81"/>
    </row>
    <row r="29" spans="1:24" s="16" customFormat="1" outlineLevel="1">
      <c r="A29" s="193" t="s">
        <v>12</v>
      </c>
      <c r="B29" s="5" t="s">
        <v>143</v>
      </c>
      <c r="C29" s="6" t="s">
        <v>2</v>
      </c>
      <c r="D29" s="163" t="s">
        <v>3</v>
      </c>
      <c r="E29" s="246">
        <v>0</v>
      </c>
      <c r="F29" s="247">
        <v>0</v>
      </c>
      <c r="G29" s="232">
        <v>0</v>
      </c>
      <c r="H29" s="230">
        <v>0</v>
      </c>
      <c r="I29" s="231"/>
      <c r="J29" s="232">
        <v>0</v>
      </c>
      <c r="K29" s="230">
        <v>0</v>
      </c>
      <c r="L29" s="231">
        <v>0</v>
      </c>
      <c r="M29" s="232">
        <v>0</v>
      </c>
      <c r="N29" s="248">
        <v>0</v>
      </c>
      <c r="O29" s="249">
        <v>0</v>
      </c>
      <c r="P29" s="250">
        <v>0</v>
      </c>
      <c r="Q29" s="92"/>
      <c r="R29" s="92"/>
      <c r="S29" s="92"/>
      <c r="U29" s="81"/>
    </row>
    <row r="30" spans="1:24" s="13" customFormat="1">
      <c r="A30" s="36" t="s">
        <v>9</v>
      </c>
      <c r="B30" s="37" t="s">
        <v>15</v>
      </c>
      <c r="C30" s="215" t="s">
        <v>14</v>
      </c>
      <c r="D30" s="208" t="s">
        <v>145</v>
      </c>
      <c r="E30" s="40" t="s">
        <v>145</v>
      </c>
      <c r="F30" s="41" t="s">
        <v>145</v>
      </c>
      <c r="G30" s="42">
        <v>1126572489.6899998</v>
      </c>
      <c r="H30" s="40" t="s">
        <v>145</v>
      </c>
      <c r="I30" s="41" t="s">
        <v>145</v>
      </c>
      <c r="J30" s="42">
        <v>163513857.14000002</v>
      </c>
      <c r="K30" s="40" t="s">
        <v>145</v>
      </c>
      <c r="L30" s="41" t="s">
        <v>145</v>
      </c>
      <c r="M30" s="42">
        <v>-963058632.54999971</v>
      </c>
      <c r="N30" s="216" t="s">
        <v>145</v>
      </c>
      <c r="O30" s="217" t="s">
        <v>145</v>
      </c>
      <c r="P30" s="43">
        <v>-0.85485722522392293</v>
      </c>
      <c r="Q30" s="91"/>
      <c r="R30" s="91"/>
      <c r="S30" s="91"/>
      <c r="U30" s="81"/>
      <c r="W30" s="81"/>
      <c r="X30" s="81">
        <v>163513857.14000002</v>
      </c>
    </row>
    <row r="31" spans="1:24" s="16" customFormat="1" outlineLevel="1">
      <c r="A31" s="193" t="s">
        <v>15</v>
      </c>
      <c r="B31" s="5" t="s">
        <v>136</v>
      </c>
      <c r="C31" s="6" t="s">
        <v>137</v>
      </c>
      <c r="D31" s="161" t="s">
        <v>194</v>
      </c>
      <c r="E31" s="26">
        <v>4835</v>
      </c>
      <c r="F31" s="14">
        <v>53399</v>
      </c>
      <c r="G31" s="27">
        <v>503051887.8999998</v>
      </c>
      <c r="H31" s="26">
        <v>0</v>
      </c>
      <c r="I31" s="14">
        <v>0</v>
      </c>
      <c r="J31" s="27">
        <v>-9726817.4100000001</v>
      </c>
      <c r="K31" s="26">
        <v>-4835</v>
      </c>
      <c r="L31" s="14">
        <v>-53399</v>
      </c>
      <c r="M31" s="27">
        <v>-512778705.30999982</v>
      </c>
      <c r="N31" s="30">
        <v>-1</v>
      </c>
      <c r="O31" s="15">
        <v>-1</v>
      </c>
      <c r="P31" s="31">
        <v>-1.0193356145637478</v>
      </c>
      <c r="Q31" s="92"/>
      <c r="R31" s="92"/>
      <c r="S31" s="92"/>
      <c r="U31" s="81"/>
    </row>
    <row r="32" spans="1:24" s="20" customFormat="1" outlineLevel="1">
      <c r="A32" s="194" t="s">
        <v>15</v>
      </c>
      <c r="B32" s="7"/>
      <c r="C32" s="8" t="s">
        <v>166</v>
      </c>
      <c r="D32" s="162" t="s">
        <v>194</v>
      </c>
      <c r="E32" s="28">
        <v>0</v>
      </c>
      <c r="F32" s="17">
        <v>0</v>
      </c>
      <c r="G32" s="29">
        <v>0</v>
      </c>
      <c r="H32" s="28">
        <v>0</v>
      </c>
      <c r="I32" s="17">
        <v>0</v>
      </c>
      <c r="J32" s="29">
        <v>0</v>
      </c>
      <c r="K32" s="28">
        <v>0</v>
      </c>
      <c r="L32" s="18">
        <v>0</v>
      </c>
      <c r="M32" s="29">
        <v>0</v>
      </c>
      <c r="N32" s="181">
        <v>0</v>
      </c>
      <c r="O32" s="19">
        <v>0</v>
      </c>
      <c r="P32" s="32">
        <v>0</v>
      </c>
      <c r="Q32" s="93"/>
      <c r="R32" s="93"/>
      <c r="S32" s="93"/>
      <c r="U32" s="81"/>
    </row>
    <row r="33" spans="1:28" s="20" customFormat="1" outlineLevel="1">
      <c r="A33" s="194" t="s">
        <v>15</v>
      </c>
      <c r="B33" s="7"/>
      <c r="C33" s="8" t="s">
        <v>167</v>
      </c>
      <c r="D33" s="162" t="s">
        <v>194</v>
      </c>
      <c r="E33" s="28">
        <v>4835</v>
      </c>
      <c r="F33" s="17">
        <v>53399</v>
      </c>
      <c r="G33" s="29">
        <v>503051887.8999998</v>
      </c>
      <c r="H33" s="28">
        <v>0</v>
      </c>
      <c r="I33" s="17">
        <v>0</v>
      </c>
      <c r="J33" s="29">
        <v>0</v>
      </c>
      <c r="K33" s="111">
        <v>-4835</v>
      </c>
      <c r="L33" s="18">
        <v>-53399</v>
      </c>
      <c r="M33" s="29">
        <v>-503051887.8999998</v>
      </c>
      <c r="N33" s="181">
        <v>-1</v>
      </c>
      <c r="O33" s="19">
        <v>-1</v>
      </c>
      <c r="P33" s="32">
        <v>-1</v>
      </c>
      <c r="Q33" s="93"/>
      <c r="R33" s="93"/>
      <c r="S33" s="93"/>
      <c r="U33" s="81"/>
    </row>
    <row r="34" spans="1:28" s="20" customFormat="1" outlineLevel="1">
      <c r="A34" s="194" t="s">
        <v>15</v>
      </c>
      <c r="B34" s="7" t="s">
        <v>168</v>
      </c>
      <c r="C34" s="8" t="s">
        <v>138</v>
      </c>
      <c r="D34" s="162" t="s">
        <v>194</v>
      </c>
      <c r="E34" s="28">
        <v>0</v>
      </c>
      <c r="F34" s="17">
        <v>0</v>
      </c>
      <c r="G34" s="29">
        <v>0</v>
      </c>
      <c r="H34" s="28">
        <v>0</v>
      </c>
      <c r="I34" s="17">
        <v>0</v>
      </c>
      <c r="J34" s="29">
        <v>0</v>
      </c>
      <c r="K34" s="111">
        <v>0</v>
      </c>
      <c r="L34" s="18">
        <v>0</v>
      </c>
      <c r="M34" s="29">
        <v>0</v>
      </c>
      <c r="N34" s="181">
        <v>0</v>
      </c>
      <c r="O34" s="19">
        <v>0</v>
      </c>
      <c r="P34" s="32">
        <v>0</v>
      </c>
      <c r="Q34" s="93"/>
      <c r="R34" s="93"/>
      <c r="S34" s="93"/>
      <c r="U34" s="81"/>
    </row>
    <row r="35" spans="1:28" s="20" customFormat="1" ht="31.5" outlineLevel="1">
      <c r="A35" s="194" t="s">
        <v>15</v>
      </c>
      <c r="B35" s="7" t="s">
        <v>169</v>
      </c>
      <c r="C35" s="129" t="s">
        <v>181</v>
      </c>
      <c r="D35" s="162" t="s">
        <v>195</v>
      </c>
      <c r="E35" s="28"/>
      <c r="F35" s="17"/>
      <c r="G35" s="29">
        <v>0</v>
      </c>
      <c r="H35" s="111"/>
      <c r="I35" s="18"/>
      <c r="J35" s="29">
        <v>0</v>
      </c>
      <c r="K35" s="28">
        <v>0</v>
      </c>
      <c r="L35" s="18">
        <v>0</v>
      </c>
      <c r="M35" s="29">
        <v>0</v>
      </c>
      <c r="N35" s="181">
        <v>0</v>
      </c>
      <c r="O35" s="19">
        <v>0</v>
      </c>
      <c r="P35" s="32">
        <v>0</v>
      </c>
      <c r="Q35" s="93"/>
      <c r="R35" s="93"/>
      <c r="S35" s="93"/>
      <c r="U35" s="81"/>
    </row>
    <row r="36" spans="1:28" s="20" customFormat="1" outlineLevel="1">
      <c r="A36" s="194" t="s">
        <v>15</v>
      </c>
      <c r="B36" s="7" t="s">
        <v>170</v>
      </c>
      <c r="C36" s="8" t="s">
        <v>180</v>
      </c>
      <c r="D36" s="162" t="s">
        <v>194</v>
      </c>
      <c r="E36" s="28">
        <v>4835</v>
      </c>
      <c r="F36" s="17">
        <v>53399</v>
      </c>
      <c r="G36" s="29">
        <v>520713733.30999982</v>
      </c>
      <c r="H36" s="28">
        <v>0</v>
      </c>
      <c r="I36" s="17">
        <v>0</v>
      </c>
      <c r="J36" s="29">
        <v>0</v>
      </c>
      <c r="K36" s="111">
        <v>-4835</v>
      </c>
      <c r="L36" s="18">
        <v>-53399</v>
      </c>
      <c r="M36" s="29">
        <v>-520713733.30999982</v>
      </c>
      <c r="N36" s="181">
        <v>-1</v>
      </c>
      <c r="O36" s="19">
        <v>-1</v>
      </c>
      <c r="P36" s="32">
        <v>-1</v>
      </c>
      <c r="Q36" s="93"/>
      <c r="R36" s="93"/>
      <c r="S36" s="93"/>
      <c r="U36" s="81"/>
      <c r="X36" s="198"/>
      <c r="AB36" s="22"/>
    </row>
    <row r="37" spans="1:28" s="20" customFormat="1" outlineLevel="1">
      <c r="A37" s="194" t="s">
        <v>15</v>
      </c>
      <c r="B37" s="7" t="s">
        <v>171</v>
      </c>
      <c r="C37" s="8" t="s">
        <v>156</v>
      </c>
      <c r="D37" s="162"/>
      <c r="E37" s="28"/>
      <c r="F37" s="17"/>
      <c r="G37" s="29">
        <v>-17661845.410000004</v>
      </c>
      <c r="H37" s="28"/>
      <c r="I37" s="17"/>
      <c r="J37" s="29">
        <v>-9726817.4100000001</v>
      </c>
      <c r="K37" s="111">
        <v>0</v>
      </c>
      <c r="L37" s="18">
        <v>0</v>
      </c>
      <c r="M37" s="29">
        <v>7935028.0000000037</v>
      </c>
      <c r="N37" s="181">
        <v>0</v>
      </c>
      <c r="O37" s="19">
        <v>0</v>
      </c>
      <c r="P37" s="32">
        <v>-0.44927513607990538</v>
      </c>
      <c r="Q37" s="93"/>
      <c r="R37" s="93"/>
      <c r="S37" s="93"/>
      <c r="U37" s="81"/>
    </row>
    <row r="38" spans="1:28" s="16" customFormat="1" outlineLevel="1">
      <c r="A38" s="193" t="s">
        <v>15</v>
      </c>
      <c r="B38" s="5" t="s">
        <v>141</v>
      </c>
      <c r="C38" s="6" t="s">
        <v>140</v>
      </c>
      <c r="D38" s="161" t="s">
        <v>159</v>
      </c>
      <c r="E38" s="26">
        <v>4313</v>
      </c>
      <c r="F38" s="14">
        <v>50491</v>
      </c>
      <c r="G38" s="27">
        <v>394490277.21999997</v>
      </c>
      <c r="H38" s="26">
        <v>0</v>
      </c>
      <c r="I38" s="21">
        <v>0</v>
      </c>
      <c r="J38" s="27">
        <v>0</v>
      </c>
      <c r="K38" s="26">
        <v>-4313</v>
      </c>
      <c r="L38" s="21">
        <v>-50491</v>
      </c>
      <c r="M38" s="27">
        <v>-394490277.21999997</v>
      </c>
      <c r="N38" s="30">
        <v>-1</v>
      </c>
      <c r="O38" s="15">
        <v>-1</v>
      </c>
      <c r="P38" s="31">
        <v>-1</v>
      </c>
      <c r="Q38" s="92"/>
      <c r="R38" s="92"/>
      <c r="S38" s="92"/>
      <c r="U38" s="81"/>
    </row>
    <row r="39" spans="1:28" s="20" customFormat="1" outlineLevel="1">
      <c r="A39" s="193" t="s">
        <v>15</v>
      </c>
      <c r="B39" s="5"/>
      <c r="C39" s="8" t="s">
        <v>166</v>
      </c>
      <c r="D39" s="162" t="s">
        <v>159</v>
      </c>
      <c r="E39" s="28">
        <v>0</v>
      </c>
      <c r="F39" s="17">
        <v>0</v>
      </c>
      <c r="G39" s="29">
        <v>0</v>
      </c>
      <c r="H39" s="28">
        <v>0</v>
      </c>
      <c r="I39" s="17">
        <v>0</v>
      </c>
      <c r="J39" s="29">
        <v>0</v>
      </c>
      <c r="K39" s="111">
        <v>0</v>
      </c>
      <c r="L39" s="18">
        <v>0</v>
      </c>
      <c r="M39" s="29">
        <v>0</v>
      </c>
      <c r="N39" s="30">
        <v>0</v>
      </c>
      <c r="O39" s="15">
        <v>0</v>
      </c>
      <c r="P39" s="31">
        <v>0</v>
      </c>
      <c r="Q39" s="93"/>
      <c r="R39" s="93"/>
      <c r="S39" s="93"/>
      <c r="U39" s="81"/>
    </row>
    <row r="40" spans="1:28" s="20" customFormat="1" outlineLevel="1">
      <c r="A40" s="193" t="s">
        <v>15</v>
      </c>
      <c r="B40" s="5"/>
      <c r="C40" s="8" t="s">
        <v>167</v>
      </c>
      <c r="D40" s="162" t="s">
        <v>159</v>
      </c>
      <c r="E40" s="28">
        <v>4313</v>
      </c>
      <c r="F40" s="17">
        <v>50491</v>
      </c>
      <c r="G40" s="29">
        <v>394490277.21999997</v>
      </c>
      <c r="H40" s="111">
        <v>0</v>
      </c>
      <c r="I40" s="18">
        <v>0</v>
      </c>
      <c r="J40" s="29">
        <v>0</v>
      </c>
      <c r="K40" s="111">
        <v>-4313</v>
      </c>
      <c r="L40" s="18">
        <v>-50491</v>
      </c>
      <c r="M40" s="29">
        <v>-394490277.21999997</v>
      </c>
      <c r="N40" s="181">
        <v>-1</v>
      </c>
      <c r="O40" s="19">
        <v>-1</v>
      </c>
      <c r="P40" s="32">
        <v>-1</v>
      </c>
      <c r="Q40" s="93"/>
      <c r="R40" s="93"/>
      <c r="U40" s="81"/>
    </row>
    <row r="41" spans="1:28" s="20" customFormat="1" ht="31.5" outlineLevel="1">
      <c r="A41" s="193" t="s">
        <v>15</v>
      </c>
      <c r="B41" s="5"/>
      <c r="C41" s="129" t="s">
        <v>182</v>
      </c>
      <c r="D41" s="162" t="s">
        <v>159</v>
      </c>
      <c r="E41" s="28">
        <v>0</v>
      </c>
      <c r="F41" s="17">
        <v>0</v>
      </c>
      <c r="G41" s="29">
        <v>0</v>
      </c>
      <c r="H41" s="28">
        <v>0</v>
      </c>
      <c r="I41" s="18">
        <v>0</v>
      </c>
      <c r="J41" s="29">
        <v>0</v>
      </c>
      <c r="K41" s="111">
        <v>0</v>
      </c>
      <c r="L41" s="18">
        <v>0</v>
      </c>
      <c r="M41" s="29">
        <v>0</v>
      </c>
      <c r="N41" s="30">
        <v>0</v>
      </c>
      <c r="O41" s="15">
        <v>0</v>
      </c>
      <c r="P41" s="31">
        <v>0</v>
      </c>
      <c r="Q41" s="93"/>
      <c r="R41" s="93"/>
      <c r="S41" s="93"/>
      <c r="U41" s="81"/>
    </row>
    <row r="42" spans="1:28" s="20" customFormat="1" outlineLevel="1">
      <c r="A42" s="194" t="s">
        <v>15</v>
      </c>
      <c r="B42" s="7" t="s">
        <v>185</v>
      </c>
      <c r="C42" s="8" t="s">
        <v>157</v>
      </c>
      <c r="D42" s="162" t="s">
        <v>159</v>
      </c>
      <c r="E42" s="28">
        <v>0</v>
      </c>
      <c r="F42" s="17">
        <v>0</v>
      </c>
      <c r="G42" s="29">
        <v>0</v>
      </c>
      <c r="H42" s="28">
        <v>0</v>
      </c>
      <c r="I42" s="17">
        <v>0</v>
      </c>
      <c r="J42" s="29">
        <v>0</v>
      </c>
      <c r="K42" s="111">
        <v>0</v>
      </c>
      <c r="L42" s="18">
        <v>0</v>
      </c>
      <c r="M42" s="29">
        <v>0</v>
      </c>
      <c r="N42" s="181">
        <v>0</v>
      </c>
      <c r="O42" s="19">
        <v>0</v>
      </c>
      <c r="P42" s="32">
        <v>0</v>
      </c>
      <c r="Q42" s="93"/>
      <c r="R42" s="93"/>
      <c r="S42" s="93"/>
      <c r="U42" s="81"/>
    </row>
    <row r="43" spans="1:28" s="20" customFormat="1" outlineLevel="1">
      <c r="A43" s="194" t="s">
        <v>15</v>
      </c>
      <c r="B43" s="7" t="s">
        <v>186</v>
      </c>
      <c r="C43" s="8" t="s">
        <v>183</v>
      </c>
      <c r="D43" s="162" t="s">
        <v>159</v>
      </c>
      <c r="E43" s="28">
        <v>4313</v>
      </c>
      <c r="F43" s="17">
        <v>50491</v>
      </c>
      <c r="G43" s="29">
        <v>396154185.44999999</v>
      </c>
      <c r="H43" s="28">
        <v>0</v>
      </c>
      <c r="I43" s="17">
        <v>0</v>
      </c>
      <c r="J43" s="29">
        <v>0</v>
      </c>
      <c r="K43" s="111">
        <v>-4313</v>
      </c>
      <c r="L43" s="18">
        <v>-50491</v>
      </c>
      <c r="M43" s="29">
        <v>-396154185.44999999</v>
      </c>
      <c r="N43" s="181">
        <v>-1</v>
      </c>
      <c r="O43" s="19">
        <v>-1</v>
      </c>
      <c r="P43" s="32">
        <v>-1</v>
      </c>
      <c r="Q43" s="93"/>
      <c r="R43" s="93"/>
      <c r="S43" s="93"/>
      <c r="U43" s="81"/>
    </row>
    <row r="44" spans="1:28" s="20" customFormat="1" outlineLevel="1">
      <c r="A44" s="194" t="s">
        <v>15</v>
      </c>
      <c r="B44" s="7" t="s">
        <v>187</v>
      </c>
      <c r="C44" s="8" t="s">
        <v>156</v>
      </c>
      <c r="D44" s="162"/>
      <c r="E44" s="28"/>
      <c r="F44" s="17"/>
      <c r="G44" s="29">
        <v>-1663908.23</v>
      </c>
      <c r="H44" s="28"/>
      <c r="I44" s="17"/>
      <c r="J44" s="29"/>
      <c r="K44" s="111">
        <v>0</v>
      </c>
      <c r="L44" s="18">
        <v>0</v>
      </c>
      <c r="M44" s="29">
        <v>1663908.23</v>
      </c>
      <c r="N44" s="181">
        <v>0</v>
      </c>
      <c r="O44" s="19">
        <v>0</v>
      </c>
      <c r="P44" s="32">
        <v>-1</v>
      </c>
      <c r="Q44" s="93"/>
      <c r="R44" s="93"/>
      <c r="S44" s="93"/>
      <c r="U44" s="81"/>
    </row>
    <row r="45" spans="1:28" s="16" customFormat="1" ht="31.5" outlineLevel="1">
      <c r="A45" s="193" t="s">
        <v>15</v>
      </c>
      <c r="B45" s="5" t="s">
        <v>139</v>
      </c>
      <c r="C45" s="9" t="s">
        <v>142</v>
      </c>
      <c r="D45" s="163" t="s">
        <v>1</v>
      </c>
      <c r="E45" s="26">
        <v>4971</v>
      </c>
      <c r="F45" s="21">
        <v>52000</v>
      </c>
      <c r="G45" s="27">
        <v>229030324.56999999</v>
      </c>
      <c r="H45" s="26">
        <v>3745</v>
      </c>
      <c r="I45" s="21">
        <v>46000</v>
      </c>
      <c r="J45" s="27">
        <v>173240674.55000001</v>
      </c>
      <c r="K45" s="26">
        <v>-1226</v>
      </c>
      <c r="L45" s="21">
        <v>-6000</v>
      </c>
      <c r="M45" s="27">
        <v>-55789650.019999981</v>
      </c>
      <c r="N45" s="30">
        <v>-0.24663045664856165</v>
      </c>
      <c r="O45" s="15">
        <v>-0.11538461538461539</v>
      </c>
      <c r="P45" s="31">
        <v>-0.24359066916026936</v>
      </c>
      <c r="Q45" s="92"/>
      <c r="R45" s="92"/>
      <c r="S45" s="92"/>
      <c r="U45" s="81"/>
    </row>
    <row r="46" spans="1:28" s="20" customFormat="1" ht="31.5" outlineLevel="1">
      <c r="A46" s="194" t="s">
        <v>15</v>
      </c>
      <c r="B46" s="7" t="s">
        <v>188</v>
      </c>
      <c r="C46" s="10" t="s">
        <v>184</v>
      </c>
      <c r="D46" s="164" t="s">
        <v>1</v>
      </c>
      <c r="E46" s="28">
        <v>4971</v>
      </c>
      <c r="F46" s="17">
        <v>52000</v>
      </c>
      <c r="G46" s="29">
        <v>229030324.56999999</v>
      </c>
      <c r="H46" s="28">
        <v>3745</v>
      </c>
      <c r="I46" s="17">
        <v>46000</v>
      </c>
      <c r="J46" s="29">
        <v>173240674.55000001</v>
      </c>
      <c r="K46" s="111">
        <v>-1226</v>
      </c>
      <c r="L46" s="18">
        <v>-6000</v>
      </c>
      <c r="M46" s="29">
        <v>-55789650.019999981</v>
      </c>
      <c r="N46" s="181">
        <v>-0.24663045664856165</v>
      </c>
      <c r="O46" s="19">
        <v>-0.11538461538461539</v>
      </c>
      <c r="P46" s="32">
        <v>-0.24359066916026936</v>
      </c>
      <c r="Q46" s="93"/>
      <c r="R46" s="93"/>
      <c r="S46" s="93"/>
      <c r="U46" s="81"/>
    </row>
    <row r="47" spans="1:28" s="20" customFormat="1" ht="31.5" outlineLevel="1">
      <c r="A47" s="194" t="s">
        <v>15</v>
      </c>
      <c r="B47" s="7"/>
      <c r="C47" s="10" t="s">
        <v>224</v>
      </c>
      <c r="D47" s="164" t="s">
        <v>225</v>
      </c>
      <c r="E47" s="28">
        <v>0</v>
      </c>
      <c r="F47" s="17">
        <v>0</v>
      </c>
      <c r="G47" s="29">
        <v>0</v>
      </c>
      <c r="H47" s="28">
        <v>0</v>
      </c>
      <c r="I47" s="17">
        <v>0</v>
      </c>
      <c r="J47" s="29">
        <v>0</v>
      </c>
      <c r="K47" s="111">
        <v>0</v>
      </c>
      <c r="L47" s="18">
        <v>0</v>
      </c>
      <c r="M47" s="29">
        <v>0</v>
      </c>
      <c r="N47" s="181">
        <v>0</v>
      </c>
      <c r="O47" s="19">
        <v>0</v>
      </c>
      <c r="P47" s="32">
        <v>0</v>
      </c>
      <c r="Q47" s="93"/>
      <c r="R47" s="93"/>
      <c r="S47" s="93"/>
      <c r="U47" s="81"/>
    </row>
    <row r="48" spans="1:28" s="20" customFormat="1" outlineLevel="1">
      <c r="A48" s="194" t="s">
        <v>15</v>
      </c>
      <c r="B48" s="7"/>
      <c r="C48" s="10" t="s">
        <v>222</v>
      </c>
      <c r="D48" s="164" t="s">
        <v>223</v>
      </c>
      <c r="E48" s="28">
        <v>20062</v>
      </c>
      <c r="F48" s="17">
        <v>0</v>
      </c>
      <c r="G48" s="29">
        <v>149375686.94</v>
      </c>
      <c r="H48" s="28">
        <v>14058</v>
      </c>
      <c r="I48" s="17"/>
      <c r="J48" s="29">
        <v>92891770</v>
      </c>
      <c r="K48" s="111">
        <v>-6004</v>
      </c>
      <c r="L48" s="18">
        <v>0</v>
      </c>
      <c r="M48" s="29">
        <v>-56483916.939999998</v>
      </c>
      <c r="N48" s="181">
        <v>-0.29927225600638024</v>
      </c>
      <c r="O48" s="19">
        <v>0</v>
      </c>
      <c r="P48" s="32">
        <v>-0.37813326985862161</v>
      </c>
      <c r="Q48" s="93"/>
      <c r="R48" s="93"/>
      <c r="S48" s="93"/>
      <c r="U48" s="81"/>
    </row>
    <row r="49" spans="1:28" s="20" customFormat="1" outlineLevel="1">
      <c r="A49" s="194" t="s">
        <v>15</v>
      </c>
      <c r="B49" s="7" t="s">
        <v>189</v>
      </c>
      <c r="C49" s="11" t="s">
        <v>144</v>
      </c>
      <c r="D49" s="164" t="s">
        <v>1</v>
      </c>
      <c r="E49" s="28">
        <v>0</v>
      </c>
      <c r="F49" s="17">
        <v>0</v>
      </c>
      <c r="G49" s="29">
        <v>0</v>
      </c>
      <c r="H49" s="28">
        <v>0</v>
      </c>
      <c r="I49" s="17">
        <v>0</v>
      </c>
      <c r="J49" s="29">
        <v>0</v>
      </c>
      <c r="K49" s="111">
        <v>0</v>
      </c>
      <c r="L49" s="18">
        <v>0</v>
      </c>
      <c r="M49" s="29">
        <v>0</v>
      </c>
      <c r="N49" s="181">
        <v>0</v>
      </c>
      <c r="O49" s="19">
        <v>0</v>
      </c>
      <c r="P49" s="32">
        <v>0</v>
      </c>
      <c r="Q49" s="93"/>
      <c r="R49" s="93"/>
      <c r="S49" s="93"/>
      <c r="U49" s="81"/>
    </row>
    <row r="50" spans="1:28" s="16" customFormat="1" outlineLevel="1">
      <c r="A50" s="193" t="s">
        <v>15</v>
      </c>
      <c r="B50" s="5" t="s">
        <v>143</v>
      </c>
      <c r="C50" s="6" t="s">
        <v>2</v>
      </c>
      <c r="D50" s="163" t="s">
        <v>3</v>
      </c>
      <c r="E50" s="26">
        <v>0</v>
      </c>
      <c r="F50" s="14">
        <v>0</v>
      </c>
      <c r="G50" s="27">
        <v>0</v>
      </c>
      <c r="H50" s="230">
        <v>0</v>
      </c>
      <c r="I50" s="231"/>
      <c r="J50" s="232">
        <v>0</v>
      </c>
      <c r="K50" s="165">
        <v>0</v>
      </c>
      <c r="L50" s="21">
        <v>0</v>
      </c>
      <c r="M50" s="27">
        <v>0</v>
      </c>
      <c r="N50" s="30">
        <v>0</v>
      </c>
      <c r="O50" s="15">
        <v>0</v>
      </c>
      <c r="P50" s="31">
        <v>0</v>
      </c>
      <c r="Q50" s="92"/>
      <c r="R50" s="92"/>
      <c r="S50" s="92"/>
      <c r="U50" s="81"/>
    </row>
    <row r="51" spans="1:28" s="13" customFormat="1">
      <c r="A51" s="36" t="s">
        <v>13</v>
      </c>
      <c r="B51" s="37" t="s">
        <v>19</v>
      </c>
      <c r="C51" s="215" t="s">
        <v>18</v>
      </c>
      <c r="D51" s="208" t="s">
        <v>145</v>
      </c>
      <c r="E51" s="40" t="s">
        <v>145</v>
      </c>
      <c r="F51" s="41" t="s">
        <v>145</v>
      </c>
      <c r="G51" s="42">
        <v>421375116.78999996</v>
      </c>
      <c r="H51" s="40" t="s">
        <v>145</v>
      </c>
      <c r="I51" s="41" t="s">
        <v>145</v>
      </c>
      <c r="J51" s="42">
        <v>87818129.459999993</v>
      </c>
      <c r="K51" s="40" t="s">
        <v>145</v>
      </c>
      <c r="L51" s="41" t="s">
        <v>145</v>
      </c>
      <c r="M51" s="42">
        <v>-333556987.33000004</v>
      </c>
      <c r="N51" s="216" t="s">
        <v>145</v>
      </c>
      <c r="O51" s="217" t="s">
        <v>145</v>
      </c>
      <c r="P51" s="43">
        <v>-0.791591563049591</v>
      </c>
      <c r="Q51" s="91"/>
      <c r="R51" s="91"/>
      <c r="S51" s="91"/>
      <c r="U51" s="81"/>
      <c r="W51" s="81"/>
      <c r="X51" s="81">
        <v>87818129.459999993</v>
      </c>
    </row>
    <row r="52" spans="1:28" s="16" customFormat="1" outlineLevel="1">
      <c r="A52" s="193" t="s">
        <v>19</v>
      </c>
      <c r="B52" s="5" t="s">
        <v>136</v>
      </c>
      <c r="C52" s="6" t="s">
        <v>137</v>
      </c>
      <c r="D52" s="161" t="s">
        <v>194</v>
      </c>
      <c r="E52" s="26">
        <v>1710</v>
      </c>
      <c r="F52" s="14">
        <v>20867</v>
      </c>
      <c r="G52" s="27">
        <v>282562634.27999997</v>
      </c>
      <c r="H52" s="26">
        <v>0</v>
      </c>
      <c r="I52" s="14">
        <v>0</v>
      </c>
      <c r="J52" s="27">
        <v>1978261.8</v>
      </c>
      <c r="K52" s="26">
        <v>-1710</v>
      </c>
      <c r="L52" s="14">
        <v>-20867</v>
      </c>
      <c r="M52" s="27">
        <v>-280584372.48000002</v>
      </c>
      <c r="N52" s="30">
        <v>-1</v>
      </c>
      <c r="O52" s="15">
        <v>-1</v>
      </c>
      <c r="P52" s="31">
        <v>-0.99299885561641665</v>
      </c>
      <c r="Q52" s="92"/>
      <c r="R52" s="92"/>
      <c r="S52" s="92"/>
      <c r="U52" s="81"/>
    </row>
    <row r="53" spans="1:28" s="20" customFormat="1" outlineLevel="1">
      <c r="A53" s="194" t="s">
        <v>19</v>
      </c>
      <c r="B53" s="7"/>
      <c r="C53" s="8" t="s">
        <v>166</v>
      </c>
      <c r="D53" s="162" t="s">
        <v>194</v>
      </c>
      <c r="E53" s="28">
        <v>0</v>
      </c>
      <c r="F53" s="17">
        <v>0</v>
      </c>
      <c r="G53" s="29">
        <v>0</v>
      </c>
      <c r="H53" s="28">
        <v>0</v>
      </c>
      <c r="I53" s="17">
        <v>0</v>
      </c>
      <c r="J53" s="29">
        <v>0</v>
      </c>
      <c r="K53" s="28">
        <v>0</v>
      </c>
      <c r="L53" s="18">
        <v>0</v>
      </c>
      <c r="M53" s="29">
        <v>0</v>
      </c>
      <c r="N53" s="181">
        <v>0</v>
      </c>
      <c r="O53" s="19">
        <v>0</v>
      </c>
      <c r="P53" s="32">
        <v>0</v>
      </c>
      <c r="Q53" s="93"/>
      <c r="R53" s="93"/>
      <c r="S53" s="93"/>
      <c r="U53" s="81"/>
    </row>
    <row r="54" spans="1:28" s="20" customFormat="1" outlineLevel="1">
      <c r="A54" s="194" t="s">
        <v>19</v>
      </c>
      <c r="B54" s="7"/>
      <c r="C54" s="8" t="s">
        <v>167</v>
      </c>
      <c r="D54" s="162" t="s">
        <v>194</v>
      </c>
      <c r="E54" s="28">
        <v>0</v>
      </c>
      <c r="F54" s="17">
        <v>0</v>
      </c>
      <c r="G54" s="29">
        <v>0</v>
      </c>
      <c r="H54" s="28">
        <v>0</v>
      </c>
      <c r="I54" s="17">
        <v>0</v>
      </c>
      <c r="J54" s="29">
        <v>0</v>
      </c>
      <c r="K54" s="111">
        <v>0</v>
      </c>
      <c r="L54" s="18">
        <v>0</v>
      </c>
      <c r="M54" s="29">
        <v>0</v>
      </c>
      <c r="N54" s="181">
        <v>0</v>
      </c>
      <c r="O54" s="19">
        <v>0</v>
      </c>
      <c r="P54" s="32">
        <v>0</v>
      </c>
      <c r="Q54" s="93"/>
      <c r="R54" s="93"/>
      <c r="S54" s="93"/>
      <c r="U54" s="81"/>
    </row>
    <row r="55" spans="1:28" s="20" customFormat="1" outlineLevel="1">
      <c r="A55" s="194" t="s">
        <v>19</v>
      </c>
      <c r="B55" s="7" t="s">
        <v>168</v>
      </c>
      <c r="C55" s="8" t="s">
        <v>138</v>
      </c>
      <c r="D55" s="162" t="s">
        <v>194</v>
      </c>
      <c r="E55" s="28">
        <v>0</v>
      </c>
      <c r="F55" s="17">
        <v>0</v>
      </c>
      <c r="G55" s="29">
        <v>0</v>
      </c>
      <c r="H55" s="28">
        <v>0</v>
      </c>
      <c r="I55" s="17">
        <v>0</v>
      </c>
      <c r="J55" s="29">
        <v>0</v>
      </c>
      <c r="K55" s="111">
        <v>0</v>
      </c>
      <c r="L55" s="18">
        <v>0</v>
      </c>
      <c r="M55" s="29">
        <v>0</v>
      </c>
      <c r="N55" s="181">
        <v>0</v>
      </c>
      <c r="O55" s="19">
        <v>0</v>
      </c>
      <c r="P55" s="32">
        <v>0</v>
      </c>
      <c r="Q55" s="93"/>
      <c r="R55" s="93"/>
      <c r="S55" s="93"/>
      <c r="U55" s="81"/>
    </row>
    <row r="56" spans="1:28" s="20" customFormat="1" ht="31.5" outlineLevel="1">
      <c r="A56" s="194" t="s">
        <v>19</v>
      </c>
      <c r="B56" s="7" t="s">
        <v>169</v>
      </c>
      <c r="C56" s="129" t="s">
        <v>181</v>
      </c>
      <c r="D56" s="162" t="s">
        <v>195</v>
      </c>
      <c r="E56" s="28"/>
      <c r="F56" s="17"/>
      <c r="G56" s="29">
        <v>0</v>
      </c>
      <c r="H56" s="111"/>
      <c r="I56" s="18"/>
      <c r="J56" s="29">
        <v>0</v>
      </c>
      <c r="K56" s="28">
        <v>0</v>
      </c>
      <c r="L56" s="18">
        <v>0</v>
      </c>
      <c r="M56" s="29">
        <v>0</v>
      </c>
      <c r="N56" s="181">
        <v>0</v>
      </c>
      <c r="O56" s="19">
        <v>0</v>
      </c>
      <c r="P56" s="32">
        <v>0</v>
      </c>
      <c r="Q56" s="93"/>
      <c r="R56" s="93"/>
      <c r="S56" s="93"/>
      <c r="U56" s="81"/>
    </row>
    <row r="57" spans="1:28" s="20" customFormat="1" outlineLevel="1">
      <c r="A57" s="194" t="s">
        <v>19</v>
      </c>
      <c r="B57" s="7" t="s">
        <v>170</v>
      </c>
      <c r="C57" s="8" t="s">
        <v>180</v>
      </c>
      <c r="D57" s="162" t="s">
        <v>194</v>
      </c>
      <c r="E57" s="28">
        <v>1710</v>
      </c>
      <c r="F57" s="17">
        <v>20867</v>
      </c>
      <c r="G57" s="29">
        <v>282497843</v>
      </c>
      <c r="H57" s="28">
        <v>0</v>
      </c>
      <c r="I57" s="17">
        <v>0</v>
      </c>
      <c r="J57" s="29">
        <v>0</v>
      </c>
      <c r="K57" s="111">
        <v>-1710</v>
      </c>
      <c r="L57" s="18">
        <v>-20867</v>
      </c>
      <c r="M57" s="29">
        <v>-282497843</v>
      </c>
      <c r="N57" s="181">
        <v>-1</v>
      </c>
      <c r="O57" s="19">
        <v>-1</v>
      </c>
      <c r="P57" s="32">
        <v>-1</v>
      </c>
      <c r="Q57" s="93"/>
      <c r="R57" s="93"/>
      <c r="S57" s="93"/>
      <c r="U57" s="81"/>
      <c r="X57" s="198"/>
      <c r="AB57" s="22"/>
    </row>
    <row r="58" spans="1:28" s="20" customFormat="1" outlineLevel="1">
      <c r="A58" s="194" t="s">
        <v>19</v>
      </c>
      <c r="B58" s="7" t="s">
        <v>171</v>
      </c>
      <c r="C58" s="8" t="s">
        <v>156</v>
      </c>
      <c r="D58" s="162"/>
      <c r="E58" s="28"/>
      <c r="F58" s="17"/>
      <c r="G58" s="29">
        <v>64791.28</v>
      </c>
      <c r="H58" s="28"/>
      <c r="I58" s="17"/>
      <c r="J58" s="29">
        <v>1978261.8</v>
      </c>
      <c r="K58" s="111">
        <v>0</v>
      </c>
      <c r="L58" s="18">
        <v>0</v>
      </c>
      <c r="M58" s="29">
        <v>1913470.52</v>
      </c>
      <c r="N58" s="181">
        <v>0</v>
      </c>
      <c r="O58" s="19">
        <v>0</v>
      </c>
      <c r="P58" s="32">
        <v>29.532840221708849</v>
      </c>
      <c r="Q58" s="93"/>
      <c r="R58" s="93"/>
      <c r="S58" s="93"/>
      <c r="U58" s="81"/>
    </row>
    <row r="59" spans="1:28" s="16" customFormat="1" outlineLevel="1">
      <c r="A59" s="193" t="s">
        <v>19</v>
      </c>
      <c r="B59" s="5" t="s">
        <v>141</v>
      </c>
      <c r="C59" s="6" t="s">
        <v>140</v>
      </c>
      <c r="D59" s="161" t="s">
        <v>159</v>
      </c>
      <c r="E59" s="26">
        <v>772</v>
      </c>
      <c r="F59" s="14">
        <v>11580</v>
      </c>
      <c r="G59" s="27">
        <v>23514541</v>
      </c>
      <c r="H59" s="26">
        <v>0</v>
      </c>
      <c r="I59" s="21">
        <v>0</v>
      </c>
      <c r="J59" s="27">
        <v>0</v>
      </c>
      <c r="K59" s="26">
        <v>-772</v>
      </c>
      <c r="L59" s="21">
        <v>-11580</v>
      </c>
      <c r="M59" s="27">
        <v>-23514541</v>
      </c>
      <c r="N59" s="30">
        <v>-1</v>
      </c>
      <c r="O59" s="15">
        <v>-1</v>
      </c>
      <c r="P59" s="31">
        <v>-1</v>
      </c>
      <c r="Q59" s="92"/>
      <c r="R59" s="92"/>
      <c r="S59" s="92"/>
      <c r="U59" s="81"/>
    </row>
    <row r="60" spans="1:28" s="20" customFormat="1" outlineLevel="1">
      <c r="A60" s="193" t="s">
        <v>19</v>
      </c>
      <c r="B60" s="5"/>
      <c r="C60" s="8" t="s">
        <v>166</v>
      </c>
      <c r="D60" s="162" t="s">
        <v>159</v>
      </c>
      <c r="E60" s="28">
        <v>0</v>
      </c>
      <c r="F60" s="17">
        <v>0</v>
      </c>
      <c r="G60" s="29">
        <v>0</v>
      </c>
      <c r="H60" s="28">
        <v>0</v>
      </c>
      <c r="I60" s="17">
        <v>0</v>
      </c>
      <c r="J60" s="29">
        <v>0</v>
      </c>
      <c r="K60" s="111">
        <v>0</v>
      </c>
      <c r="L60" s="18">
        <v>0</v>
      </c>
      <c r="M60" s="29">
        <v>0</v>
      </c>
      <c r="N60" s="30">
        <v>0</v>
      </c>
      <c r="O60" s="15">
        <v>0</v>
      </c>
      <c r="P60" s="31">
        <v>0</v>
      </c>
      <c r="Q60" s="93"/>
      <c r="R60" s="93"/>
      <c r="S60" s="93"/>
      <c r="U60" s="81"/>
    </row>
    <row r="61" spans="1:28" s="20" customFormat="1" outlineLevel="1">
      <c r="A61" s="193" t="s">
        <v>19</v>
      </c>
      <c r="B61" s="5"/>
      <c r="C61" s="8" t="s">
        <v>167</v>
      </c>
      <c r="D61" s="162" t="s">
        <v>159</v>
      </c>
      <c r="E61" s="28">
        <v>0</v>
      </c>
      <c r="F61" s="17">
        <v>0</v>
      </c>
      <c r="G61" s="29">
        <v>0</v>
      </c>
      <c r="H61" s="111">
        <v>0</v>
      </c>
      <c r="I61" s="18">
        <v>0</v>
      </c>
      <c r="J61" s="29">
        <v>0</v>
      </c>
      <c r="K61" s="111">
        <v>0</v>
      </c>
      <c r="L61" s="18">
        <v>0</v>
      </c>
      <c r="M61" s="29">
        <v>0</v>
      </c>
      <c r="N61" s="181">
        <v>0</v>
      </c>
      <c r="O61" s="19">
        <v>0</v>
      </c>
      <c r="P61" s="32">
        <v>0</v>
      </c>
      <c r="Q61" s="93"/>
      <c r="R61" s="93"/>
      <c r="S61" s="93"/>
      <c r="U61" s="81"/>
    </row>
    <row r="62" spans="1:28" s="20" customFormat="1" ht="31.5" outlineLevel="1">
      <c r="A62" s="193" t="s">
        <v>19</v>
      </c>
      <c r="B62" s="5"/>
      <c r="C62" s="129" t="s">
        <v>182</v>
      </c>
      <c r="D62" s="162" t="s">
        <v>159</v>
      </c>
      <c r="E62" s="28">
        <v>0</v>
      </c>
      <c r="F62" s="17">
        <v>0</v>
      </c>
      <c r="G62" s="29">
        <v>0</v>
      </c>
      <c r="H62" s="28">
        <v>0</v>
      </c>
      <c r="I62" s="18">
        <v>0</v>
      </c>
      <c r="J62" s="29">
        <v>0</v>
      </c>
      <c r="K62" s="111">
        <v>0</v>
      </c>
      <c r="L62" s="18">
        <v>0</v>
      </c>
      <c r="M62" s="29">
        <v>0</v>
      </c>
      <c r="N62" s="30">
        <v>0</v>
      </c>
      <c r="O62" s="15">
        <v>0</v>
      </c>
      <c r="P62" s="31">
        <v>0</v>
      </c>
      <c r="Q62" s="93"/>
      <c r="R62" s="93"/>
      <c r="S62" s="93"/>
      <c r="U62" s="81"/>
    </row>
    <row r="63" spans="1:28" s="20" customFormat="1" outlineLevel="1">
      <c r="A63" s="194" t="s">
        <v>19</v>
      </c>
      <c r="B63" s="7" t="s">
        <v>185</v>
      </c>
      <c r="C63" s="8" t="s">
        <v>157</v>
      </c>
      <c r="D63" s="162" t="s">
        <v>159</v>
      </c>
      <c r="E63" s="28">
        <v>322</v>
      </c>
      <c r="F63" s="17">
        <v>4830</v>
      </c>
      <c r="G63" s="29">
        <v>9807878.5</v>
      </c>
      <c r="H63" s="28">
        <v>0</v>
      </c>
      <c r="I63" s="17">
        <v>0</v>
      </c>
      <c r="J63" s="29">
        <v>0</v>
      </c>
      <c r="K63" s="111">
        <v>-322</v>
      </c>
      <c r="L63" s="18">
        <v>-4830</v>
      </c>
      <c r="M63" s="29">
        <v>-9807878.5</v>
      </c>
      <c r="N63" s="181">
        <v>-1</v>
      </c>
      <c r="O63" s="19">
        <v>-1</v>
      </c>
      <c r="P63" s="32">
        <v>-1</v>
      </c>
      <c r="Q63" s="93"/>
      <c r="R63" s="93"/>
      <c r="S63" s="93"/>
      <c r="U63" s="81"/>
    </row>
    <row r="64" spans="1:28" s="20" customFormat="1" outlineLevel="1">
      <c r="A64" s="194" t="s">
        <v>19</v>
      </c>
      <c r="B64" s="7" t="s">
        <v>186</v>
      </c>
      <c r="C64" s="8" t="s">
        <v>183</v>
      </c>
      <c r="D64" s="162" t="s">
        <v>159</v>
      </c>
      <c r="E64" s="28">
        <v>450</v>
      </c>
      <c r="F64" s="17">
        <v>6750</v>
      </c>
      <c r="G64" s="29">
        <v>13706662.5</v>
      </c>
      <c r="H64" s="28">
        <v>0</v>
      </c>
      <c r="I64" s="17">
        <v>0</v>
      </c>
      <c r="J64" s="29">
        <v>0</v>
      </c>
      <c r="K64" s="111">
        <v>-450</v>
      </c>
      <c r="L64" s="18">
        <v>-6750</v>
      </c>
      <c r="M64" s="29">
        <v>-13706662.5</v>
      </c>
      <c r="N64" s="181">
        <v>-1</v>
      </c>
      <c r="O64" s="19">
        <v>-1</v>
      </c>
      <c r="P64" s="32">
        <v>-1</v>
      </c>
      <c r="Q64" s="93"/>
      <c r="R64" s="93"/>
      <c r="S64" s="93"/>
      <c r="U64" s="81"/>
    </row>
    <row r="65" spans="1:28" s="20" customFormat="1" outlineLevel="1">
      <c r="A65" s="194" t="s">
        <v>19</v>
      </c>
      <c r="B65" s="7" t="s">
        <v>187</v>
      </c>
      <c r="C65" s="8" t="s">
        <v>156</v>
      </c>
      <c r="D65" s="162"/>
      <c r="E65" s="28"/>
      <c r="F65" s="17"/>
      <c r="G65" s="29">
        <v>0</v>
      </c>
      <c r="H65" s="28"/>
      <c r="I65" s="17"/>
      <c r="J65" s="29"/>
      <c r="K65" s="111">
        <v>0</v>
      </c>
      <c r="L65" s="18">
        <v>0</v>
      </c>
      <c r="M65" s="29">
        <v>0</v>
      </c>
      <c r="N65" s="181">
        <v>0</v>
      </c>
      <c r="O65" s="19">
        <v>0</v>
      </c>
      <c r="P65" s="32">
        <v>0</v>
      </c>
      <c r="Q65" s="93"/>
      <c r="R65" s="93"/>
      <c r="S65" s="93"/>
      <c r="U65" s="81"/>
    </row>
    <row r="66" spans="1:28" s="16" customFormat="1" ht="31.5" outlineLevel="1">
      <c r="A66" s="193" t="s">
        <v>19</v>
      </c>
      <c r="B66" s="5" t="s">
        <v>139</v>
      </c>
      <c r="C66" s="9" t="s">
        <v>142</v>
      </c>
      <c r="D66" s="163" t="s">
        <v>1</v>
      </c>
      <c r="E66" s="26">
        <v>26937</v>
      </c>
      <c r="F66" s="21">
        <v>94000</v>
      </c>
      <c r="G66" s="27">
        <v>115297941.50999999</v>
      </c>
      <c r="H66" s="26">
        <v>23484</v>
      </c>
      <c r="I66" s="21">
        <v>100500</v>
      </c>
      <c r="J66" s="27">
        <v>85839867.659999996</v>
      </c>
      <c r="K66" s="26">
        <v>-3453</v>
      </c>
      <c r="L66" s="21">
        <v>6500</v>
      </c>
      <c r="M66" s="27">
        <v>-29458073.849999994</v>
      </c>
      <c r="N66" s="30">
        <v>-0.12818799420870922</v>
      </c>
      <c r="O66" s="15">
        <v>6.9148936170212769E-2</v>
      </c>
      <c r="P66" s="31">
        <v>-0.25549522796506341</v>
      </c>
      <c r="Q66" s="92"/>
      <c r="R66" s="92"/>
      <c r="S66" s="92"/>
      <c r="U66" s="81"/>
    </row>
    <row r="67" spans="1:28" s="20" customFormat="1" ht="31.5" outlineLevel="1">
      <c r="A67" s="194" t="s">
        <v>19</v>
      </c>
      <c r="B67" s="7" t="s">
        <v>188</v>
      </c>
      <c r="C67" s="10" t="s">
        <v>184</v>
      </c>
      <c r="D67" s="164" t="s">
        <v>1</v>
      </c>
      <c r="E67" s="28">
        <v>26937</v>
      </c>
      <c r="F67" s="17">
        <v>94000</v>
      </c>
      <c r="G67" s="29">
        <v>115297941.50999999</v>
      </c>
      <c r="H67" s="28">
        <v>23484</v>
      </c>
      <c r="I67" s="17">
        <v>100500</v>
      </c>
      <c r="J67" s="29">
        <v>85839867.659999996</v>
      </c>
      <c r="K67" s="111">
        <v>-3453</v>
      </c>
      <c r="L67" s="18">
        <v>6500</v>
      </c>
      <c r="M67" s="29">
        <v>-29458073.849999994</v>
      </c>
      <c r="N67" s="181">
        <v>-0.12818799420870922</v>
      </c>
      <c r="O67" s="19">
        <v>6.9148936170212769E-2</v>
      </c>
      <c r="P67" s="32">
        <v>-0.25549522796506341</v>
      </c>
      <c r="Q67" s="93"/>
      <c r="R67" s="93"/>
      <c r="S67" s="93"/>
      <c r="U67" s="81"/>
    </row>
    <row r="68" spans="1:28" s="20" customFormat="1" ht="31.5" outlineLevel="1">
      <c r="A68" s="194" t="s">
        <v>19</v>
      </c>
      <c r="B68" s="7"/>
      <c r="C68" s="10" t="s">
        <v>224</v>
      </c>
      <c r="D68" s="164" t="s">
        <v>225</v>
      </c>
      <c r="E68" s="28">
        <v>0</v>
      </c>
      <c r="F68" s="17">
        <v>0</v>
      </c>
      <c r="G68" s="29">
        <v>0</v>
      </c>
      <c r="H68" s="28">
        <v>0</v>
      </c>
      <c r="I68" s="17">
        <v>0</v>
      </c>
      <c r="J68" s="29">
        <v>0</v>
      </c>
      <c r="K68" s="111">
        <v>0</v>
      </c>
      <c r="L68" s="18">
        <v>0</v>
      </c>
      <c r="M68" s="29">
        <v>0</v>
      </c>
      <c r="N68" s="181">
        <v>0</v>
      </c>
      <c r="O68" s="19">
        <v>0</v>
      </c>
      <c r="P68" s="32">
        <v>0</v>
      </c>
      <c r="Q68" s="93"/>
      <c r="R68" s="93"/>
      <c r="S68" s="93"/>
      <c r="U68" s="81"/>
    </row>
    <row r="69" spans="1:28" s="20" customFormat="1" outlineLevel="1">
      <c r="A69" s="194" t="s">
        <v>19</v>
      </c>
      <c r="B69" s="7"/>
      <c r="C69" s="10" t="s">
        <v>222</v>
      </c>
      <c r="D69" s="164" t="s">
        <v>223</v>
      </c>
      <c r="E69" s="28">
        <v>128429</v>
      </c>
      <c r="F69" s="17">
        <v>0</v>
      </c>
      <c r="G69" s="29">
        <v>62544923</v>
      </c>
      <c r="H69" s="28">
        <v>70781</v>
      </c>
      <c r="I69" s="17"/>
      <c r="J69" s="29">
        <v>35532062</v>
      </c>
      <c r="K69" s="111">
        <v>-57648</v>
      </c>
      <c r="L69" s="18">
        <v>0</v>
      </c>
      <c r="M69" s="29">
        <v>-27012861</v>
      </c>
      <c r="N69" s="181">
        <v>-0.44887058218938092</v>
      </c>
      <c r="O69" s="19">
        <v>0</v>
      </c>
      <c r="P69" s="32">
        <v>-0.43189534344778074</v>
      </c>
      <c r="Q69" s="93"/>
      <c r="R69" s="93"/>
      <c r="S69" s="93"/>
      <c r="U69" s="81"/>
    </row>
    <row r="70" spans="1:28" s="20" customFormat="1" outlineLevel="1">
      <c r="A70" s="194" t="s">
        <v>19</v>
      </c>
      <c r="B70" s="7" t="s">
        <v>189</v>
      </c>
      <c r="C70" s="11" t="s">
        <v>144</v>
      </c>
      <c r="D70" s="164" t="s">
        <v>1</v>
      </c>
      <c r="E70" s="28">
        <v>0</v>
      </c>
      <c r="F70" s="17">
        <v>0</v>
      </c>
      <c r="G70" s="29">
        <v>0</v>
      </c>
      <c r="H70" s="28">
        <v>0</v>
      </c>
      <c r="I70" s="17">
        <v>0</v>
      </c>
      <c r="J70" s="29">
        <v>0</v>
      </c>
      <c r="K70" s="111">
        <v>0</v>
      </c>
      <c r="L70" s="18">
        <v>0</v>
      </c>
      <c r="M70" s="29">
        <v>0</v>
      </c>
      <c r="N70" s="181">
        <v>0</v>
      </c>
      <c r="O70" s="19">
        <v>0</v>
      </c>
      <c r="P70" s="32">
        <v>0</v>
      </c>
      <c r="Q70" s="93"/>
      <c r="R70" s="93"/>
      <c r="S70" s="93"/>
      <c r="U70" s="81"/>
    </row>
    <row r="71" spans="1:28" s="16" customFormat="1" outlineLevel="1">
      <c r="A71" s="193" t="s">
        <v>19</v>
      </c>
      <c r="B71" s="5" t="s">
        <v>143</v>
      </c>
      <c r="C71" s="6" t="s">
        <v>2</v>
      </c>
      <c r="D71" s="163" t="s">
        <v>3</v>
      </c>
      <c r="E71" s="26">
        <v>0</v>
      </c>
      <c r="F71" s="14">
        <v>0</v>
      </c>
      <c r="G71" s="27">
        <v>0</v>
      </c>
      <c r="H71" s="230">
        <v>0</v>
      </c>
      <c r="I71" s="231"/>
      <c r="J71" s="232">
        <v>0</v>
      </c>
      <c r="K71" s="165">
        <v>0</v>
      </c>
      <c r="L71" s="21">
        <v>0</v>
      </c>
      <c r="M71" s="27">
        <v>0</v>
      </c>
      <c r="N71" s="30">
        <v>0</v>
      </c>
      <c r="O71" s="15">
        <v>0</v>
      </c>
      <c r="P71" s="31">
        <v>0</v>
      </c>
      <c r="Q71" s="92"/>
      <c r="R71" s="92"/>
      <c r="S71" s="92"/>
      <c r="U71" s="81"/>
    </row>
    <row r="72" spans="1:28" s="13" customFormat="1">
      <c r="A72" s="36" t="s">
        <v>16</v>
      </c>
      <c r="B72" s="37" t="s">
        <v>22</v>
      </c>
      <c r="C72" s="215" t="s">
        <v>21</v>
      </c>
      <c r="D72" s="208" t="s">
        <v>145</v>
      </c>
      <c r="E72" s="40" t="s">
        <v>145</v>
      </c>
      <c r="F72" s="41" t="s">
        <v>145</v>
      </c>
      <c r="G72" s="42">
        <v>70512067.189999998</v>
      </c>
      <c r="H72" s="40" t="s">
        <v>145</v>
      </c>
      <c r="I72" s="41" t="s">
        <v>145</v>
      </c>
      <c r="J72" s="42">
        <v>109840422.59999999</v>
      </c>
      <c r="K72" s="40" t="s">
        <v>145</v>
      </c>
      <c r="L72" s="41" t="s">
        <v>145</v>
      </c>
      <c r="M72" s="42">
        <v>39328355.409999996</v>
      </c>
      <c r="N72" s="216" t="s">
        <v>145</v>
      </c>
      <c r="O72" s="217" t="s">
        <v>145</v>
      </c>
      <c r="P72" s="43">
        <v>0.55775354456744008</v>
      </c>
      <c r="Q72" s="91"/>
      <c r="R72" s="91"/>
      <c r="S72" s="91"/>
      <c r="U72" s="81"/>
      <c r="W72" s="81"/>
      <c r="X72" s="81">
        <v>109840422.59999999</v>
      </c>
    </row>
    <row r="73" spans="1:28" s="16" customFormat="1" outlineLevel="1">
      <c r="A73" s="193" t="s">
        <v>22</v>
      </c>
      <c r="B73" s="5" t="s">
        <v>136</v>
      </c>
      <c r="C73" s="6" t="s">
        <v>137</v>
      </c>
      <c r="D73" s="161" t="s">
        <v>194</v>
      </c>
      <c r="E73" s="26">
        <v>0</v>
      </c>
      <c r="F73" s="14">
        <v>0</v>
      </c>
      <c r="G73" s="27">
        <v>0</v>
      </c>
      <c r="H73" s="26">
        <v>0</v>
      </c>
      <c r="I73" s="14">
        <v>0</v>
      </c>
      <c r="J73" s="27">
        <v>0</v>
      </c>
      <c r="K73" s="26">
        <v>0</v>
      </c>
      <c r="L73" s="14">
        <v>0</v>
      </c>
      <c r="M73" s="27">
        <v>0</v>
      </c>
      <c r="N73" s="30">
        <v>0</v>
      </c>
      <c r="O73" s="15">
        <v>0</v>
      </c>
      <c r="P73" s="31">
        <v>0</v>
      </c>
      <c r="Q73" s="92"/>
      <c r="R73" s="92"/>
      <c r="S73" s="92"/>
      <c r="U73" s="81"/>
    </row>
    <row r="74" spans="1:28" s="20" customFormat="1" outlineLevel="1">
      <c r="A74" s="194" t="s">
        <v>22</v>
      </c>
      <c r="B74" s="7"/>
      <c r="C74" s="8" t="s">
        <v>166</v>
      </c>
      <c r="D74" s="162" t="s">
        <v>194</v>
      </c>
      <c r="E74" s="28">
        <v>0</v>
      </c>
      <c r="F74" s="17">
        <v>0</v>
      </c>
      <c r="G74" s="29">
        <v>0</v>
      </c>
      <c r="H74" s="28">
        <v>0</v>
      </c>
      <c r="I74" s="17">
        <v>0</v>
      </c>
      <c r="J74" s="29">
        <v>0</v>
      </c>
      <c r="K74" s="28">
        <v>0</v>
      </c>
      <c r="L74" s="18">
        <v>0</v>
      </c>
      <c r="M74" s="29">
        <v>0</v>
      </c>
      <c r="N74" s="181">
        <v>0</v>
      </c>
      <c r="O74" s="19">
        <v>0</v>
      </c>
      <c r="P74" s="32">
        <v>0</v>
      </c>
      <c r="Q74" s="93"/>
      <c r="R74" s="93"/>
      <c r="S74" s="93"/>
      <c r="U74" s="81"/>
    </row>
    <row r="75" spans="1:28" s="20" customFormat="1" outlineLevel="1">
      <c r="A75" s="194" t="s">
        <v>22</v>
      </c>
      <c r="B75" s="7"/>
      <c r="C75" s="8" t="s">
        <v>167</v>
      </c>
      <c r="D75" s="162" t="s">
        <v>194</v>
      </c>
      <c r="E75" s="28">
        <v>0</v>
      </c>
      <c r="F75" s="17">
        <v>0</v>
      </c>
      <c r="G75" s="29">
        <v>0</v>
      </c>
      <c r="H75" s="28">
        <v>0</v>
      </c>
      <c r="I75" s="17">
        <v>0</v>
      </c>
      <c r="J75" s="29">
        <v>0</v>
      </c>
      <c r="K75" s="111">
        <v>0</v>
      </c>
      <c r="L75" s="18">
        <v>0</v>
      </c>
      <c r="M75" s="29">
        <v>0</v>
      </c>
      <c r="N75" s="181">
        <v>0</v>
      </c>
      <c r="O75" s="19">
        <v>0</v>
      </c>
      <c r="P75" s="32">
        <v>0</v>
      </c>
      <c r="Q75" s="93"/>
      <c r="R75" s="93"/>
      <c r="S75" s="93"/>
      <c r="U75" s="81"/>
    </row>
    <row r="76" spans="1:28" s="20" customFormat="1" outlineLevel="1">
      <c r="A76" s="194" t="s">
        <v>22</v>
      </c>
      <c r="B76" s="7" t="s">
        <v>168</v>
      </c>
      <c r="C76" s="8" t="s">
        <v>138</v>
      </c>
      <c r="D76" s="162" t="s">
        <v>194</v>
      </c>
      <c r="E76" s="28">
        <v>0</v>
      </c>
      <c r="F76" s="17">
        <v>0</v>
      </c>
      <c r="G76" s="29">
        <v>0</v>
      </c>
      <c r="H76" s="28">
        <v>0</v>
      </c>
      <c r="I76" s="17">
        <v>0</v>
      </c>
      <c r="J76" s="29">
        <v>0</v>
      </c>
      <c r="K76" s="111">
        <v>0</v>
      </c>
      <c r="L76" s="18">
        <v>0</v>
      </c>
      <c r="M76" s="29">
        <v>0</v>
      </c>
      <c r="N76" s="181">
        <v>0</v>
      </c>
      <c r="O76" s="19">
        <v>0</v>
      </c>
      <c r="P76" s="32">
        <v>0</v>
      </c>
      <c r="Q76" s="93"/>
      <c r="R76" s="93"/>
      <c r="S76" s="93"/>
      <c r="U76" s="81"/>
    </row>
    <row r="77" spans="1:28" s="20" customFormat="1" ht="31.5" outlineLevel="1">
      <c r="A77" s="194" t="s">
        <v>22</v>
      </c>
      <c r="B77" s="7" t="s">
        <v>169</v>
      </c>
      <c r="C77" s="129" t="s">
        <v>181</v>
      </c>
      <c r="D77" s="162" t="s">
        <v>195</v>
      </c>
      <c r="E77" s="28"/>
      <c r="F77" s="17"/>
      <c r="G77" s="29">
        <v>0</v>
      </c>
      <c r="H77" s="111"/>
      <c r="I77" s="18"/>
      <c r="J77" s="29">
        <v>0</v>
      </c>
      <c r="K77" s="28">
        <v>0</v>
      </c>
      <c r="L77" s="18">
        <v>0</v>
      </c>
      <c r="M77" s="29">
        <v>0</v>
      </c>
      <c r="N77" s="181">
        <v>0</v>
      </c>
      <c r="O77" s="19">
        <v>0</v>
      </c>
      <c r="P77" s="32">
        <v>0</v>
      </c>
      <c r="Q77" s="93"/>
      <c r="R77" s="93"/>
      <c r="S77" s="93"/>
      <c r="U77" s="81"/>
    </row>
    <row r="78" spans="1:28" s="20" customFormat="1" outlineLevel="1">
      <c r="A78" s="194" t="s">
        <v>22</v>
      </c>
      <c r="B78" s="7" t="s">
        <v>170</v>
      </c>
      <c r="C78" s="8" t="s">
        <v>180</v>
      </c>
      <c r="D78" s="162" t="s">
        <v>194</v>
      </c>
      <c r="E78" s="28">
        <v>0</v>
      </c>
      <c r="F78" s="17">
        <v>0</v>
      </c>
      <c r="G78" s="29">
        <v>0</v>
      </c>
      <c r="H78" s="28">
        <v>0</v>
      </c>
      <c r="I78" s="17">
        <v>0</v>
      </c>
      <c r="J78" s="29">
        <v>0</v>
      </c>
      <c r="K78" s="111">
        <v>0</v>
      </c>
      <c r="L78" s="18">
        <v>0</v>
      </c>
      <c r="M78" s="29">
        <v>0</v>
      </c>
      <c r="N78" s="181">
        <v>0</v>
      </c>
      <c r="O78" s="19">
        <v>0</v>
      </c>
      <c r="P78" s="32">
        <v>0</v>
      </c>
      <c r="Q78" s="93"/>
      <c r="R78" s="93"/>
      <c r="S78" s="93"/>
      <c r="U78" s="81"/>
      <c r="X78" s="198"/>
      <c r="AB78" s="22"/>
    </row>
    <row r="79" spans="1:28" s="20" customFormat="1" outlineLevel="1">
      <c r="A79" s="194" t="s">
        <v>22</v>
      </c>
      <c r="B79" s="7" t="s">
        <v>171</v>
      </c>
      <c r="C79" s="8" t="s">
        <v>156</v>
      </c>
      <c r="D79" s="162"/>
      <c r="E79" s="28"/>
      <c r="F79" s="17"/>
      <c r="G79" s="29">
        <v>0</v>
      </c>
      <c r="H79" s="28"/>
      <c r="I79" s="17"/>
      <c r="J79" s="29">
        <v>0</v>
      </c>
      <c r="K79" s="111">
        <v>0</v>
      </c>
      <c r="L79" s="18">
        <v>0</v>
      </c>
      <c r="M79" s="29">
        <v>0</v>
      </c>
      <c r="N79" s="181">
        <v>0</v>
      </c>
      <c r="O79" s="19">
        <v>0</v>
      </c>
      <c r="P79" s="32">
        <v>0</v>
      </c>
      <c r="Q79" s="93"/>
      <c r="R79" s="93"/>
      <c r="S79" s="93"/>
      <c r="U79" s="81"/>
    </row>
    <row r="80" spans="1:28" s="16" customFormat="1" outlineLevel="1">
      <c r="A80" s="193" t="s">
        <v>22</v>
      </c>
      <c r="B80" s="5" t="s">
        <v>141</v>
      </c>
      <c r="C80" s="6" t="s">
        <v>140</v>
      </c>
      <c r="D80" s="161" t="s">
        <v>159</v>
      </c>
      <c r="E80" s="26">
        <v>0</v>
      </c>
      <c r="F80" s="14">
        <v>0</v>
      </c>
      <c r="G80" s="27">
        <v>0</v>
      </c>
      <c r="H80" s="26">
        <v>0</v>
      </c>
      <c r="I80" s="21">
        <v>0</v>
      </c>
      <c r="J80" s="27">
        <v>0</v>
      </c>
      <c r="K80" s="26">
        <v>0</v>
      </c>
      <c r="L80" s="21">
        <v>0</v>
      </c>
      <c r="M80" s="27">
        <v>0</v>
      </c>
      <c r="N80" s="30">
        <v>0</v>
      </c>
      <c r="O80" s="15">
        <v>0</v>
      </c>
      <c r="P80" s="31">
        <v>0</v>
      </c>
      <c r="Q80" s="92"/>
      <c r="R80" s="92"/>
      <c r="S80" s="92"/>
      <c r="U80" s="81"/>
    </row>
    <row r="81" spans="1:24" s="20" customFormat="1" outlineLevel="1">
      <c r="A81" s="193" t="s">
        <v>22</v>
      </c>
      <c r="B81" s="5"/>
      <c r="C81" s="8" t="s">
        <v>166</v>
      </c>
      <c r="D81" s="162" t="s">
        <v>159</v>
      </c>
      <c r="E81" s="28">
        <v>0</v>
      </c>
      <c r="F81" s="17">
        <v>0</v>
      </c>
      <c r="G81" s="29">
        <v>0</v>
      </c>
      <c r="H81" s="28">
        <v>0</v>
      </c>
      <c r="I81" s="17">
        <v>0</v>
      </c>
      <c r="J81" s="29">
        <v>0</v>
      </c>
      <c r="K81" s="111">
        <v>0</v>
      </c>
      <c r="L81" s="18">
        <v>0</v>
      </c>
      <c r="M81" s="29">
        <v>0</v>
      </c>
      <c r="N81" s="30">
        <v>0</v>
      </c>
      <c r="O81" s="15">
        <v>0</v>
      </c>
      <c r="P81" s="31">
        <v>0</v>
      </c>
      <c r="Q81" s="93"/>
      <c r="R81" s="93"/>
      <c r="S81" s="93"/>
      <c r="U81" s="81"/>
    </row>
    <row r="82" spans="1:24" s="20" customFormat="1" outlineLevel="1">
      <c r="A82" s="193" t="s">
        <v>22</v>
      </c>
      <c r="B82" s="5"/>
      <c r="C82" s="8" t="s">
        <v>167</v>
      </c>
      <c r="D82" s="162" t="s">
        <v>159</v>
      </c>
      <c r="E82" s="28">
        <v>0</v>
      </c>
      <c r="F82" s="17">
        <v>0</v>
      </c>
      <c r="G82" s="29">
        <v>0</v>
      </c>
      <c r="H82" s="111">
        <v>0</v>
      </c>
      <c r="I82" s="18">
        <v>0</v>
      </c>
      <c r="J82" s="29">
        <v>0</v>
      </c>
      <c r="K82" s="111">
        <v>0</v>
      </c>
      <c r="L82" s="18">
        <v>0</v>
      </c>
      <c r="M82" s="29">
        <v>0</v>
      </c>
      <c r="N82" s="181">
        <v>0</v>
      </c>
      <c r="O82" s="19">
        <v>0</v>
      </c>
      <c r="P82" s="32">
        <v>0</v>
      </c>
      <c r="Q82" s="93"/>
      <c r="R82" s="93"/>
      <c r="S82" s="93"/>
      <c r="U82" s="81"/>
    </row>
    <row r="83" spans="1:24" s="20" customFormat="1" ht="31.5" outlineLevel="1">
      <c r="A83" s="193" t="s">
        <v>22</v>
      </c>
      <c r="B83" s="5"/>
      <c r="C83" s="129" t="s">
        <v>182</v>
      </c>
      <c r="D83" s="162" t="s">
        <v>159</v>
      </c>
      <c r="E83" s="28">
        <v>0</v>
      </c>
      <c r="F83" s="17">
        <v>0</v>
      </c>
      <c r="G83" s="29">
        <v>0</v>
      </c>
      <c r="H83" s="28">
        <v>0</v>
      </c>
      <c r="I83" s="18">
        <v>0</v>
      </c>
      <c r="J83" s="29">
        <v>0</v>
      </c>
      <c r="K83" s="111">
        <v>0</v>
      </c>
      <c r="L83" s="18">
        <v>0</v>
      </c>
      <c r="M83" s="29">
        <v>0</v>
      </c>
      <c r="N83" s="30">
        <v>0</v>
      </c>
      <c r="O83" s="15">
        <v>0</v>
      </c>
      <c r="P83" s="31">
        <v>0</v>
      </c>
      <c r="Q83" s="93"/>
      <c r="R83" s="93"/>
      <c r="S83" s="93"/>
      <c r="U83" s="81"/>
    </row>
    <row r="84" spans="1:24" s="20" customFormat="1" outlineLevel="1">
      <c r="A84" s="194" t="s">
        <v>22</v>
      </c>
      <c r="B84" s="7" t="s">
        <v>185</v>
      </c>
      <c r="C84" s="8" t="s">
        <v>157</v>
      </c>
      <c r="D84" s="162" t="s">
        <v>159</v>
      </c>
      <c r="E84" s="28">
        <v>0</v>
      </c>
      <c r="F84" s="17">
        <v>0</v>
      </c>
      <c r="G84" s="29">
        <v>0</v>
      </c>
      <c r="H84" s="28">
        <v>0</v>
      </c>
      <c r="I84" s="17">
        <v>0</v>
      </c>
      <c r="J84" s="29">
        <v>0</v>
      </c>
      <c r="K84" s="111">
        <v>0</v>
      </c>
      <c r="L84" s="18">
        <v>0</v>
      </c>
      <c r="M84" s="29">
        <v>0</v>
      </c>
      <c r="N84" s="181">
        <v>0</v>
      </c>
      <c r="O84" s="19">
        <v>0</v>
      </c>
      <c r="P84" s="32">
        <v>0</v>
      </c>
      <c r="Q84" s="93"/>
      <c r="R84" s="93"/>
      <c r="S84" s="93"/>
      <c r="U84" s="81"/>
    </row>
    <row r="85" spans="1:24" s="20" customFormat="1" outlineLevel="1">
      <c r="A85" s="194" t="s">
        <v>22</v>
      </c>
      <c r="B85" s="7" t="s">
        <v>186</v>
      </c>
      <c r="C85" s="8" t="s">
        <v>183</v>
      </c>
      <c r="D85" s="162" t="s">
        <v>159</v>
      </c>
      <c r="E85" s="28">
        <v>0</v>
      </c>
      <c r="F85" s="17">
        <v>0</v>
      </c>
      <c r="G85" s="29">
        <v>0</v>
      </c>
      <c r="H85" s="28">
        <v>0</v>
      </c>
      <c r="I85" s="17">
        <v>0</v>
      </c>
      <c r="J85" s="29">
        <v>0</v>
      </c>
      <c r="K85" s="111">
        <v>0</v>
      </c>
      <c r="L85" s="18">
        <v>0</v>
      </c>
      <c r="M85" s="29">
        <v>0</v>
      </c>
      <c r="N85" s="181">
        <v>0</v>
      </c>
      <c r="O85" s="19">
        <v>0</v>
      </c>
      <c r="P85" s="32">
        <v>0</v>
      </c>
      <c r="Q85" s="93"/>
      <c r="R85" s="93"/>
      <c r="S85" s="93"/>
      <c r="U85" s="81"/>
    </row>
    <row r="86" spans="1:24" s="20" customFormat="1" outlineLevel="1">
      <c r="A86" s="194" t="s">
        <v>22</v>
      </c>
      <c r="B86" s="7" t="s">
        <v>187</v>
      </c>
      <c r="C86" s="8" t="s">
        <v>156</v>
      </c>
      <c r="D86" s="162"/>
      <c r="E86" s="28"/>
      <c r="F86" s="17"/>
      <c r="G86" s="29">
        <v>0</v>
      </c>
      <c r="H86" s="28"/>
      <c r="I86" s="17"/>
      <c r="J86" s="29"/>
      <c r="K86" s="111">
        <v>0</v>
      </c>
      <c r="L86" s="18">
        <v>0</v>
      </c>
      <c r="M86" s="29">
        <v>0</v>
      </c>
      <c r="N86" s="181">
        <v>0</v>
      </c>
      <c r="O86" s="19">
        <v>0</v>
      </c>
      <c r="P86" s="32">
        <v>0</v>
      </c>
      <c r="Q86" s="93"/>
      <c r="R86" s="93"/>
      <c r="S86" s="93"/>
      <c r="U86" s="81"/>
    </row>
    <row r="87" spans="1:24" s="16" customFormat="1" ht="31.5" outlineLevel="1">
      <c r="A87" s="193" t="s">
        <v>22</v>
      </c>
      <c r="B87" s="5" t="s">
        <v>139</v>
      </c>
      <c r="C87" s="9" t="s">
        <v>142</v>
      </c>
      <c r="D87" s="163" t="s">
        <v>1</v>
      </c>
      <c r="E87" s="26">
        <v>4937</v>
      </c>
      <c r="F87" s="21">
        <v>35000</v>
      </c>
      <c r="G87" s="27">
        <v>70512067.189999998</v>
      </c>
      <c r="H87" s="26">
        <v>6309</v>
      </c>
      <c r="I87" s="21">
        <v>32000</v>
      </c>
      <c r="J87" s="27">
        <v>109840422.59999999</v>
      </c>
      <c r="K87" s="26">
        <v>1372</v>
      </c>
      <c r="L87" s="21">
        <v>-3000</v>
      </c>
      <c r="M87" s="27">
        <v>39328355.409999996</v>
      </c>
      <c r="N87" s="30">
        <v>0.27790155965161029</v>
      </c>
      <c r="O87" s="15">
        <v>-8.5714285714285715E-2</v>
      </c>
      <c r="P87" s="31">
        <v>0.55775354456744008</v>
      </c>
      <c r="Q87" s="92"/>
      <c r="R87" s="92"/>
      <c r="S87" s="92"/>
      <c r="U87" s="81"/>
    </row>
    <row r="88" spans="1:24" s="20" customFormat="1" ht="31.5" outlineLevel="1">
      <c r="A88" s="194" t="s">
        <v>22</v>
      </c>
      <c r="B88" s="7" t="s">
        <v>188</v>
      </c>
      <c r="C88" s="10" t="s">
        <v>184</v>
      </c>
      <c r="D88" s="164" t="s">
        <v>1</v>
      </c>
      <c r="E88" s="28">
        <v>4937</v>
      </c>
      <c r="F88" s="17">
        <v>35000</v>
      </c>
      <c r="G88" s="29">
        <v>70512067.189999998</v>
      </c>
      <c r="H88" s="28">
        <v>6309</v>
      </c>
      <c r="I88" s="17">
        <v>32000</v>
      </c>
      <c r="J88" s="29">
        <v>109840422.59999999</v>
      </c>
      <c r="K88" s="111">
        <v>1372</v>
      </c>
      <c r="L88" s="18">
        <v>-3000</v>
      </c>
      <c r="M88" s="29">
        <v>39328355.409999996</v>
      </c>
      <c r="N88" s="181">
        <v>0.27790155965161029</v>
      </c>
      <c r="O88" s="19">
        <v>-8.5714285714285715E-2</v>
      </c>
      <c r="P88" s="32">
        <v>0.55775354456744008</v>
      </c>
      <c r="Q88" s="93"/>
      <c r="R88" s="93"/>
      <c r="S88" s="93"/>
      <c r="U88" s="81"/>
    </row>
    <row r="89" spans="1:24" s="20" customFormat="1" ht="31.5" outlineLevel="1">
      <c r="A89" s="194" t="s">
        <v>22</v>
      </c>
      <c r="B89" s="7"/>
      <c r="C89" s="10" t="s">
        <v>224</v>
      </c>
      <c r="D89" s="164" t="s">
        <v>225</v>
      </c>
      <c r="E89" s="28">
        <v>0</v>
      </c>
      <c r="F89" s="17">
        <v>0</v>
      </c>
      <c r="G89" s="29">
        <v>0</v>
      </c>
      <c r="H89" s="28">
        <v>0</v>
      </c>
      <c r="I89" s="17">
        <v>0</v>
      </c>
      <c r="J89" s="29">
        <v>0</v>
      </c>
      <c r="K89" s="111">
        <v>0</v>
      </c>
      <c r="L89" s="18">
        <v>0</v>
      </c>
      <c r="M89" s="29">
        <v>0</v>
      </c>
      <c r="N89" s="181">
        <v>0</v>
      </c>
      <c r="O89" s="19">
        <v>0</v>
      </c>
      <c r="P89" s="32">
        <v>0</v>
      </c>
      <c r="Q89" s="93"/>
      <c r="R89" s="93"/>
      <c r="S89" s="93"/>
      <c r="U89" s="81"/>
    </row>
    <row r="90" spans="1:24" s="20" customFormat="1" outlineLevel="1">
      <c r="A90" s="194" t="s">
        <v>22</v>
      </c>
      <c r="B90" s="7"/>
      <c r="C90" s="10" t="s">
        <v>222</v>
      </c>
      <c r="D90" s="164" t="s">
        <v>223</v>
      </c>
      <c r="E90" s="28">
        <v>0</v>
      </c>
      <c r="F90" s="17">
        <v>0</v>
      </c>
      <c r="G90" s="29">
        <v>0</v>
      </c>
      <c r="H90" s="28">
        <v>0</v>
      </c>
      <c r="I90" s="17"/>
      <c r="J90" s="29">
        <v>0</v>
      </c>
      <c r="K90" s="111">
        <v>0</v>
      </c>
      <c r="L90" s="18">
        <v>0</v>
      </c>
      <c r="M90" s="29">
        <v>0</v>
      </c>
      <c r="N90" s="181">
        <v>0</v>
      </c>
      <c r="O90" s="19">
        <v>0</v>
      </c>
      <c r="P90" s="32">
        <v>0</v>
      </c>
      <c r="Q90" s="93"/>
      <c r="R90" s="93"/>
      <c r="S90" s="93"/>
      <c r="U90" s="81"/>
    </row>
    <row r="91" spans="1:24" s="20" customFormat="1" outlineLevel="1">
      <c r="A91" s="194" t="s">
        <v>22</v>
      </c>
      <c r="B91" s="7" t="s">
        <v>189</v>
      </c>
      <c r="C91" s="11" t="s">
        <v>144</v>
      </c>
      <c r="D91" s="164" t="s">
        <v>1</v>
      </c>
      <c r="E91" s="28">
        <v>0</v>
      </c>
      <c r="F91" s="17">
        <v>0</v>
      </c>
      <c r="G91" s="29">
        <v>0</v>
      </c>
      <c r="H91" s="28">
        <v>0</v>
      </c>
      <c r="I91" s="17">
        <v>0</v>
      </c>
      <c r="J91" s="29">
        <v>0</v>
      </c>
      <c r="K91" s="111">
        <v>0</v>
      </c>
      <c r="L91" s="18">
        <v>0</v>
      </c>
      <c r="M91" s="29">
        <v>0</v>
      </c>
      <c r="N91" s="181">
        <v>0</v>
      </c>
      <c r="O91" s="19">
        <v>0</v>
      </c>
      <c r="P91" s="32">
        <v>0</v>
      </c>
      <c r="Q91" s="93"/>
      <c r="R91" s="93"/>
      <c r="S91" s="93"/>
      <c r="U91" s="81"/>
    </row>
    <row r="92" spans="1:24" s="16" customFormat="1" outlineLevel="1">
      <c r="A92" s="193" t="s">
        <v>22</v>
      </c>
      <c r="B92" s="5" t="s">
        <v>143</v>
      </c>
      <c r="C92" s="6" t="s">
        <v>2</v>
      </c>
      <c r="D92" s="163" t="s">
        <v>3</v>
      </c>
      <c r="E92" s="26">
        <v>0</v>
      </c>
      <c r="F92" s="14">
        <v>0</v>
      </c>
      <c r="G92" s="27">
        <v>0</v>
      </c>
      <c r="H92" s="230">
        <v>0</v>
      </c>
      <c r="I92" s="231"/>
      <c r="J92" s="232">
        <v>0</v>
      </c>
      <c r="K92" s="165">
        <v>0</v>
      </c>
      <c r="L92" s="21">
        <v>0</v>
      </c>
      <c r="M92" s="27">
        <v>0</v>
      </c>
      <c r="N92" s="30">
        <v>0</v>
      </c>
      <c r="O92" s="15">
        <v>0</v>
      </c>
      <c r="P92" s="31">
        <v>0</v>
      </c>
      <c r="Q92" s="92"/>
      <c r="R92" s="92"/>
      <c r="S92" s="92"/>
      <c r="U92" s="81"/>
    </row>
    <row r="93" spans="1:24" s="13" customFormat="1">
      <c r="A93" s="36" t="s">
        <v>17</v>
      </c>
      <c r="B93" s="37" t="s">
        <v>229</v>
      </c>
      <c r="C93" s="215" t="s">
        <v>230</v>
      </c>
      <c r="D93" s="208" t="s">
        <v>145</v>
      </c>
      <c r="E93" s="40" t="s">
        <v>145</v>
      </c>
      <c r="F93" s="41" t="s">
        <v>145</v>
      </c>
      <c r="G93" s="42">
        <v>18649758.399999999</v>
      </c>
      <c r="H93" s="40" t="s">
        <v>145</v>
      </c>
      <c r="I93" s="41" t="s">
        <v>145</v>
      </c>
      <c r="J93" s="42">
        <v>24713100</v>
      </c>
      <c r="K93" s="40" t="s">
        <v>145</v>
      </c>
      <c r="L93" s="41" t="s">
        <v>145</v>
      </c>
      <c r="M93" s="42">
        <v>6063341.6000000015</v>
      </c>
      <c r="N93" s="216" t="s">
        <v>145</v>
      </c>
      <c r="O93" s="217" t="s">
        <v>145</v>
      </c>
      <c r="P93" s="43">
        <v>0.32511636182911635</v>
      </c>
      <c r="Q93" s="91"/>
      <c r="R93" s="91"/>
      <c r="S93" s="91"/>
      <c r="U93" s="81"/>
      <c r="W93" s="81"/>
      <c r="X93" s="81">
        <v>24713100</v>
      </c>
    </row>
    <row r="94" spans="1:24" s="16" customFormat="1" outlineLevel="1">
      <c r="A94" s="193">
        <v>456</v>
      </c>
      <c r="B94" s="5" t="s">
        <v>136</v>
      </c>
      <c r="C94" s="6" t="s">
        <v>137</v>
      </c>
      <c r="D94" s="161" t="s">
        <v>194</v>
      </c>
      <c r="E94" s="26">
        <v>0</v>
      </c>
      <c r="F94" s="14">
        <v>0</v>
      </c>
      <c r="G94" s="27">
        <v>0</v>
      </c>
      <c r="H94" s="26">
        <v>0</v>
      </c>
      <c r="I94" s="14">
        <v>0</v>
      </c>
      <c r="J94" s="27">
        <v>0</v>
      </c>
      <c r="K94" s="26">
        <v>0</v>
      </c>
      <c r="L94" s="14">
        <v>0</v>
      </c>
      <c r="M94" s="27">
        <v>0</v>
      </c>
      <c r="N94" s="30">
        <v>0</v>
      </c>
      <c r="O94" s="15">
        <v>0</v>
      </c>
      <c r="P94" s="31">
        <v>0</v>
      </c>
      <c r="Q94" s="92"/>
      <c r="R94" s="92"/>
      <c r="S94" s="92"/>
      <c r="U94" s="81"/>
    </row>
    <row r="95" spans="1:24" s="20" customFormat="1" outlineLevel="1">
      <c r="A95" s="194">
        <v>456</v>
      </c>
      <c r="B95" s="7"/>
      <c r="C95" s="8" t="s">
        <v>166</v>
      </c>
      <c r="D95" s="162" t="s">
        <v>194</v>
      </c>
      <c r="E95" s="28">
        <v>0</v>
      </c>
      <c r="F95" s="17">
        <v>0</v>
      </c>
      <c r="G95" s="29">
        <v>0</v>
      </c>
      <c r="H95" s="28">
        <v>0</v>
      </c>
      <c r="I95" s="17">
        <v>0</v>
      </c>
      <c r="J95" s="29">
        <v>0</v>
      </c>
      <c r="K95" s="28">
        <v>0</v>
      </c>
      <c r="L95" s="18">
        <v>0</v>
      </c>
      <c r="M95" s="29">
        <v>0</v>
      </c>
      <c r="N95" s="181">
        <v>0</v>
      </c>
      <c r="O95" s="19">
        <v>0</v>
      </c>
      <c r="P95" s="32">
        <v>0</v>
      </c>
      <c r="Q95" s="93"/>
      <c r="R95" s="93"/>
      <c r="S95" s="93"/>
      <c r="U95" s="81"/>
    </row>
    <row r="96" spans="1:24" s="20" customFormat="1" outlineLevel="1">
      <c r="A96" s="194">
        <v>456</v>
      </c>
      <c r="B96" s="7"/>
      <c r="C96" s="8" t="s">
        <v>167</v>
      </c>
      <c r="D96" s="162" t="s">
        <v>194</v>
      </c>
      <c r="E96" s="28">
        <v>0</v>
      </c>
      <c r="F96" s="17">
        <v>0</v>
      </c>
      <c r="G96" s="29">
        <v>0</v>
      </c>
      <c r="H96" s="28">
        <v>0</v>
      </c>
      <c r="I96" s="17">
        <v>0</v>
      </c>
      <c r="J96" s="29">
        <v>0</v>
      </c>
      <c r="K96" s="111">
        <v>0</v>
      </c>
      <c r="L96" s="18">
        <v>0</v>
      </c>
      <c r="M96" s="29">
        <v>0</v>
      </c>
      <c r="N96" s="181">
        <v>0</v>
      </c>
      <c r="O96" s="19">
        <v>0</v>
      </c>
      <c r="P96" s="32">
        <v>0</v>
      </c>
      <c r="Q96" s="93"/>
      <c r="R96" s="93"/>
      <c r="S96" s="93"/>
      <c r="U96" s="81"/>
    </row>
    <row r="97" spans="1:28" s="20" customFormat="1" outlineLevel="1">
      <c r="A97" s="194">
        <v>456</v>
      </c>
      <c r="B97" s="7" t="s">
        <v>168</v>
      </c>
      <c r="C97" s="8" t="s">
        <v>138</v>
      </c>
      <c r="D97" s="162" t="s">
        <v>194</v>
      </c>
      <c r="E97" s="28">
        <v>0</v>
      </c>
      <c r="F97" s="17">
        <v>0</v>
      </c>
      <c r="G97" s="29">
        <v>0</v>
      </c>
      <c r="H97" s="28">
        <v>0</v>
      </c>
      <c r="I97" s="17">
        <v>0</v>
      </c>
      <c r="J97" s="29">
        <v>0</v>
      </c>
      <c r="K97" s="111">
        <v>0</v>
      </c>
      <c r="L97" s="18">
        <v>0</v>
      </c>
      <c r="M97" s="29">
        <v>0</v>
      </c>
      <c r="N97" s="181">
        <v>0</v>
      </c>
      <c r="O97" s="19">
        <v>0</v>
      </c>
      <c r="P97" s="32">
        <v>0</v>
      </c>
      <c r="Q97" s="93"/>
      <c r="R97" s="93"/>
      <c r="S97" s="93"/>
      <c r="U97" s="81"/>
    </row>
    <row r="98" spans="1:28" s="20" customFormat="1" ht="31.5" outlineLevel="1">
      <c r="A98" s="194">
        <v>456</v>
      </c>
      <c r="B98" s="7" t="s">
        <v>169</v>
      </c>
      <c r="C98" s="129" t="s">
        <v>181</v>
      </c>
      <c r="D98" s="162" t="s">
        <v>195</v>
      </c>
      <c r="E98" s="28"/>
      <c r="F98" s="17"/>
      <c r="G98" s="29">
        <v>0</v>
      </c>
      <c r="H98" s="111"/>
      <c r="I98" s="18"/>
      <c r="J98" s="29">
        <v>0</v>
      </c>
      <c r="K98" s="28">
        <v>0</v>
      </c>
      <c r="L98" s="18">
        <v>0</v>
      </c>
      <c r="M98" s="29">
        <v>0</v>
      </c>
      <c r="N98" s="181">
        <v>0</v>
      </c>
      <c r="O98" s="19">
        <v>0</v>
      </c>
      <c r="P98" s="32">
        <v>0</v>
      </c>
      <c r="Q98" s="93"/>
      <c r="R98" s="93"/>
      <c r="S98" s="93"/>
      <c r="U98" s="81"/>
    </row>
    <row r="99" spans="1:28" s="20" customFormat="1" outlineLevel="1">
      <c r="A99" s="194">
        <v>456</v>
      </c>
      <c r="B99" s="7" t="s">
        <v>170</v>
      </c>
      <c r="C99" s="8" t="s">
        <v>180</v>
      </c>
      <c r="D99" s="162" t="s">
        <v>194</v>
      </c>
      <c r="E99" s="28">
        <v>0</v>
      </c>
      <c r="F99" s="17">
        <v>0</v>
      </c>
      <c r="G99" s="29">
        <v>0</v>
      </c>
      <c r="H99" s="28">
        <v>0</v>
      </c>
      <c r="I99" s="17">
        <v>0</v>
      </c>
      <c r="J99" s="29">
        <v>0</v>
      </c>
      <c r="K99" s="111">
        <v>0</v>
      </c>
      <c r="L99" s="18">
        <v>0</v>
      </c>
      <c r="M99" s="29">
        <v>0</v>
      </c>
      <c r="N99" s="181">
        <v>0</v>
      </c>
      <c r="O99" s="19">
        <v>0</v>
      </c>
      <c r="P99" s="32">
        <v>0</v>
      </c>
      <c r="Q99" s="93"/>
      <c r="R99" s="93"/>
      <c r="S99" s="93"/>
      <c r="U99" s="81"/>
      <c r="X99" s="198"/>
      <c r="AB99" s="22"/>
    </row>
    <row r="100" spans="1:28" s="20" customFormat="1" outlineLevel="1">
      <c r="A100" s="194">
        <v>456</v>
      </c>
      <c r="B100" s="7" t="s">
        <v>171</v>
      </c>
      <c r="C100" s="8" t="s">
        <v>156</v>
      </c>
      <c r="D100" s="162"/>
      <c r="E100" s="28"/>
      <c r="F100" s="17"/>
      <c r="G100" s="29">
        <v>0</v>
      </c>
      <c r="H100" s="28"/>
      <c r="I100" s="17"/>
      <c r="J100" s="29">
        <v>0</v>
      </c>
      <c r="K100" s="111">
        <v>0</v>
      </c>
      <c r="L100" s="18">
        <v>0</v>
      </c>
      <c r="M100" s="29">
        <v>0</v>
      </c>
      <c r="N100" s="181">
        <v>0</v>
      </c>
      <c r="O100" s="19">
        <v>0</v>
      </c>
      <c r="P100" s="32">
        <v>0</v>
      </c>
      <c r="Q100" s="93"/>
      <c r="R100" s="93"/>
      <c r="S100" s="93"/>
      <c r="U100" s="81"/>
    </row>
    <row r="101" spans="1:28" s="16" customFormat="1" outlineLevel="1">
      <c r="A101" s="193">
        <v>456</v>
      </c>
      <c r="B101" s="5" t="s">
        <v>141</v>
      </c>
      <c r="C101" s="6" t="s">
        <v>140</v>
      </c>
      <c r="D101" s="161" t="s">
        <v>159</v>
      </c>
      <c r="E101" s="26">
        <v>0</v>
      </c>
      <c r="F101" s="14">
        <v>0</v>
      </c>
      <c r="G101" s="27">
        <v>0</v>
      </c>
      <c r="H101" s="26">
        <v>0</v>
      </c>
      <c r="I101" s="21">
        <v>0</v>
      </c>
      <c r="J101" s="27">
        <v>0</v>
      </c>
      <c r="K101" s="26">
        <v>0</v>
      </c>
      <c r="L101" s="21">
        <v>0</v>
      </c>
      <c r="M101" s="27">
        <v>0</v>
      </c>
      <c r="N101" s="30">
        <v>0</v>
      </c>
      <c r="O101" s="15">
        <v>0</v>
      </c>
      <c r="P101" s="31">
        <v>0</v>
      </c>
      <c r="Q101" s="92"/>
      <c r="R101" s="92"/>
      <c r="S101" s="92"/>
      <c r="U101" s="81"/>
    </row>
    <row r="102" spans="1:28" s="20" customFormat="1" outlineLevel="1">
      <c r="A102" s="193">
        <v>456</v>
      </c>
      <c r="B102" s="5"/>
      <c r="C102" s="8" t="s">
        <v>166</v>
      </c>
      <c r="D102" s="162" t="s">
        <v>159</v>
      </c>
      <c r="E102" s="28">
        <v>0</v>
      </c>
      <c r="F102" s="17">
        <v>0</v>
      </c>
      <c r="G102" s="29">
        <v>0</v>
      </c>
      <c r="H102" s="28">
        <v>0</v>
      </c>
      <c r="I102" s="17">
        <v>0</v>
      </c>
      <c r="J102" s="29">
        <v>0</v>
      </c>
      <c r="K102" s="111">
        <v>0</v>
      </c>
      <c r="L102" s="18">
        <v>0</v>
      </c>
      <c r="M102" s="29">
        <v>0</v>
      </c>
      <c r="N102" s="30">
        <v>0</v>
      </c>
      <c r="O102" s="15">
        <v>0</v>
      </c>
      <c r="P102" s="31">
        <v>0</v>
      </c>
      <c r="Q102" s="93"/>
      <c r="R102" s="93"/>
      <c r="S102" s="93"/>
      <c r="U102" s="81"/>
    </row>
    <row r="103" spans="1:28" s="20" customFormat="1" outlineLevel="1">
      <c r="A103" s="193">
        <v>456</v>
      </c>
      <c r="B103" s="5"/>
      <c r="C103" s="8" t="s">
        <v>167</v>
      </c>
      <c r="D103" s="162" t="s">
        <v>159</v>
      </c>
      <c r="E103" s="28">
        <v>0</v>
      </c>
      <c r="F103" s="17">
        <v>0</v>
      </c>
      <c r="G103" s="29">
        <v>0</v>
      </c>
      <c r="H103" s="111">
        <v>0</v>
      </c>
      <c r="I103" s="18">
        <v>0</v>
      </c>
      <c r="J103" s="29">
        <v>0</v>
      </c>
      <c r="K103" s="111">
        <v>0</v>
      </c>
      <c r="L103" s="18">
        <v>0</v>
      </c>
      <c r="M103" s="29">
        <v>0</v>
      </c>
      <c r="N103" s="181">
        <v>0</v>
      </c>
      <c r="O103" s="19">
        <v>0</v>
      </c>
      <c r="P103" s="32">
        <v>0</v>
      </c>
      <c r="Q103" s="93"/>
      <c r="R103" s="93"/>
      <c r="S103" s="93"/>
      <c r="U103" s="81"/>
    </row>
    <row r="104" spans="1:28" s="20" customFormat="1" ht="31.5" outlineLevel="1">
      <c r="A104" s="193">
        <v>456</v>
      </c>
      <c r="B104" s="5"/>
      <c r="C104" s="129" t="s">
        <v>182</v>
      </c>
      <c r="D104" s="162" t="s">
        <v>159</v>
      </c>
      <c r="E104" s="28">
        <v>0</v>
      </c>
      <c r="F104" s="17">
        <v>0</v>
      </c>
      <c r="G104" s="29">
        <v>0</v>
      </c>
      <c r="H104" s="28">
        <v>0</v>
      </c>
      <c r="I104" s="18">
        <v>0</v>
      </c>
      <c r="J104" s="29">
        <v>0</v>
      </c>
      <c r="K104" s="111">
        <v>0</v>
      </c>
      <c r="L104" s="18">
        <v>0</v>
      </c>
      <c r="M104" s="29">
        <v>0</v>
      </c>
      <c r="N104" s="30">
        <v>0</v>
      </c>
      <c r="O104" s="15">
        <v>0</v>
      </c>
      <c r="P104" s="31">
        <v>0</v>
      </c>
      <c r="Q104" s="93"/>
      <c r="R104" s="93"/>
      <c r="S104" s="93"/>
      <c r="U104" s="81"/>
    </row>
    <row r="105" spans="1:28" s="20" customFormat="1" outlineLevel="1">
      <c r="A105" s="194">
        <v>456</v>
      </c>
      <c r="B105" s="7" t="s">
        <v>185</v>
      </c>
      <c r="C105" s="8" t="s">
        <v>157</v>
      </c>
      <c r="D105" s="162" t="s">
        <v>159</v>
      </c>
      <c r="E105" s="28">
        <v>0</v>
      </c>
      <c r="F105" s="17">
        <v>0</v>
      </c>
      <c r="G105" s="29">
        <v>0</v>
      </c>
      <c r="H105" s="28">
        <v>0</v>
      </c>
      <c r="I105" s="17">
        <v>0</v>
      </c>
      <c r="J105" s="29">
        <v>0</v>
      </c>
      <c r="K105" s="111">
        <v>0</v>
      </c>
      <c r="L105" s="18">
        <v>0</v>
      </c>
      <c r="M105" s="29">
        <v>0</v>
      </c>
      <c r="N105" s="181">
        <v>0</v>
      </c>
      <c r="O105" s="19">
        <v>0</v>
      </c>
      <c r="P105" s="32">
        <v>0</v>
      </c>
      <c r="Q105" s="93"/>
      <c r="R105" s="93"/>
      <c r="S105" s="93"/>
      <c r="U105" s="81"/>
    </row>
    <row r="106" spans="1:28" s="20" customFormat="1" outlineLevel="1">
      <c r="A106" s="194">
        <v>456</v>
      </c>
      <c r="B106" s="7" t="s">
        <v>186</v>
      </c>
      <c r="C106" s="8" t="s">
        <v>183</v>
      </c>
      <c r="D106" s="162" t="s">
        <v>159</v>
      </c>
      <c r="E106" s="28">
        <v>0</v>
      </c>
      <c r="F106" s="17">
        <v>0</v>
      </c>
      <c r="G106" s="29">
        <v>0</v>
      </c>
      <c r="H106" s="28">
        <v>0</v>
      </c>
      <c r="I106" s="17">
        <v>0</v>
      </c>
      <c r="J106" s="29">
        <v>0</v>
      </c>
      <c r="K106" s="111">
        <v>0</v>
      </c>
      <c r="L106" s="18">
        <v>0</v>
      </c>
      <c r="M106" s="29">
        <v>0</v>
      </c>
      <c r="N106" s="181">
        <v>0</v>
      </c>
      <c r="O106" s="19">
        <v>0</v>
      </c>
      <c r="P106" s="32">
        <v>0</v>
      </c>
      <c r="Q106" s="93"/>
      <c r="R106" s="93"/>
      <c r="S106" s="93"/>
      <c r="U106" s="81"/>
    </row>
    <row r="107" spans="1:28" s="20" customFormat="1" outlineLevel="1">
      <c r="A107" s="194">
        <v>456</v>
      </c>
      <c r="B107" s="7" t="s">
        <v>187</v>
      </c>
      <c r="C107" s="8" t="s">
        <v>156</v>
      </c>
      <c r="D107" s="162"/>
      <c r="E107" s="28"/>
      <c r="F107" s="17"/>
      <c r="G107" s="29">
        <v>0</v>
      </c>
      <c r="H107" s="28"/>
      <c r="I107" s="17"/>
      <c r="J107" s="29"/>
      <c r="K107" s="111">
        <v>0</v>
      </c>
      <c r="L107" s="18">
        <v>0</v>
      </c>
      <c r="M107" s="29">
        <v>0</v>
      </c>
      <c r="N107" s="181">
        <v>0</v>
      </c>
      <c r="O107" s="19">
        <v>0</v>
      </c>
      <c r="P107" s="32">
        <v>0</v>
      </c>
      <c r="Q107" s="93"/>
      <c r="R107" s="93"/>
      <c r="S107" s="93"/>
      <c r="U107" s="81"/>
    </row>
    <row r="108" spans="1:28" s="16" customFormat="1" ht="31.5" outlineLevel="1">
      <c r="A108" s="193">
        <v>456</v>
      </c>
      <c r="B108" s="5" t="s">
        <v>139</v>
      </c>
      <c r="C108" s="9" t="s">
        <v>142</v>
      </c>
      <c r="D108" s="163" t="s">
        <v>1</v>
      </c>
      <c r="E108" s="26">
        <v>0</v>
      </c>
      <c r="F108" s="21">
        <v>6680</v>
      </c>
      <c r="G108" s="27">
        <v>18649758.399999999</v>
      </c>
      <c r="H108" s="26">
        <v>0</v>
      </c>
      <c r="I108" s="21">
        <v>8100</v>
      </c>
      <c r="J108" s="27">
        <v>24713100</v>
      </c>
      <c r="K108" s="26">
        <v>0</v>
      </c>
      <c r="L108" s="21">
        <v>1420</v>
      </c>
      <c r="M108" s="27">
        <v>6063341.6000000015</v>
      </c>
      <c r="N108" s="30">
        <v>0</v>
      </c>
      <c r="O108" s="15">
        <v>0.21257485029940121</v>
      </c>
      <c r="P108" s="31">
        <v>0.32511636182911635</v>
      </c>
      <c r="Q108" s="92"/>
      <c r="R108" s="92"/>
      <c r="S108" s="92"/>
      <c r="U108" s="81"/>
    </row>
    <row r="109" spans="1:28" s="20" customFormat="1" ht="31.5" outlineLevel="1">
      <c r="A109" s="194">
        <v>456</v>
      </c>
      <c r="B109" s="7" t="s">
        <v>188</v>
      </c>
      <c r="C109" s="10" t="s">
        <v>184</v>
      </c>
      <c r="D109" s="164" t="s">
        <v>1</v>
      </c>
      <c r="E109" s="28">
        <v>0</v>
      </c>
      <c r="F109" s="17">
        <v>6680</v>
      </c>
      <c r="G109" s="29">
        <v>18649758.399999999</v>
      </c>
      <c r="H109" s="28">
        <v>0</v>
      </c>
      <c r="I109" s="17">
        <v>8100</v>
      </c>
      <c r="J109" s="29">
        <v>24713100</v>
      </c>
      <c r="K109" s="111">
        <v>0</v>
      </c>
      <c r="L109" s="18">
        <v>1420</v>
      </c>
      <c r="M109" s="29">
        <v>6063341.6000000015</v>
      </c>
      <c r="N109" s="181">
        <v>0</v>
      </c>
      <c r="O109" s="19">
        <v>0.21257485029940121</v>
      </c>
      <c r="P109" s="32">
        <v>0.32511636182911635</v>
      </c>
      <c r="Q109" s="93"/>
      <c r="R109" s="93"/>
      <c r="S109" s="93"/>
      <c r="U109" s="81"/>
    </row>
    <row r="110" spans="1:28" s="20" customFormat="1" ht="31.5" outlineLevel="1">
      <c r="A110" s="194">
        <v>456</v>
      </c>
      <c r="B110" s="7"/>
      <c r="C110" s="10" t="s">
        <v>224</v>
      </c>
      <c r="D110" s="164" t="s">
        <v>225</v>
      </c>
      <c r="E110" s="28">
        <v>0</v>
      </c>
      <c r="F110" s="17">
        <v>0</v>
      </c>
      <c r="G110" s="29">
        <v>0</v>
      </c>
      <c r="H110" s="28">
        <v>0</v>
      </c>
      <c r="I110" s="17">
        <v>0</v>
      </c>
      <c r="J110" s="29">
        <v>0</v>
      </c>
      <c r="K110" s="111">
        <v>0</v>
      </c>
      <c r="L110" s="18">
        <v>0</v>
      </c>
      <c r="M110" s="29">
        <v>0</v>
      </c>
      <c r="N110" s="181">
        <v>0</v>
      </c>
      <c r="O110" s="19">
        <v>0</v>
      </c>
      <c r="P110" s="32">
        <v>0</v>
      </c>
      <c r="Q110" s="93"/>
      <c r="R110" s="93"/>
      <c r="S110" s="93"/>
      <c r="U110" s="81"/>
    </row>
    <row r="111" spans="1:28" s="20" customFormat="1" outlineLevel="1">
      <c r="A111" s="194">
        <v>456</v>
      </c>
      <c r="B111" s="7"/>
      <c r="C111" s="10" t="s">
        <v>222</v>
      </c>
      <c r="D111" s="164" t="s">
        <v>223</v>
      </c>
      <c r="E111" s="28">
        <v>0</v>
      </c>
      <c r="F111" s="17">
        <v>0</v>
      </c>
      <c r="G111" s="29">
        <v>0</v>
      </c>
      <c r="H111" s="28">
        <v>0</v>
      </c>
      <c r="I111" s="17"/>
      <c r="J111" s="29">
        <v>0</v>
      </c>
      <c r="K111" s="111">
        <v>0</v>
      </c>
      <c r="L111" s="18">
        <v>0</v>
      </c>
      <c r="M111" s="29">
        <v>0</v>
      </c>
      <c r="N111" s="181">
        <v>0</v>
      </c>
      <c r="O111" s="19">
        <v>0</v>
      </c>
      <c r="P111" s="32">
        <v>0</v>
      </c>
      <c r="Q111" s="93"/>
      <c r="R111" s="93"/>
      <c r="S111" s="93"/>
      <c r="U111" s="81"/>
    </row>
    <row r="112" spans="1:28" s="20" customFormat="1" outlineLevel="1">
      <c r="A112" s="194">
        <v>456</v>
      </c>
      <c r="B112" s="7" t="s">
        <v>189</v>
      </c>
      <c r="C112" s="11" t="s">
        <v>144</v>
      </c>
      <c r="D112" s="164" t="s">
        <v>1</v>
      </c>
      <c r="E112" s="28">
        <v>0</v>
      </c>
      <c r="F112" s="17">
        <v>0</v>
      </c>
      <c r="G112" s="29">
        <v>0</v>
      </c>
      <c r="H112" s="28">
        <v>0</v>
      </c>
      <c r="I112" s="17">
        <v>0</v>
      </c>
      <c r="J112" s="29">
        <v>0</v>
      </c>
      <c r="K112" s="111">
        <v>0</v>
      </c>
      <c r="L112" s="18">
        <v>0</v>
      </c>
      <c r="M112" s="29">
        <v>0</v>
      </c>
      <c r="N112" s="181">
        <v>0</v>
      </c>
      <c r="O112" s="19">
        <v>0</v>
      </c>
      <c r="P112" s="32">
        <v>0</v>
      </c>
      <c r="Q112" s="93"/>
      <c r="R112" s="93"/>
      <c r="S112" s="93"/>
      <c r="U112" s="81"/>
    </row>
    <row r="113" spans="1:28" s="16" customFormat="1" outlineLevel="1">
      <c r="A113" s="193">
        <v>456</v>
      </c>
      <c r="B113" s="5" t="s">
        <v>143</v>
      </c>
      <c r="C113" s="6" t="s">
        <v>2</v>
      </c>
      <c r="D113" s="163" t="s">
        <v>3</v>
      </c>
      <c r="E113" s="26">
        <v>0</v>
      </c>
      <c r="F113" s="14">
        <v>0</v>
      </c>
      <c r="G113" s="27">
        <v>0</v>
      </c>
      <c r="H113" s="230">
        <v>0</v>
      </c>
      <c r="I113" s="231"/>
      <c r="J113" s="232">
        <v>0</v>
      </c>
      <c r="K113" s="165">
        <v>0</v>
      </c>
      <c r="L113" s="21">
        <v>0</v>
      </c>
      <c r="M113" s="27">
        <v>0</v>
      </c>
      <c r="N113" s="30">
        <v>0</v>
      </c>
      <c r="O113" s="15">
        <v>0</v>
      </c>
      <c r="P113" s="31">
        <v>0</v>
      </c>
      <c r="Q113" s="92"/>
      <c r="R113" s="92"/>
      <c r="S113" s="92"/>
      <c r="U113" s="81"/>
    </row>
    <row r="114" spans="1:28" s="13" customFormat="1">
      <c r="A114" s="36" t="s">
        <v>20</v>
      </c>
      <c r="B114" s="37" t="s">
        <v>25</v>
      </c>
      <c r="C114" s="215" t="s">
        <v>24</v>
      </c>
      <c r="D114" s="208" t="s">
        <v>145</v>
      </c>
      <c r="E114" s="40" t="s">
        <v>145</v>
      </c>
      <c r="F114" s="41" t="s">
        <v>145</v>
      </c>
      <c r="G114" s="42">
        <v>1092105228.4200001</v>
      </c>
      <c r="H114" s="40" t="s">
        <v>145</v>
      </c>
      <c r="I114" s="41" t="s">
        <v>145</v>
      </c>
      <c r="J114" s="42">
        <v>87207559.210000008</v>
      </c>
      <c r="K114" s="40" t="s">
        <v>145</v>
      </c>
      <c r="L114" s="41" t="s">
        <v>145</v>
      </c>
      <c r="M114" s="42">
        <v>-1004897669.2100002</v>
      </c>
      <c r="N114" s="216" t="s">
        <v>145</v>
      </c>
      <c r="O114" s="217" t="s">
        <v>145</v>
      </c>
      <c r="P114" s="43">
        <v>-0.92014729264123463</v>
      </c>
      <c r="Q114" s="91"/>
      <c r="R114" s="91"/>
      <c r="S114" s="91"/>
      <c r="U114" s="81"/>
      <c r="W114" s="81"/>
      <c r="X114" s="81">
        <v>87207559.210000008</v>
      </c>
    </row>
    <row r="115" spans="1:28" s="16" customFormat="1" outlineLevel="1">
      <c r="A115" s="193" t="s">
        <v>25</v>
      </c>
      <c r="B115" s="5" t="s">
        <v>136</v>
      </c>
      <c r="C115" s="6" t="s">
        <v>137</v>
      </c>
      <c r="D115" s="161" t="s">
        <v>194</v>
      </c>
      <c r="E115" s="26">
        <v>8720</v>
      </c>
      <c r="F115" s="14">
        <v>77546</v>
      </c>
      <c r="G115" s="27">
        <v>469763813.78000009</v>
      </c>
      <c r="H115" s="26">
        <v>0</v>
      </c>
      <c r="I115" s="14">
        <v>0</v>
      </c>
      <c r="J115" s="27">
        <v>1586881.78</v>
      </c>
      <c r="K115" s="26">
        <v>-8720</v>
      </c>
      <c r="L115" s="14">
        <v>-77546</v>
      </c>
      <c r="M115" s="27">
        <v>-468176932.00000012</v>
      </c>
      <c r="N115" s="30">
        <v>-1</v>
      </c>
      <c r="O115" s="15">
        <v>-1</v>
      </c>
      <c r="P115" s="31">
        <v>-0.99662195824060829</v>
      </c>
      <c r="Q115" s="92"/>
      <c r="R115" s="92"/>
      <c r="S115" s="92"/>
      <c r="U115" s="81"/>
    </row>
    <row r="116" spans="1:28" s="20" customFormat="1" outlineLevel="1">
      <c r="A116" s="194" t="s">
        <v>25</v>
      </c>
      <c r="B116" s="7"/>
      <c r="C116" s="8" t="s">
        <v>166</v>
      </c>
      <c r="D116" s="162" t="s">
        <v>194</v>
      </c>
      <c r="E116" s="28">
        <v>0</v>
      </c>
      <c r="F116" s="17">
        <v>0</v>
      </c>
      <c r="G116" s="29">
        <v>0</v>
      </c>
      <c r="H116" s="28">
        <v>0</v>
      </c>
      <c r="I116" s="17">
        <v>0</v>
      </c>
      <c r="J116" s="29">
        <v>0</v>
      </c>
      <c r="K116" s="28">
        <v>0</v>
      </c>
      <c r="L116" s="18">
        <v>0</v>
      </c>
      <c r="M116" s="29">
        <v>0</v>
      </c>
      <c r="N116" s="181">
        <v>0</v>
      </c>
      <c r="O116" s="19">
        <v>0</v>
      </c>
      <c r="P116" s="32">
        <v>0</v>
      </c>
      <c r="Q116" s="93"/>
      <c r="R116" s="93"/>
      <c r="S116" s="93"/>
      <c r="U116" s="81"/>
    </row>
    <row r="117" spans="1:28" s="20" customFormat="1" outlineLevel="1">
      <c r="A117" s="194" t="s">
        <v>25</v>
      </c>
      <c r="B117" s="7"/>
      <c r="C117" s="8" t="s">
        <v>167</v>
      </c>
      <c r="D117" s="162" t="s">
        <v>194</v>
      </c>
      <c r="E117" s="28">
        <v>0</v>
      </c>
      <c r="F117" s="17">
        <v>0</v>
      </c>
      <c r="G117" s="29">
        <v>0</v>
      </c>
      <c r="H117" s="28">
        <v>0</v>
      </c>
      <c r="I117" s="17">
        <v>0</v>
      </c>
      <c r="J117" s="29">
        <v>0</v>
      </c>
      <c r="K117" s="111">
        <v>0</v>
      </c>
      <c r="L117" s="18">
        <v>0</v>
      </c>
      <c r="M117" s="29">
        <v>0</v>
      </c>
      <c r="N117" s="181">
        <v>0</v>
      </c>
      <c r="O117" s="19">
        <v>0</v>
      </c>
      <c r="P117" s="32">
        <v>0</v>
      </c>
      <c r="Q117" s="93"/>
      <c r="R117" s="93"/>
      <c r="S117" s="93"/>
      <c r="U117" s="81"/>
    </row>
    <row r="118" spans="1:28" s="20" customFormat="1" outlineLevel="1">
      <c r="A118" s="194" t="s">
        <v>25</v>
      </c>
      <c r="B118" s="7" t="s">
        <v>168</v>
      </c>
      <c r="C118" s="8" t="s">
        <v>138</v>
      </c>
      <c r="D118" s="162" t="s">
        <v>194</v>
      </c>
      <c r="E118" s="28">
        <v>0</v>
      </c>
      <c r="F118" s="17">
        <v>0</v>
      </c>
      <c r="G118" s="29">
        <v>0</v>
      </c>
      <c r="H118" s="28">
        <v>0</v>
      </c>
      <c r="I118" s="17">
        <v>0</v>
      </c>
      <c r="J118" s="29">
        <v>0</v>
      </c>
      <c r="K118" s="111">
        <v>0</v>
      </c>
      <c r="L118" s="18">
        <v>0</v>
      </c>
      <c r="M118" s="29">
        <v>0</v>
      </c>
      <c r="N118" s="181">
        <v>0</v>
      </c>
      <c r="O118" s="19">
        <v>0</v>
      </c>
      <c r="P118" s="32">
        <v>0</v>
      </c>
      <c r="Q118" s="93"/>
      <c r="R118" s="93"/>
      <c r="S118" s="93"/>
      <c r="U118" s="81"/>
    </row>
    <row r="119" spans="1:28" s="20" customFormat="1" ht="31.5" outlineLevel="1">
      <c r="A119" s="194" t="s">
        <v>25</v>
      </c>
      <c r="B119" s="7" t="s">
        <v>169</v>
      </c>
      <c r="C119" s="129" t="s">
        <v>181</v>
      </c>
      <c r="D119" s="162" t="s">
        <v>195</v>
      </c>
      <c r="E119" s="28"/>
      <c r="F119" s="17"/>
      <c r="G119" s="29">
        <v>1360670</v>
      </c>
      <c r="H119" s="111"/>
      <c r="I119" s="18"/>
      <c r="J119" s="29">
        <v>1705000</v>
      </c>
      <c r="K119" s="28">
        <v>0</v>
      </c>
      <c r="L119" s="18">
        <v>0</v>
      </c>
      <c r="M119" s="29">
        <v>344330</v>
      </c>
      <c r="N119" s="181">
        <v>0</v>
      </c>
      <c r="O119" s="19">
        <v>0</v>
      </c>
      <c r="P119" s="32">
        <v>0.2530591546811497</v>
      </c>
      <c r="Q119" s="93"/>
      <c r="R119" s="93"/>
      <c r="S119" s="93"/>
      <c r="U119" s="81"/>
    </row>
    <row r="120" spans="1:28" s="20" customFormat="1" outlineLevel="1">
      <c r="A120" s="194" t="s">
        <v>25</v>
      </c>
      <c r="B120" s="7" t="s">
        <v>170</v>
      </c>
      <c r="C120" s="8" t="s">
        <v>180</v>
      </c>
      <c r="D120" s="162" t="s">
        <v>194</v>
      </c>
      <c r="E120" s="28">
        <v>8720</v>
      </c>
      <c r="F120" s="17">
        <v>77546</v>
      </c>
      <c r="G120" s="29">
        <v>468614046.1400001</v>
      </c>
      <c r="H120" s="28">
        <v>0</v>
      </c>
      <c r="I120" s="17">
        <v>0</v>
      </c>
      <c r="J120" s="29">
        <v>0</v>
      </c>
      <c r="K120" s="111">
        <v>-8720</v>
      </c>
      <c r="L120" s="18">
        <v>-77546</v>
      </c>
      <c r="M120" s="29">
        <v>-468614046.1400001</v>
      </c>
      <c r="N120" s="181">
        <v>-1</v>
      </c>
      <c r="O120" s="19">
        <v>-1</v>
      </c>
      <c r="P120" s="32">
        <v>-1</v>
      </c>
      <c r="Q120" s="93"/>
      <c r="R120" s="93"/>
      <c r="S120" s="93"/>
      <c r="U120" s="81"/>
      <c r="X120" s="198"/>
      <c r="AB120" s="22"/>
    </row>
    <row r="121" spans="1:28" s="20" customFormat="1" outlineLevel="1">
      <c r="A121" s="194" t="s">
        <v>25</v>
      </c>
      <c r="B121" s="7" t="s">
        <v>171</v>
      </c>
      <c r="C121" s="8" t="s">
        <v>156</v>
      </c>
      <c r="D121" s="162"/>
      <c r="E121" s="28"/>
      <c r="F121" s="17"/>
      <c r="G121" s="29">
        <v>-210902.36</v>
      </c>
      <c r="H121" s="28"/>
      <c r="I121" s="17"/>
      <c r="J121" s="29">
        <v>-118118.22000000002</v>
      </c>
      <c r="K121" s="111">
        <v>0</v>
      </c>
      <c r="L121" s="18">
        <v>0</v>
      </c>
      <c r="M121" s="29">
        <v>92784.13999999997</v>
      </c>
      <c r="N121" s="181">
        <v>0</v>
      </c>
      <c r="O121" s="19">
        <v>0</v>
      </c>
      <c r="P121" s="32">
        <v>-0.43993884184131449</v>
      </c>
      <c r="Q121" s="93"/>
      <c r="R121" s="93"/>
      <c r="S121" s="93"/>
      <c r="U121" s="81"/>
    </row>
    <row r="122" spans="1:28" s="16" customFormat="1" outlineLevel="1">
      <c r="A122" s="193" t="s">
        <v>25</v>
      </c>
      <c r="B122" s="5" t="s">
        <v>141</v>
      </c>
      <c r="C122" s="6" t="s">
        <v>140</v>
      </c>
      <c r="D122" s="161" t="s">
        <v>159</v>
      </c>
      <c r="E122" s="26">
        <v>3473</v>
      </c>
      <c r="F122" s="14">
        <v>35081</v>
      </c>
      <c r="G122" s="27">
        <v>76461284.400000006</v>
      </c>
      <c r="H122" s="26">
        <v>0</v>
      </c>
      <c r="I122" s="21">
        <v>0</v>
      </c>
      <c r="J122" s="27">
        <v>0</v>
      </c>
      <c r="K122" s="26">
        <v>-3473</v>
      </c>
      <c r="L122" s="21">
        <v>-35081</v>
      </c>
      <c r="M122" s="27">
        <v>-76461284.400000006</v>
      </c>
      <c r="N122" s="30">
        <v>-1</v>
      </c>
      <c r="O122" s="15">
        <v>-1</v>
      </c>
      <c r="P122" s="31">
        <v>-1</v>
      </c>
      <c r="Q122" s="92"/>
      <c r="R122" s="92"/>
      <c r="S122" s="92"/>
      <c r="U122" s="81"/>
    </row>
    <row r="123" spans="1:28" s="20" customFormat="1" outlineLevel="1">
      <c r="A123" s="193" t="s">
        <v>25</v>
      </c>
      <c r="B123" s="5"/>
      <c r="C123" s="8" t="s">
        <v>166</v>
      </c>
      <c r="D123" s="162" t="s">
        <v>159</v>
      </c>
      <c r="E123" s="28">
        <v>0</v>
      </c>
      <c r="F123" s="17">
        <v>0</v>
      </c>
      <c r="G123" s="29">
        <v>0</v>
      </c>
      <c r="H123" s="28">
        <v>0</v>
      </c>
      <c r="I123" s="17">
        <v>0</v>
      </c>
      <c r="J123" s="29">
        <v>0</v>
      </c>
      <c r="K123" s="111">
        <v>0</v>
      </c>
      <c r="L123" s="18">
        <v>0</v>
      </c>
      <c r="M123" s="29">
        <v>0</v>
      </c>
      <c r="N123" s="30">
        <v>0</v>
      </c>
      <c r="O123" s="15">
        <v>0</v>
      </c>
      <c r="P123" s="31">
        <v>0</v>
      </c>
      <c r="Q123" s="93"/>
      <c r="R123" s="93"/>
      <c r="S123" s="93"/>
      <c r="U123" s="81"/>
    </row>
    <row r="124" spans="1:28" s="20" customFormat="1" outlineLevel="1">
      <c r="A124" s="193" t="s">
        <v>25</v>
      </c>
      <c r="B124" s="5"/>
      <c r="C124" s="8" t="s">
        <v>167</v>
      </c>
      <c r="D124" s="162" t="s">
        <v>159</v>
      </c>
      <c r="E124" s="28">
        <v>0</v>
      </c>
      <c r="F124" s="17">
        <v>0</v>
      </c>
      <c r="G124" s="29">
        <v>0</v>
      </c>
      <c r="H124" s="111">
        <v>0</v>
      </c>
      <c r="I124" s="18">
        <v>0</v>
      </c>
      <c r="J124" s="29">
        <v>0</v>
      </c>
      <c r="K124" s="111">
        <v>0</v>
      </c>
      <c r="L124" s="18">
        <v>0</v>
      </c>
      <c r="M124" s="29">
        <v>0</v>
      </c>
      <c r="N124" s="181">
        <v>0</v>
      </c>
      <c r="O124" s="19">
        <v>0</v>
      </c>
      <c r="P124" s="32">
        <v>0</v>
      </c>
      <c r="Q124" s="93"/>
      <c r="R124" s="93"/>
      <c r="S124" s="93"/>
      <c r="U124" s="81"/>
    </row>
    <row r="125" spans="1:28" s="20" customFormat="1" ht="31.5" outlineLevel="1">
      <c r="A125" s="193" t="s">
        <v>25</v>
      </c>
      <c r="B125" s="5"/>
      <c r="C125" s="129" t="s">
        <v>182</v>
      </c>
      <c r="D125" s="162" t="s">
        <v>159</v>
      </c>
      <c r="E125" s="28">
        <v>0</v>
      </c>
      <c r="F125" s="17">
        <v>0</v>
      </c>
      <c r="G125" s="29">
        <v>0</v>
      </c>
      <c r="H125" s="28">
        <v>0</v>
      </c>
      <c r="I125" s="18">
        <v>0</v>
      </c>
      <c r="J125" s="29">
        <v>0</v>
      </c>
      <c r="K125" s="111">
        <v>0</v>
      </c>
      <c r="L125" s="18">
        <v>0</v>
      </c>
      <c r="M125" s="29">
        <v>0</v>
      </c>
      <c r="N125" s="30">
        <v>0</v>
      </c>
      <c r="O125" s="15">
        <v>0</v>
      </c>
      <c r="P125" s="31">
        <v>0</v>
      </c>
      <c r="Q125" s="93"/>
      <c r="R125" s="93"/>
      <c r="S125" s="93"/>
      <c r="U125" s="81"/>
    </row>
    <row r="126" spans="1:28" s="20" customFormat="1" outlineLevel="1">
      <c r="A126" s="194" t="s">
        <v>25</v>
      </c>
      <c r="B126" s="7" t="s">
        <v>185</v>
      </c>
      <c r="C126" s="8" t="s">
        <v>157</v>
      </c>
      <c r="D126" s="162" t="s">
        <v>159</v>
      </c>
      <c r="E126" s="28">
        <v>1090</v>
      </c>
      <c r="F126" s="17">
        <v>12979</v>
      </c>
      <c r="G126" s="29">
        <v>25896396.460000001</v>
      </c>
      <c r="H126" s="28">
        <v>0</v>
      </c>
      <c r="I126" s="17">
        <v>0</v>
      </c>
      <c r="J126" s="29">
        <v>0</v>
      </c>
      <c r="K126" s="111">
        <v>-1090</v>
      </c>
      <c r="L126" s="18">
        <v>-12979</v>
      </c>
      <c r="M126" s="29">
        <v>-25896396.460000001</v>
      </c>
      <c r="N126" s="181">
        <v>-1</v>
      </c>
      <c r="O126" s="19">
        <v>-1</v>
      </c>
      <c r="P126" s="32">
        <v>-1</v>
      </c>
      <c r="Q126" s="93"/>
      <c r="R126" s="93"/>
      <c r="S126" s="93"/>
      <c r="U126" s="81"/>
    </row>
    <row r="127" spans="1:28" s="20" customFormat="1" outlineLevel="1">
      <c r="A127" s="194" t="s">
        <v>25</v>
      </c>
      <c r="B127" s="7" t="s">
        <v>186</v>
      </c>
      <c r="C127" s="8" t="s">
        <v>183</v>
      </c>
      <c r="D127" s="162" t="s">
        <v>159</v>
      </c>
      <c r="E127" s="28">
        <v>2383</v>
      </c>
      <c r="F127" s="17">
        <v>22102</v>
      </c>
      <c r="G127" s="29">
        <v>50567281.940000005</v>
      </c>
      <c r="H127" s="28">
        <v>0</v>
      </c>
      <c r="I127" s="17">
        <v>0</v>
      </c>
      <c r="J127" s="29">
        <v>0</v>
      </c>
      <c r="K127" s="111">
        <v>-2383</v>
      </c>
      <c r="L127" s="18">
        <v>-22102</v>
      </c>
      <c r="M127" s="29">
        <v>-50567281.940000005</v>
      </c>
      <c r="N127" s="181">
        <v>-1</v>
      </c>
      <c r="O127" s="19">
        <v>-1</v>
      </c>
      <c r="P127" s="32">
        <v>-1</v>
      </c>
      <c r="Q127" s="93"/>
      <c r="R127" s="93"/>
      <c r="S127" s="93"/>
      <c r="U127" s="81"/>
    </row>
    <row r="128" spans="1:28" s="20" customFormat="1" outlineLevel="1">
      <c r="A128" s="194" t="s">
        <v>25</v>
      </c>
      <c r="B128" s="7" t="s">
        <v>187</v>
      </c>
      <c r="C128" s="8" t="s">
        <v>156</v>
      </c>
      <c r="D128" s="162"/>
      <c r="E128" s="28"/>
      <c r="F128" s="17"/>
      <c r="G128" s="29">
        <v>-2394</v>
      </c>
      <c r="H128" s="28"/>
      <c r="I128" s="17"/>
      <c r="J128" s="29"/>
      <c r="K128" s="111">
        <v>0</v>
      </c>
      <c r="L128" s="18">
        <v>0</v>
      </c>
      <c r="M128" s="29">
        <v>2394</v>
      </c>
      <c r="N128" s="181">
        <v>0</v>
      </c>
      <c r="O128" s="19">
        <v>0</v>
      </c>
      <c r="P128" s="32">
        <v>-1</v>
      </c>
      <c r="Q128" s="93"/>
      <c r="R128" s="93"/>
      <c r="S128" s="93"/>
      <c r="U128" s="81"/>
    </row>
    <row r="129" spans="1:28" s="16" customFormat="1" ht="31.5" outlineLevel="1">
      <c r="A129" s="193" t="s">
        <v>25</v>
      </c>
      <c r="B129" s="5" t="s">
        <v>139</v>
      </c>
      <c r="C129" s="9" t="s">
        <v>142</v>
      </c>
      <c r="D129" s="163" t="s">
        <v>1</v>
      </c>
      <c r="E129" s="26">
        <v>115004</v>
      </c>
      <c r="F129" s="21">
        <v>654344</v>
      </c>
      <c r="G129" s="27">
        <v>545880130.24000001</v>
      </c>
      <c r="H129" s="26">
        <v>130351</v>
      </c>
      <c r="I129" s="21">
        <v>646150</v>
      </c>
      <c r="J129" s="27">
        <v>85620677.430000007</v>
      </c>
      <c r="K129" s="26">
        <v>15347</v>
      </c>
      <c r="L129" s="21">
        <v>-8194</v>
      </c>
      <c r="M129" s="27">
        <v>-460259452.81000006</v>
      </c>
      <c r="N129" s="30">
        <v>0.13344753225974748</v>
      </c>
      <c r="O129" s="15">
        <v>-1.2522465247637329E-2</v>
      </c>
      <c r="P129" s="31">
        <v>-0.84315113760899074</v>
      </c>
      <c r="Q129" s="92"/>
      <c r="R129" s="92"/>
      <c r="S129" s="92"/>
      <c r="U129" s="81"/>
    </row>
    <row r="130" spans="1:28" s="20" customFormat="1" ht="31.5" outlineLevel="1">
      <c r="A130" s="194" t="s">
        <v>25</v>
      </c>
      <c r="B130" s="7" t="s">
        <v>188</v>
      </c>
      <c r="C130" s="10" t="s">
        <v>184</v>
      </c>
      <c r="D130" s="164" t="s">
        <v>1</v>
      </c>
      <c r="E130" s="28">
        <v>112565</v>
      </c>
      <c r="F130" s="17">
        <v>643844</v>
      </c>
      <c r="G130" s="29">
        <v>535570232.24000007</v>
      </c>
      <c r="H130" s="28">
        <v>127674</v>
      </c>
      <c r="I130" s="17">
        <v>635650</v>
      </c>
      <c r="J130" s="29">
        <v>74883181.430000007</v>
      </c>
      <c r="K130" s="111">
        <v>15109</v>
      </c>
      <c r="L130" s="18">
        <v>-8194</v>
      </c>
      <c r="M130" s="29">
        <v>-460687050.81000006</v>
      </c>
      <c r="N130" s="181">
        <v>0.13422467019055656</v>
      </c>
      <c r="O130" s="19">
        <v>-1.2726685346139749E-2</v>
      </c>
      <c r="P130" s="32">
        <v>-0.86018046388275871</v>
      </c>
      <c r="Q130" s="93"/>
      <c r="R130" s="93"/>
      <c r="S130" s="93"/>
      <c r="U130" s="81"/>
    </row>
    <row r="131" spans="1:28" s="20" customFormat="1" ht="31.5" outlineLevel="1">
      <c r="A131" s="194" t="s">
        <v>25</v>
      </c>
      <c r="B131" s="7"/>
      <c r="C131" s="10" t="s">
        <v>224</v>
      </c>
      <c r="D131" s="164" t="s">
        <v>225</v>
      </c>
      <c r="E131" s="28">
        <v>36526</v>
      </c>
      <c r="F131" s="17">
        <v>89521</v>
      </c>
      <c r="G131" s="29">
        <v>129665891.81999999</v>
      </c>
      <c r="H131" s="28">
        <v>42758</v>
      </c>
      <c r="I131" s="17">
        <v>97196</v>
      </c>
      <c r="J131" s="29">
        <v>179222759.69</v>
      </c>
      <c r="K131" s="111">
        <v>6232</v>
      </c>
      <c r="L131" s="18">
        <v>7675</v>
      </c>
      <c r="M131" s="29">
        <v>49556867.870000005</v>
      </c>
      <c r="N131" s="181">
        <v>0.17061818978262061</v>
      </c>
      <c r="O131" s="19">
        <v>8.5734073569330105E-2</v>
      </c>
      <c r="P131" s="32">
        <v>0.38218892551014122</v>
      </c>
      <c r="Q131" s="93"/>
      <c r="R131" s="93"/>
      <c r="S131" s="93"/>
      <c r="U131" s="81"/>
    </row>
    <row r="132" spans="1:28" s="20" customFormat="1" outlineLevel="1">
      <c r="A132" s="194" t="s">
        <v>25</v>
      </c>
      <c r="B132" s="7"/>
      <c r="C132" s="10" t="s">
        <v>222</v>
      </c>
      <c r="D132" s="164" t="s">
        <v>223</v>
      </c>
      <c r="E132" s="28">
        <v>15337</v>
      </c>
      <c r="F132" s="17">
        <v>0</v>
      </c>
      <c r="G132" s="29">
        <v>34007170</v>
      </c>
      <c r="H132" s="28">
        <v>10607</v>
      </c>
      <c r="I132" s="17"/>
      <c r="J132" s="29">
        <v>20951080</v>
      </c>
      <c r="K132" s="111">
        <v>-4730</v>
      </c>
      <c r="L132" s="18">
        <v>0</v>
      </c>
      <c r="M132" s="29">
        <v>-13056090</v>
      </c>
      <c r="N132" s="181">
        <v>-0.30840451196453023</v>
      </c>
      <c r="O132" s="19">
        <v>0</v>
      </c>
      <c r="P132" s="32">
        <v>-0.38392168475059818</v>
      </c>
      <c r="Q132" s="93"/>
      <c r="R132" s="93"/>
      <c r="S132" s="93"/>
      <c r="U132" s="81"/>
    </row>
    <row r="133" spans="1:28" s="20" customFormat="1" outlineLevel="1">
      <c r="A133" s="194" t="s">
        <v>25</v>
      </c>
      <c r="B133" s="7" t="s">
        <v>189</v>
      </c>
      <c r="C133" s="11" t="s">
        <v>144</v>
      </c>
      <c r="D133" s="164" t="s">
        <v>1</v>
      </c>
      <c r="E133" s="28">
        <v>2439</v>
      </c>
      <c r="F133" s="17">
        <v>10500</v>
      </c>
      <c r="G133" s="29">
        <v>10309898</v>
      </c>
      <c r="H133" s="28">
        <v>2677</v>
      </c>
      <c r="I133" s="17">
        <v>10500</v>
      </c>
      <c r="J133" s="29">
        <v>10737496</v>
      </c>
      <c r="K133" s="111">
        <v>238</v>
      </c>
      <c r="L133" s="18">
        <v>0</v>
      </c>
      <c r="M133" s="29">
        <v>427598</v>
      </c>
      <c r="N133" s="181">
        <v>9.7580975809758094E-2</v>
      </c>
      <c r="O133" s="19">
        <v>0</v>
      </c>
      <c r="P133" s="32">
        <v>4.1474513132913636E-2</v>
      </c>
      <c r="Q133" s="93"/>
      <c r="R133" s="93"/>
      <c r="S133" s="93"/>
      <c r="U133" s="81"/>
    </row>
    <row r="134" spans="1:28" s="16" customFormat="1" outlineLevel="1">
      <c r="A134" s="193" t="s">
        <v>25</v>
      </c>
      <c r="B134" s="5" t="s">
        <v>143</v>
      </c>
      <c r="C134" s="6" t="s">
        <v>2</v>
      </c>
      <c r="D134" s="163" t="s">
        <v>3</v>
      </c>
      <c r="E134" s="26">
        <v>0</v>
      </c>
      <c r="F134" s="14">
        <v>0</v>
      </c>
      <c r="G134" s="27">
        <v>0</v>
      </c>
      <c r="H134" s="230">
        <v>0</v>
      </c>
      <c r="I134" s="231"/>
      <c r="J134" s="232">
        <v>0</v>
      </c>
      <c r="K134" s="165">
        <v>0</v>
      </c>
      <c r="L134" s="21">
        <v>0</v>
      </c>
      <c r="M134" s="27">
        <v>0</v>
      </c>
      <c r="N134" s="30">
        <v>0</v>
      </c>
      <c r="O134" s="15">
        <v>0</v>
      </c>
      <c r="P134" s="31">
        <v>0</v>
      </c>
      <c r="Q134" s="92"/>
      <c r="R134" s="92"/>
      <c r="S134" s="92"/>
      <c r="U134" s="81"/>
    </row>
    <row r="135" spans="1:28" s="13" customFormat="1">
      <c r="A135" s="36" t="s">
        <v>23</v>
      </c>
      <c r="B135" s="37" t="s">
        <v>28</v>
      </c>
      <c r="C135" s="215" t="s">
        <v>27</v>
      </c>
      <c r="D135" s="208" t="s">
        <v>145</v>
      </c>
      <c r="E135" s="40" t="s">
        <v>145</v>
      </c>
      <c r="F135" s="41" t="s">
        <v>145</v>
      </c>
      <c r="G135" s="42">
        <v>608730612.28000009</v>
      </c>
      <c r="H135" s="40" t="s">
        <v>145</v>
      </c>
      <c r="I135" s="41" t="s">
        <v>145</v>
      </c>
      <c r="J135" s="42">
        <v>56893395.800000004</v>
      </c>
      <c r="K135" s="40" t="s">
        <v>145</v>
      </c>
      <c r="L135" s="41" t="s">
        <v>145</v>
      </c>
      <c r="M135" s="42">
        <v>-551837216.48000014</v>
      </c>
      <c r="N135" s="216" t="s">
        <v>145</v>
      </c>
      <c r="O135" s="217" t="s">
        <v>145</v>
      </c>
      <c r="P135" s="43">
        <v>-0.90653764628838729</v>
      </c>
      <c r="Q135" s="91"/>
      <c r="R135" s="91"/>
      <c r="S135" s="91"/>
      <c r="U135" s="81"/>
      <c r="W135" s="81"/>
      <c r="X135" s="81">
        <v>56893395.800000004</v>
      </c>
    </row>
    <row r="136" spans="1:28" s="16" customFormat="1" outlineLevel="1">
      <c r="A136" s="193" t="s">
        <v>28</v>
      </c>
      <c r="B136" s="5" t="s">
        <v>136</v>
      </c>
      <c r="C136" s="6" t="s">
        <v>137</v>
      </c>
      <c r="D136" s="161" t="s">
        <v>194</v>
      </c>
      <c r="E136" s="26">
        <v>5290</v>
      </c>
      <c r="F136" s="14">
        <v>47564</v>
      </c>
      <c r="G136" s="27">
        <v>193354269.50000003</v>
      </c>
      <c r="H136" s="26">
        <v>0</v>
      </c>
      <c r="I136" s="14">
        <v>0</v>
      </c>
      <c r="J136" s="27">
        <v>-477293.48000000004</v>
      </c>
      <c r="K136" s="26">
        <v>-5290</v>
      </c>
      <c r="L136" s="14">
        <v>-47564</v>
      </c>
      <c r="M136" s="27">
        <v>-193831562.98000005</v>
      </c>
      <c r="N136" s="30">
        <v>-1</v>
      </c>
      <c r="O136" s="15">
        <v>-1</v>
      </c>
      <c r="P136" s="31">
        <v>-1.002468492065028</v>
      </c>
      <c r="Q136" s="92"/>
      <c r="R136" s="92"/>
      <c r="S136" s="92"/>
      <c r="U136" s="81"/>
    </row>
    <row r="137" spans="1:28" s="20" customFormat="1" outlineLevel="1">
      <c r="A137" s="194" t="s">
        <v>28</v>
      </c>
      <c r="B137" s="7"/>
      <c r="C137" s="8" t="s">
        <v>166</v>
      </c>
      <c r="D137" s="162" t="s">
        <v>194</v>
      </c>
      <c r="E137" s="28">
        <v>0</v>
      </c>
      <c r="F137" s="17">
        <v>0</v>
      </c>
      <c r="G137" s="29">
        <v>0</v>
      </c>
      <c r="H137" s="28">
        <v>0</v>
      </c>
      <c r="I137" s="17">
        <v>0</v>
      </c>
      <c r="J137" s="29">
        <v>0</v>
      </c>
      <c r="K137" s="28">
        <v>0</v>
      </c>
      <c r="L137" s="18">
        <v>0</v>
      </c>
      <c r="M137" s="29">
        <v>0</v>
      </c>
      <c r="N137" s="181">
        <v>0</v>
      </c>
      <c r="O137" s="19">
        <v>0</v>
      </c>
      <c r="P137" s="32">
        <v>0</v>
      </c>
      <c r="Q137" s="93"/>
      <c r="R137" s="93"/>
      <c r="S137" s="93"/>
      <c r="U137" s="81"/>
    </row>
    <row r="138" spans="1:28" s="20" customFormat="1" outlineLevel="1">
      <c r="A138" s="194" t="s">
        <v>28</v>
      </c>
      <c r="B138" s="7"/>
      <c r="C138" s="8" t="s">
        <v>167</v>
      </c>
      <c r="D138" s="162" t="s">
        <v>194</v>
      </c>
      <c r="E138" s="28">
        <v>0</v>
      </c>
      <c r="F138" s="17">
        <v>0</v>
      </c>
      <c r="G138" s="29">
        <v>0</v>
      </c>
      <c r="H138" s="28">
        <v>0</v>
      </c>
      <c r="I138" s="17">
        <v>0</v>
      </c>
      <c r="J138" s="29">
        <v>0</v>
      </c>
      <c r="K138" s="111">
        <v>0</v>
      </c>
      <c r="L138" s="18">
        <v>0</v>
      </c>
      <c r="M138" s="29">
        <v>0</v>
      </c>
      <c r="N138" s="181">
        <v>0</v>
      </c>
      <c r="O138" s="19">
        <v>0</v>
      </c>
      <c r="P138" s="32">
        <v>0</v>
      </c>
      <c r="Q138" s="93"/>
      <c r="R138" s="93"/>
      <c r="S138" s="93"/>
      <c r="U138" s="81"/>
    </row>
    <row r="139" spans="1:28" s="20" customFormat="1" outlineLevel="1">
      <c r="A139" s="194" t="s">
        <v>28</v>
      </c>
      <c r="B139" s="7" t="s">
        <v>168</v>
      </c>
      <c r="C139" s="8" t="s">
        <v>138</v>
      </c>
      <c r="D139" s="162" t="s">
        <v>194</v>
      </c>
      <c r="E139" s="28">
        <v>0</v>
      </c>
      <c r="F139" s="17">
        <v>0</v>
      </c>
      <c r="G139" s="29">
        <v>0</v>
      </c>
      <c r="H139" s="28">
        <v>0</v>
      </c>
      <c r="I139" s="17">
        <v>0</v>
      </c>
      <c r="J139" s="29">
        <v>0</v>
      </c>
      <c r="K139" s="111">
        <v>0</v>
      </c>
      <c r="L139" s="18">
        <v>0</v>
      </c>
      <c r="M139" s="29">
        <v>0</v>
      </c>
      <c r="N139" s="181">
        <v>0</v>
      </c>
      <c r="O139" s="19">
        <v>0</v>
      </c>
      <c r="P139" s="32">
        <v>0</v>
      </c>
      <c r="Q139" s="93"/>
      <c r="R139" s="93"/>
      <c r="S139" s="93"/>
      <c r="U139" s="81"/>
    </row>
    <row r="140" spans="1:28" s="20" customFormat="1" ht="31.5" outlineLevel="1">
      <c r="A140" s="194" t="s">
        <v>28</v>
      </c>
      <c r="B140" s="7" t="s">
        <v>169</v>
      </c>
      <c r="C140" s="129" t="s">
        <v>181</v>
      </c>
      <c r="D140" s="162" t="s">
        <v>195</v>
      </c>
      <c r="E140" s="28"/>
      <c r="F140" s="17"/>
      <c r="G140" s="29">
        <v>0</v>
      </c>
      <c r="H140" s="111"/>
      <c r="I140" s="18"/>
      <c r="J140" s="29">
        <v>0</v>
      </c>
      <c r="K140" s="28">
        <v>0</v>
      </c>
      <c r="L140" s="18">
        <v>0</v>
      </c>
      <c r="M140" s="29">
        <v>0</v>
      </c>
      <c r="N140" s="181">
        <v>0</v>
      </c>
      <c r="O140" s="19">
        <v>0</v>
      </c>
      <c r="P140" s="32">
        <v>0</v>
      </c>
      <c r="Q140" s="93"/>
      <c r="R140" s="93"/>
      <c r="S140" s="93"/>
      <c r="U140" s="81"/>
    </row>
    <row r="141" spans="1:28" s="20" customFormat="1" outlineLevel="1">
      <c r="A141" s="194" t="s">
        <v>28</v>
      </c>
      <c r="B141" s="7" t="s">
        <v>170</v>
      </c>
      <c r="C141" s="8" t="s">
        <v>180</v>
      </c>
      <c r="D141" s="162" t="s">
        <v>194</v>
      </c>
      <c r="E141" s="28">
        <v>5290</v>
      </c>
      <c r="F141" s="17">
        <v>47564</v>
      </c>
      <c r="G141" s="29">
        <v>193742005.37000003</v>
      </c>
      <c r="H141" s="28">
        <v>0</v>
      </c>
      <c r="I141" s="17">
        <v>0</v>
      </c>
      <c r="J141" s="29">
        <v>0</v>
      </c>
      <c r="K141" s="111">
        <v>-5290</v>
      </c>
      <c r="L141" s="18">
        <v>-47564</v>
      </c>
      <c r="M141" s="29">
        <v>-193742005.37000003</v>
      </c>
      <c r="N141" s="181">
        <v>-1</v>
      </c>
      <c r="O141" s="19">
        <v>-1</v>
      </c>
      <c r="P141" s="32">
        <v>-1</v>
      </c>
      <c r="Q141" s="93"/>
      <c r="R141" s="93"/>
      <c r="S141" s="93"/>
      <c r="U141" s="81"/>
      <c r="X141" s="198"/>
      <c r="AB141" s="22"/>
    </row>
    <row r="142" spans="1:28" s="20" customFormat="1" outlineLevel="1">
      <c r="A142" s="194" t="s">
        <v>28</v>
      </c>
      <c r="B142" s="7" t="s">
        <v>171</v>
      </c>
      <c r="C142" s="8" t="s">
        <v>156</v>
      </c>
      <c r="D142" s="162"/>
      <c r="E142" s="28"/>
      <c r="F142" s="17"/>
      <c r="G142" s="29">
        <v>-387735.87000000005</v>
      </c>
      <c r="H142" s="28"/>
      <c r="I142" s="17"/>
      <c r="J142" s="29">
        <v>-477293.48000000004</v>
      </c>
      <c r="K142" s="111">
        <v>0</v>
      </c>
      <c r="L142" s="18">
        <v>0</v>
      </c>
      <c r="M142" s="29">
        <v>-89557.609999999986</v>
      </c>
      <c r="N142" s="181">
        <v>0</v>
      </c>
      <c r="O142" s="19">
        <v>0</v>
      </c>
      <c r="P142" s="32">
        <v>0.23097581866748612</v>
      </c>
      <c r="Q142" s="93"/>
      <c r="R142" s="93"/>
      <c r="S142" s="93"/>
      <c r="U142" s="81"/>
    </row>
    <row r="143" spans="1:28" s="16" customFormat="1" outlineLevel="1">
      <c r="A143" s="193" t="s">
        <v>28</v>
      </c>
      <c r="B143" s="5" t="s">
        <v>141</v>
      </c>
      <c r="C143" s="6" t="s">
        <v>140</v>
      </c>
      <c r="D143" s="161" t="s">
        <v>159</v>
      </c>
      <c r="E143" s="26">
        <v>416</v>
      </c>
      <c r="F143" s="14">
        <v>3301</v>
      </c>
      <c r="G143" s="27">
        <v>10829458.890000001</v>
      </c>
      <c r="H143" s="26">
        <v>0</v>
      </c>
      <c r="I143" s="21">
        <v>0</v>
      </c>
      <c r="J143" s="27">
        <v>0</v>
      </c>
      <c r="K143" s="26">
        <v>-416</v>
      </c>
      <c r="L143" s="21">
        <v>-3301</v>
      </c>
      <c r="M143" s="27">
        <v>-10829458.890000001</v>
      </c>
      <c r="N143" s="30">
        <v>-1</v>
      </c>
      <c r="O143" s="15">
        <v>-1</v>
      </c>
      <c r="P143" s="31">
        <v>-1</v>
      </c>
      <c r="Q143" s="92"/>
      <c r="R143" s="92"/>
      <c r="S143" s="92"/>
      <c r="U143" s="81"/>
    </row>
    <row r="144" spans="1:28" s="20" customFormat="1" outlineLevel="1">
      <c r="A144" s="193" t="s">
        <v>28</v>
      </c>
      <c r="B144" s="5"/>
      <c r="C144" s="8" t="s">
        <v>166</v>
      </c>
      <c r="D144" s="162" t="s">
        <v>159</v>
      </c>
      <c r="E144" s="28">
        <v>0</v>
      </c>
      <c r="F144" s="17">
        <v>0</v>
      </c>
      <c r="G144" s="29">
        <v>0</v>
      </c>
      <c r="H144" s="28">
        <v>0</v>
      </c>
      <c r="I144" s="17">
        <v>0</v>
      </c>
      <c r="J144" s="29">
        <v>0</v>
      </c>
      <c r="K144" s="111">
        <v>0</v>
      </c>
      <c r="L144" s="18">
        <v>0</v>
      </c>
      <c r="M144" s="29">
        <v>0</v>
      </c>
      <c r="N144" s="30">
        <v>0</v>
      </c>
      <c r="O144" s="15">
        <v>0</v>
      </c>
      <c r="P144" s="31">
        <v>0</v>
      </c>
      <c r="Q144" s="93"/>
      <c r="R144" s="93"/>
      <c r="S144" s="93"/>
      <c r="U144" s="81"/>
    </row>
    <row r="145" spans="1:24" s="20" customFormat="1" outlineLevel="1">
      <c r="A145" s="193" t="s">
        <v>28</v>
      </c>
      <c r="B145" s="5"/>
      <c r="C145" s="8" t="s">
        <v>167</v>
      </c>
      <c r="D145" s="162" t="s">
        <v>159</v>
      </c>
      <c r="E145" s="28">
        <v>46</v>
      </c>
      <c r="F145" s="17">
        <v>617</v>
      </c>
      <c r="G145" s="29">
        <v>4015428.5699999994</v>
      </c>
      <c r="H145" s="111">
        <v>0</v>
      </c>
      <c r="I145" s="18">
        <v>0</v>
      </c>
      <c r="J145" s="29">
        <v>0</v>
      </c>
      <c r="K145" s="111">
        <v>-46</v>
      </c>
      <c r="L145" s="18">
        <v>-617</v>
      </c>
      <c r="M145" s="29">
        <v>-4015428.5699999994</v>
      </c>
      <c r="N145" s="181">
        <v>-1</v>
      </c>
      <c r="O145" s="19">
        <v>-1</v>
      </c>
      <c r="P145" s="32">
        <v>-1</v>
      </c>
      <c r="Q145" s="93"/>
      <c r="R145" s="93"/>
      <c r="S145" s="93"/>
      <c r="U145" s="81"/>
    </row>
    <row r="146" spans="1:24" s="20" customFormat="1" ht="31.5" outlineLevel="1">
      <c r="A146" s="193" t="s">
        <v>28</v>
      </c>
      <c r="B146" s="5"/>
      <c r="C146" s="129" t="s">
        <v>182</v>
      </c>
      <c r="D146" s="162" t="s">
        <v>159</v>
      </c>
      <c r="E146" s="28">
        <v>0</v>
      </c>
      <c r="F146" s="17">
        <v>0</v>
      </c>
      <c r="G146" s="29">
        <v>0</v>
      </c>
      <c r="H146" s="28">
        <v>0</v>
      </c>
      <c r="I146" s="18">
        <v>0</v>
      </c>
      <c r="J146" s="29">
        <v>0</v>
      </c>
      <c r="K146" s="111">
        <v>0</v>
      </c>
      <c r="L146" s="18">
        <v>0</v>
      </c>
      <c r="M146" s="29">
        <v>0</v>
      </c>
      <c r="N146" s="30">
        <v>0</v>
      </c>
      <c r="O146" s="15">
        <v>0</v>
      </c>
      <c r="P146" s="31">
        <v>0</v>
      </c>
      <c r="Q146" s="93"/>
      <c r="R146" s="93"/>
      <c r="S146" s="93"/>
      <c r="U146" s="81"/>
    </row>
    <row r="147" spans="1:24" s="20" customFormat="1" outlineLevel="1">
      <c r="A147" s="194" t="s">
        <v>28</v>
      </c>
      <c r="B147" s="7" t="s">
        <v>185</v>
      </c>
      <c r="C147" s="8" t="s">
        <v>157</v>
      </c>
      <c r="D147" s="162" t="s">
        <v>159</v>
      </c>
      <c r="E147" s="28">
        <v>46</v>
      </c>
      <c r="F147" s="17">
        <v>617</v>
      </c>
      <c r="G147" s="29">
        <v>4015428.5699999994</v>
      </c>
      <c r="H147" s="28">
        <v>0</v>
      </c>
      <c r="I147" s="17">
        <v>0</v>
      </c>
      <c r="J147" s="29">
        <v>0</v>
      </c>
      <c r="K147" s="111">
        <v>-46</v>
      </c>
      <c r="L147" s="18">
        <v>-617</v>
      </c>
      <c r="M147" s="29">
        <v>-4015428.5699999994</v>
      </c>
      <c r="N147" s="181">
        <v>-1</v>
      </c>
      <c r="O147" s="19">
        <v>-1</v>
      </c>
      <c r="P147" s="32">
        <v>-1</v>
      </c>
      <c r="Q147" s="93"/>
      <c r="R147" s="93"/>
      <c r="S147" s="93"/>
      <c r="U147" s="81"/>
    </row>
    <row r="148" spans="1:24" s="20" customFormat="1" outlineLevel="1">
      <c r="A148" s="194" t="s">
        <v>28</v>
      </c>
      <c r="B148" s="7" t="s">
        <v>186</v>
      </c>
      <c r="C148" s="8" t="s">
        <v>183</v>
      </c>
      <c r="D148" s="162" t="s">
        <v>159</v>
      </c>
      <c r="E148" s="28">
        <v>370</v>
      </c>
      <c r="F148" s="17">
        <v>2684</v>
      </c>
      <c r="G148" s="29">
        <v>6814030.3200000003</v>
      </c>
      <c r="H148" s="28">
        <v>0</v>
      </c>
      <c r="I148" s="17">
        <v>0</v>
      </c>
      <c r="J148" s="29">
        <v>0</v>
      </c>
      <c r="K148" s="111">
        <v>-370</v>
      </c>
      <c r="L148" s="18">
        <v>-2684</v>
      </c>
      <c r="M148" s="29">
        <v>-6814030.3200000003</v>
      </c>
      <c r="N148" s="181">
        <v>-1</v>
      </c>
      <c r="O148" s="19">
        <v>-1</v>
      </c>
      <c r="P148" s="32">
        <v>-1</v>
      </c>
      <c r="Q148" s="93"/>
      <c r="R148" s="93"/>
      <c r="S148" s="93"/>
      <c r="U148" s="81"/>
    </row>
    <row r="149" spans="1:24" s="20" customFormat="1" outlineLevel="1">
      <c r="A149" s="194" t="s">
        <v>28</v>
      </c>
      <c r="B149" s="7" t="s">
        <v>187</v>
      </c>
      <c r="C149" s="8" t="s">
        <v>156</v>
      </c>
      <c r="D149" s="162"/>
      <c r="E149" s="28"/>
      <c r="F149" s="17"/>
      <c r="G149" s="29">
        <v>0</v>
      </c>
      <c r="H149" s="28"/>
      <c r="I149" s="17"/>
      <c r="J149" s="29"/>
      <c r="K149" s="111">
        <v>0</v>
      </c>
      <c r="L149" s="18">
        <v>0</v>
      </c>
      <c r="M149" s="29">
        <v>0</v>
      </c>
      <c r="N149" s="181">
        <v>0</v>
      </c>
      <c r="O149" s="19">
        <v>0</v>
      </c>
      <c r="P149" s="32">
        <v>0</v>
      </c>
      <c r="Q149" s="93"/>
      <c r="R149" s="93"/>
      <c r="S149" s="93"/>
      <c r="U149" s="81"/>
    </row>
    <row r="150" spans="1:24" s="16" customFormat="1" ht="31.5" outlineLevel="1">
      <c r="A150" s="193" t="s">
        <v>28</v>
      </c>
      <c r="B150" s="5" t="s">
        <v>139</v>
      </c>
      <c r="C150" s="9" t="s">
        <v>142</v>
      </c>
      <c r="D150" s="163" t="s">
        <v>1</v>
      </c>
      <c r="E150" s="26">
        <v>80607</v>
      </c>
      <c r="F150" s="21">
        <v>386587</v>
      </c>
      <c r="G150" s="27">
        <v>369647599.97000003</v>
      </c>
      <c r="H150" s="26">
        <v>80240</v>
      </c>
      <c r="I150" s="21">
        <v>375754</v>
      </c>
      <c r="J150" s="27">
        <v>57370689.280000001</v>
      </c>
      <c r="K150" s="26">
        <v>-367</v>
      </c>
      <c r="L150" s="21">
        <v>-10833</v>
      </c>
      <c r="M150" s="27">
        <v>-312276910.69000006</v>
      </c>
      <c r="N150" s="30">
        <v>-4.5529544580495494E-3</v>
      </c>
      <c r="O150" s="15">
        <v>-2.8022152840111024E-2</v>
      </c>
      <c r="P150" s="31">
        <v>-0.84479626194068058</v>
      </c>
      <c r="Q150" s="92"/>
      <c r="R150" s="92"/>
      <c r="S150" s="92"/>
      <c r="U150" s="81"/>
    </row>
    <row r="151" spans="1:24" s="20" customFormat="1" ht="31.5" outlineLevel="1">
      <c r="A151" s="194" t="s">
        <v>28</v>
      </c>
      <c r="B151" s="7" t="s">
        <v>188</v>
      </c>
      <c r="C151" s="10" t="s">
        <v>184</v>
      </c>
      <c r="D151" s="164" t="s">
        <v>1</v>
      </c>
      <c r="E151" s="28">
        <v>73453</v>
      </c>
      <c r="F151" s="17">
        <v>360965</v>
      </c>
      <c r="G151" s="29">
        <v>341546347.97000003</v>
      </c>
      <c r="H151" s="28">
        <v>74192</v>
      </c>
      <c r="I151" s="17">
        <v>351754</v>
      </c>
      <c r="J151" s="29">
        <v>27549601.280000001</v>
      </c>
      <c r="K151" s="111">
        <v>739</v>
      </c>
      <c r="L151" s="18">
        <v>-9211</v>
      </c>
      <c r="M151" s="29">
        <v>-313996746.69000006</v>
      </c>
      <c r="N151" s="181">
        <v>1.0060855240766204E-2</v>
      </c>
      <c r="O151" s="19">
        <v>-2.5517709473217624E-2</v>
      </c>
      <c r="P151" s="32">
        <v>-0.9193386155532256</v>
      </c>
      <c r="Q151" s="93"/>
      <c r="R151" s="93"/>
      <c r="S151" s="93"/>
      <c r="U151" s="81"/>
    </row>
    <row r="152" spans="1:24" s="20" customFormat="1" ht="31.5" outlineLevel="1">
      <c r="A152" s="194" t="s">
        <v>28</v>
      </c>
      <c r="B152" s="7"/>
      <c r="C152" s="10" t="s">
        <v>224</v>
      </c>
      <c r="D152" s="164" t="s">
        <v>225</v>
      </c>
      <c r="E152" s="28">
        <v>23908</v>
      </c>
      <c r="F152" s="17">
        <v>59035</v>
      </c>
      <c r="G152" s="29">
        <v>80839716.120000005</v>
      </c>
      <c r="H152" s="28">
        <v>23379</v>
      </c>
      <c r="I152" s="17">
        <v>55305</v>
      </c>
      <c r="J152" s="29">
        <v>98841743.189999998</v>
      </c>
      <c r="K152" s="111">
        <v>-529</v>
      </c>
      <c r="L152" s="18">
        <v>-3730</v>
      </c>
      <c r="M152" s="29">
        <v>18002027.069999993</v>
      </c>
      <c r="N152" s="181">
        <v>-2.2126484858624729E-2</v>
      </c>
      <c r="O152" s="19">
        <v>-6.318285762683154E-2</v>
      </c>
      <c r="P152" s="32">
        <v>0.22268790557450058</v>
      </c>
      <c r="Q152" s="93"/>
      <c r="R152" s="93"/>
      <c r="S152" s="93"/>
      <c r="U152" s="81"/>
    </row>
    <row r="153" spans="1:24" s="20" customFormat="1" outlineLevel="1">
      <c r="A153" s="194" t="s">
        <v>28</v>
      </c>
      <c r="B153" s="7"/>
      <c r="C153" s="10" t="s">
        <v>222</v>
      </c>
      <c r="D153" s="164" t="s">
        <v>223</v>
      </c>
      <c r="E153" s="28">
        <v>8734</v>
      </c>
      <c r="F153" s="17">
        <v>0</v>
      </c>
      <c r="G153" s="29">
        <v>14473370</v>
      </c>
      <c r="H153" s="28">
        <v>6786</v>
      </c>
      <c r="I153" s="17"/>
      <c r="J153" s="29">
        <v>9346980</v>
      </c>
      <c r="K153" s="111">
        <v>-1948</v>
      </c>
      <c r="L153" s="18">
        <v>0</v>
      </c>
      <c r="M153" s="29">
        <v>-5126390</v>
      </c>
      <c r="N153" s="181">
        <v>-0.22303640943439432</v>
      </c>
      <c r="O153" s="19">
        <v>0</v>
      </c>
      <c r="P153" s="32">
        <v>-0.35419463469806961</v>
      </c>
      <c r="Q153" s="93"/>
      <c r="R153" s="93"/>
      <c r="S153" s="93"/>
      <c r="U153" s="81"/>
    </row>
    <row r="154" spans="1:24" s="20" customFormat="1" outlineLevel="1">
      <c r="A154" s="194" t="s">
        <v>28</v>
      </c>
      <c r="B154" s="7" t="s">
        <v>189</v>
      </c>
      <c r="C154" s="11" t="s">
        <v>144</v>
      </c>
      <c r="D154" s="164" t="s">
        <v>1</v>
      </c>
      <c r="E154" s="28">
        <v>7154</v>
      </c>
      <c r="F154" s="17">
        <v>25622</v>
      </c>
      <c r="G154" s="29">
        <v>28101252</v>
      </c>
      <c r="H154" s="28">
        <v>6048</v>
      </c>
      <c r="I154" s="17">
        <v>24000</v>
      </c>
      <c r="J154" s="29">
        <v>29821088</v>
      </c>
      <c r="K154" s="111">
        <v>-1106</v>
      </c>
      <c r="L154" s="18">
        <v>-1622</v>
      </c>
      <c r="M154" s="29">
        <v>1719836</v>
      </c>
      <c r="N154" s="181">
        <v>-0.15459882583170254</v>
      </c>
      <c r="O154" s="19">
        <v>-6.3304972289438766E-2</v>
      </c>
      <c r="P154" s="32">
        <v>6.1201401275644232E-2</v>
      </c>
      <c r="Q154" s="93"/>
      <c r="R154" s="93"/>
      <c r="S154" s="93"/>
      <c r="U154" s="81"/>
    </row>
    <row r="155" spans="1:24" s="16" customFormat="1" outlineLevel="1">
      <c r="A155" s="193" t="s">
        <v>28</v>
      </c>
      <c r="B155" s="5" t="s">
        <v>143</v>
      </c>
      <c r="C155" s="6" t="s">
        <v>2</v>
      </c>
      <c r="D155" s="163" t="s">
        <v>3</v>
      </c>
      <c r="E155" s="26">
        <v>6305</v>
      </c>
      <c r="F155" s="14">
        <v>0</v>
      </c>
      <c r="G155" s="27">
        <v>34899283.920000002</v>
      </c>
      <c r="H155" s="230">
        <v>0</v>
      </c>
      <c r="I155" s="231"/>
      <c r="J155" s="232">
        <v>0</v>
      </c>
      <c r="K155" s="165">
        <v>-6305</v>
      </c>
      <c r="L155" s="21">
        <v>0</v>
      </c>
      <c r="M155" s="27">
        <v>-34899283.920000002</v>
      </c>
      <c r="N155" s="30">
        <v>-1</v>
      </c>
      <c r="O155" s="15">
        <v>0</v>
      </c>
      <c r="P155" s="31">
        <v>-1</v>
      </c>
      <c r="Q155" s="92"/>
      <c r="R155" s="92"/>
      <c r="S155" s="92"/>
      <c r="U155" s="81"/>
    </row>
    <row r="156" spans="1:24" s="13" customFormat="1">
      <c r="A156" s="36" t="s">
        <v>26</v>
      </c>
      <c r="B156" s="37" t="s">
        <v>31</v>
      </c>
      <c r="C156" s="215" t="s">
        <v>30</v>
      </c>
      <c r="D156" s="208" t="s">
        <v>145</v>
      </c>
      <c r="E156" s="40" t="s">
        <v>145</v>
      </c>
      <c r="F156" s="41" t="s">
        <v>145</v>
      </c>
      <c r="G156" s="42">
        <v>734974794.33000004</v>
      </c>
      <c r="H156" s="40" t="s">
        <v>145</v>
      </c>
      <c r="I156" s="41" t="s">
        <v>145</v>
      </c>
      <c r="J156" s="42">
        <v>50549019.370000005</v>
      </c>
      <c r="K156" s="40" t="s">
        <v>145</v>
      </c>
      <c r="L156" s="41" t="s">
        <v>145</v>
      </c>
      <c r="M156" s="42">
        <v>-684425774.96000004</v>
      </c>
      <c r="N156" s="216" t="s">
        <v>145</v>
      </c>
      <c r="O156" s="217" t="s">
        <v>145</v>
      </c>
      <c r="P156" s="43">
        <v>-0.93122346540321799</v>
      </c>
      <c r="Q156" s="91"/>
      <c r="R156" s="91"/>
      <c r="S156" s="91"/>
      <c r="U156" s="81"/>
      <c r="W156" s="81"/>
      <c r="X156" s="81">
        <v>50549019.370000005</v>
      </c>
    </row>
    <row r="157" spans="1:24" s="16" customFormat="1" outlineLevel="1">
      <c r="A157" s="193" t="s">
        <v>31</v>
      </c>
      <c r="B157" s="5" t="s">
        <v>136</v>
      </c>
      <c r="C157" s="6" t="s">
        <v>137</v>
      </c>
      <c r="D157" s="161" t="s">
        <v>194</v>
      </c>
      <c r="E157" s="26">
        <v>4135</v>
      </c>
      <c r="F157" s="14">
        <v>38304</v>
      </c>
      <c r="G157" s="27">
        <v>378876373.18000007</v>
      </c>
      <c r="H157" s="26">
        <v>0</v>
      </c>
      <c r="I157" s="14">
        <v>0</v>
      </c>
      <c r="J157" s="27">
        <v>-9869799.8399999999</v>
      </c>
      <c r="K157" s="26">
        <v>-4135</v>
      </c>
      <c r="L157" s="14">
        <v>-38304</v>
      </c>
      <c r="M157" s="27">
        <v>-388746173.0200001</v>
      </c>
      <c r="N157" s="30">
        <v>-1</v>
      </c>
      <c r="O157" s="15">
        <v>-1</v>
      </c>
      <c r="P157" s="31">
        <v>-1.0260501855979047</v>
      </c>
      <c r="Q157" s="92"/>
      <c r="R157" s="92"/>
      <c r="S157" s="92"/>
      <c r="U157" s="81"/>
    </row>
    <row r="158" spans="1:24" s="20" customFormat="1" outlineLevel="1">
      <c r="A158" s="194" t="s">
        <v>31</v>
      </c>
      <c r="B158" s="7"/>
      <c r="C158" s="8" t="s">
        <v>166</v>
      </c>
      <c r="D158" s="162" t="s">
        <v>194</v>
      </c>
      <c r="E158" s="28">
        <v>389</v>
      </c>
      <c r="F158" s="17">
        <v>7123</v>
      </c>
      <c r="G158" s="29">
        <v>29133660.039999999</v>
      </c>
      <c r="H158" s="28">
        <v>0</v>
      </c>
      <c r="I158" s="17">
        <v>0</v>
      </c>
      <c r="J158" s="29">
        <v>0</v>
      </c>
      <c r="K158" s="28">
        <v>-389</v>
      </c>
      <c r="L158" s="18">
        <v>-7123</v>
      </c>
      <c r="M158" s="29">
        <v>-29133660.039999999</v>
      </c>
      <c r="N158" s="181">
        <v>-1</v>
      </c>
      <c r="O158" s="19">
        <v>-1</v>
      </c>
      <c r="P158" s="32">
        <v>-1</v>
      </c>
      <c r="Q158" s="93"/>
      <c r="R158" s="93"/>
      <c r="S158" s="93"/>
      <c r="U158" s="81"/>
    </row>
    <row r="159" spans="1:24" s="20" customFormat="1" outlineLevel="1">
      <c r="A159" s="194" t="s">
        <v>31</v>
      </c>
      <c r="B159" s="7"/>
      <c r="C159" s="8" t="s">
        <v>167</v>
      </c>
      <c r="D159" s="162" t="s">
        <v>194</v>
      </c>
      <c r="E159" s="28">
        <v>0</v>
      </c>
      <c r="F159" s="17">
        <v>0</v>
      </c>
      <c r="G159" s="29">
        <v>0</v>
      </c>
      <c r="H159" s="28">
        <v>0</v>
      </c>
      <c r="I159" s="17">
        <v>0</v>
      </c>
      <c r="J159" s="29">
        <v>0</v>
      </c>
      <c r="K159" s="111">
        <v>0</v>
      </c>
      <c r="L159" s="18">
        <v>0</v>
      </c>
      <c r="M159" s="29">
        <v>0</v>
      </c>
      <c r="N159" s="181">
        <v>0</v>
      </c>
      <c r="O159" s="19">
        <v>0</v>
      </c>
      <c r="P159" s="32">
        <v>0</v>
      </c>
      <c r="Q159" s="93"/>
      <c r="R159" s="93"/>
      <c r="S159" s="93"/>
      <c r="U159" s="81"/>
    </row>
    <row r="160" spans="1:24" s="20" customFormat="1" outlineLevel="1">
      <c r="A160" s="194" t="s">
        <v>31</v>
      </c>
      <c r="B160" s="7" t="s">
        <v>168</v>
      </c>
      <c r="C160" s="8" t="s">
        <v>138</v>
      </c>
      <c r="D160" s="162" t="s">
        <v>194</v>
      </c>
      <c r="E160" s="28">
        <v>0</v>
      </c>
      <c r="F160" s="17">
        <v>0</v>
      </c>
      <c r="G160" s="29">
        <v>0</v>
      </c>
      <c r="H160" s="28">
        <v>0</v>
      </c>
      <c r="I160" s="17">
        <v>0</v>
      </c>
      <c r="J160" s="29">
        <v>0</v>
      </c>
      <c r="K160" s="111">
        <v>0</v>
      </c>
      <c r="L160" s="18">
        <v>0</v>
      </c>
      <c r="M160" s="29">
        <v>0</v>
      </c>
      <c r="N160" s="181">
        <v>0</v>
      </c>
      <c r="O160" s="19">
        <v>0</v>
      </c>
      <c r="P160" s="32">
        <v>0</v>
      </c>
      <c r="Q160" s="93"/>
      <c r="R160" s="93"/>
      <c r="S160" s="93"/>
      <c r="U160" s="81"/>
    </row>
    <row r="161" spans="1:28" s="20" customFormat="1" ht="31.5" outlineLevel="1">
      <c r="A161" s="194" t="s">
        <v>31</v>
      </c>
      <c r="B161" s="7" t="s">
        <v>169</v>
      </c>
      <c r="C161" s="129" t="s">
        <v>181</v>
      </c>
      <c r="D161" s="162" t="s">
        <v>195</v>
      </c>
      <c r="E161" s="28"/>
      <c r="F161" s="17"/>
      <c r="G161" s="29">
        <v>0</v>
      </c>
      <c r="H161" s="111"/>
      <c r="I161" s="18"/>
      <c r="J161" s="29">
        <v>0</v>
      </c>
      <c r="K161" s="28">
        <v>0</v>
      </c>
      <c r="L161" s="18">
        <v>0</v>
      </c>
      <c r="M161" s="29">
        <v>0</v>
      </c>
      <c r="N161" s="181">
        <v>0</v>
      </c>
      <c r="O161" s="19">
        <v>0</v>
      </c>
      <c r="P161" s="32">
        <v>0</v>
      </c>
      <c r="Q161" s="93"/>
      <c r="R161" s="93"/>
      <c r="S161" s="93"/>
      <c r="U161" s="81"/>
    </row>
    <row r="162" spans="1:28" s="20" customFormat="1" outlineLevel="1">
      <c r="A162" s="194" t="s">
        <v>31</v>
      </c>
      <c r="B162" s="7" t="s">
        <v>170</v>
      </c>
      <c r="C162" s="8" t="s">
        <v>180</v>
      </c>
      <c r="D162" s="162" t="s">
        <v>194</v>
      </c>
      <c r="E162" s="28">
        <v>4135</v>
      </c>
      <c r="F162" s="17">
        <v>38304</v>
      </c>
      <c r="G162" s="29">
        <v>386313294.11000007</v>
      </c>
      <c r="H162" s="28">
        <v>0</v>
      </c>
      <c r="I162" s="17">
        <v>0</v>
      </c>
      <c r="J162" s="29">
        <v>0</v>
      </c>
      <c r="K162" s="111">
        <v>-4135</v>
      </c>
      <c r="L162" s="18">
        <v>-38304</v>
      </c>
      <c r="M162" s="29">
        <v>-386313294.11000007</v>
      </c>
      <c r="N162" s="181">
        <v>-1</v>
      </c>
      <c r="O162" s="19">
        <v>-1</v>
      </c>
      <c r="P162" s="32">
        <v>-1</v>
      </c>
      <c r="Q162" s="93"/>
      <c r="R162" s="93"/>
      <c r="S162" s="93"/>
      <c r="U162" s="81"/>
      <c r="X162" s="198"/>
      <c r="AB162" s="22"/>
    </row>
    <row r="163" spans="1:28" s="20" customFormat="1" outlineLevel="1">
      <c r="A163" s="194" t="s">
        <v>31</v>
      </c>
      <c r="B163" s="7" t="s">
        <v>171</v>
      </c>
      <c r="C163" s="8" t="s">
        <v>156</v>
      </c>
      <c r="D163" s="162"/>
      <c r="E163" s="28"/>
      <c r="F163" s="17"/>
      <c r="G163" s="29">
        <v>-7436920.9299999997</v>
      </c>
      <c r="H163" s="28"/>
      <c r="I163" s="17"/>
      <c r="J163" s="29">
        <v>-9869799.8399999999</v>
      </c>
      <c r="K163" s="111">
        <v>0</v>
      </c>
      <c r="L163" s="18">
        <v>0</v>
      </c>
      <c r="M163" s="29">
        <v>-2432878.91</v>
      </c>
      <c r="N163" s="181">
        <v>0</v>
      </c>
      <c r="O163" s="19">
        <v>0</v>
      </c>
      <c r="P163" s="32">
        <v>0.3271352395567288</v>
      </c>
      <c r="Q163" s="93"/>
      <c r="R163" s="93"/>
      <c r="S163" s="93"/>
      <c r="U163" s="81"/>
    </row>
    <row r="164" spans="1:28" s="16" customFormat="1" outlineLevel="1">
      <c r="A164" s="193" t="s">
        <v>31</v>
      </c>
      <c r="B164" s="5" t="s">
        <v>141</v>
      </c>
      <c r="C164" s="6" t="s">
        <v>140</v>
      </c>
      <c r="D164" s="161" t="s">
        <v>159</v>
      </c>
      <c r="E164" s="26">
        <v>1341</v>
      </c>
      <c r="F164" s="14">
        <v>12554</v>
      </c>
      <c r="G164" s="27">
        <v>30463877.550000001</v>
      </c>
      <c r="H164" s="26">
        <v>0</v>
      </c>
      <c r="I164" s="21">
        <v>0</v>
      </c>
      <c r="J164" s="27">
        <v>0</v>
      </c>
      <c r="K164" s="26">
        <v>-1341</v>
      </c>
      <c r="L164" s="21">
        <v>-12554</v>
      </c>
      <c r="M164" s="27">
        <v>-30463877.550000001</v>
      </c>
      <c r="N164" s="30">
        <v>-1</v>
      </c>
      <c r="O164" s="15">
        <v>-1</v>
      </c>
      <c r="P164" s="31">
        <v>-1</v>
      </c>
      <c r="Q164" s="92"/>
      <c r="R164" s="92"/>
      <c r="S164" s="92"/>
      <c r="U164" s="81"/>
    </row>
    <row r="165" spans="1:28" s="20" customFormat="1" outlineLevel="1">
      <c r="A165" s="193" t="s">
        <v>31</v>
      </c>
      <c r="B165" s="5"/>
      <c r="C165" s="8" t="s">
        <v>166</v>
      </c>
      <c r="D165" s="162" t="s">
        <v>159</v>
      </c>
      <c r="E165" s="28">
        <v>0</v>
      </c>
      <c r="F165" s="17">
        <v>0</v>
      </c>
      <c r="G165" s="29">
        <v>0</v>
      </c>
      <c r="H165" s="28">
        <v>0</v>
      </c>
      <c r="I165" s="17">
        <v>0</v>
      </c>
      <c r="J165" s="29">
        <v>0</v>
      </c>
      <c r="K165" s="111">
        <v>0</v>
      </c>
      <c r="L165" s="18">
        <v>0</v>
      </c>
      <c r="M165" s="29">
        <v>0</v>
      </c>
      <c r="N165" s="30">
        <v>0</v>
      </c>
      <c r="O165" s="15">
        <v>0</v>
      </c>
      <c r="P165" s="31">
        <v>0</v>
      </c>
      <c r="Q165" s="93"/>
      <c r="R165" s="93"/>
      <c r="S165" s="93"/>
      <c r="U165" s="81"/>
    </row>
    <row r="166" spans="1:28" s="20" customFormat="1" outlineLevel="1">
      <c r="A166" s="193" t="s">
        <v>31</v>
      </c>
      <c r="B166" s="5"/>
      <c r="C166" s="8" t="s">
        <v>167</v>
      </c>
      <c r="D166" s="162" t="s">
        <v>159</v>
      </c>
      <c r="E166" s="28">
        <v>0</v>
      </c>
      <c r="F166" s="17">
        <v>0</v>
      </c>
      <c r="G166" s="29">
        <v>0</v>
      </c>
      <c r="H166" s="111">
        <v>0</v>
      </c>
      <c r="I166" s="18">
        <v>0</v>
      </c>
      <c r="J166" s="29">
        <v>0</v>
      </c>
      <c r="K166" s="111">
        <v>0</v>
      </c>
      <c r="L166" s="18">
        <v>0</v>
      </c>
      <c r="M166" s="29">
        <v>0</v>
      </c>
      <c r="N166" s="181">
        <v>0</v>
      </c>
      <c r="O166" s="19">
        <v>0</v>
      </c>
      <c r="P166" s="32">
        <v>0</v>
      </c>
      <c r="Q166" s="93"/>
      <c r="R166" s="93"/>
      <c r="S166" s="93"/>
      <c r="U166" s="81"/>
    </row>
    <row r="167" spans="1:28" s="20" customFormat="1" ht="31.5" outlineLevel="1">
      <c r="A167" s="193" t="s">
        <v>31</v>
      </c>
      <c r="B167" s="5"/>
      <c r="C167" s="129" t="s">
        <v>182</v>
      </c>
      <c r="D167" s="162" t="s">
        <v>159</v>
      </c>
      <c r="E167" s="28">
        <v>0</v>
      </c>
      <c r="F167" s="17">
        <v>0</v>
      </c>
      <c r="G167" s="29">
        <v>0</v>
      </c>
      <c r="H167" s="28">
        <v>0</v>
      </c>
      <c r="I167" s="18">
        <v>0</v>
      </c>
      <c r="J167" s="29">
        <v>0</v>
      </c>
      <c r="K167" s="111">
        <v>0</v>
      </c>
      <c r="L167" s="18">
        <v>0</v>
      </c>
      <c r="M167" s="29">
        <v>0</v>
      </c>
      <c r="N167" s="30">
        <v>0</v>
      </c>
      <c r="O167" s="15">
        <v>0</v>
      </c>
      <c r="P167" s="31">
        <v>0</v>
      </c>
      <c r="Q167" s="93"/>
      <c r="R167" s="93"/>
      <c r="S167" s="93"/>
      <c r="U167" s="81"/>
    </row>
    <row r="168" spans="1:28" s="20" customFormat="1" outlineLevel="1">
      <c r="A168" s="194" t="s">
        <v>31</v>
      </c>
      <c r="B168" s="7" t="s">
        <v>185</v>
      </c>
      <c r="C168" s="8" t="s">
        <v>157</v>
      </c>
      <c r="D168" s="162" t="s">
        <v>159</v>
      </c>
      <c r="E168" s="28">
        <v>681</v>
      </c>
      <c r="F168" s="17">
        <v>7424</v>
      </c>
      <c r="G168" s="29">
        <v>16129775.039999999</v>
      </c>
      <c r="H168" s="28">
        <v>0</v>
      </c>
      <c r="I168" s="17">
        <v>0</v>
      </c>
      <c r="J168" s="29">
        <v>0</v>
      </c>
      <c r="K168" s="111">
        <v>-681</v>
      </c>
      <c r="L168" s="18">
        <v>-7424</v>
      </c>
      <c r="M168" s="29">
        <v>-16129775.039999999</v>
      </c>
      <c r="N168" s="181">
        <v>-1</v>
      </c>
      <c r="O168" s="19">
        <v>-1</v>
      </c>
      <c r="P168" s="32">
        <v>-1</v>
      </c>
      <c r="Q168" s="93"/>
      <c r="R168" s="93"/>
      <c r="S168" s="93"/>
      <c r="U168" s="81"/>
    </row>
    <row r="169" spans="1:28" s="20" customFormat="1" outlineLevel="1">
      <c r="A169" s="194" t="s">
        <v>31</v>
      </c>
      <c r="B169" s="7" t="s">
        <v>186</v>
      </c>
      <c r="C169" s="8" t="s">
        <v>183</v>
      </c>
      <c r="D169" s="162" t="s">
        <v>159</v>
      </c>
      <c r="E169" s="28">
        <v>660</v>
      </c>
      <c r="F169" s="17">
        <v>5130</v>
      </c>
      <c r="G169" s="29">
        <v>14401087.620000001</v>
      </c>
      <c r="H169" s="28">
        <v>0</v>
      </c>
      <c r="I169" s="17">
        <v>0</v>
      </c>
      <c r="J169" s="29">
        <v>0</v>
      </c>
      <c r="K169" s="111">
        <v>-660</v>
      </c>
      <c r="L169" s="18">
        <v>-5130</v>
      </c>
      <c r="M169" s="29">
        <v>-14401087.620000001</v>
      </c>
      <c r="N169" s="181">
        <v>-1</v>
      </c>
      <c r="O169" s="19">
        <v>-1</v>
      </c>
      <c r="P169" s="32">
        <v>-1</v>
      </c>
      <c r="Q169" s="93"/>
      <c r="R169" s="93"/>
      <c r="S169" s="93"/>
      <c r="U169" s="81"/>
    </row>
    <row r="170" spans="1:28" s="20" customFormat="1" outlineLevel="1">
      <c r="A170" s="194" t="s">
        <v>31</v>
      </c>
      <c r="B170" s="7" t="s">
        <v>187</v>
      </c>
      <c r="C170" s="8" t="s">
        <v>156</v>
      </c>
      <c r="D170" s="162"/>
      <c r="E170" s="28"/>
      <c r="F170" s="17"/>
      <c r="G170" s="29">
        <v>-66985.11</v>
      </c>
      <c r="H170" s="28"/>
      <c r="I170" s="17"/>
      <c r="J170" s="29"/>
      <c r="K170" s="111">
        <v>0</v>
      </c>
      <c r="L170" s="18">
        <v>0</v>
      </c>
      <c r="M170" s="29">
        <v>66985.11</v>
      </c>
      <c r="N170" s="181">
        <v>0</v>
      </c>
      <c r="O170" s="19">
        <v>0</v>
      </c>
      <c r="P170" s="32">
        <v>-1</v>
      </c>
      <c r="Q170" s="93"/>
      <c r="R170" s="93"/>
      <c r="S170" s="93"/>
      <c r="U170" s="81"/>
    </row>
    <row r="171" spans="1:28" s="16" customFormat="1" ht="31.5" outlineLevel="1">
      <c r="A171" s="193" t="s">
        <v>31</v>
      </c>
      <c r="B171" s="5" t="s">
        <v>139</v>
      </c>
      <c r="C171" s="9" t="s">
        <v>142</v>
      </c>
      <c r="D171" s="163" t="s">
        <v>1</v>
      </c>
      <c r="E171" s="26">
        <v>78610</v>
      </c>
      <c r="F171" s="21">
        <v>381504</v>
      </c>
      <c r="G171" s="27">
        <v>325634543.59999996</v>
      </c>
      <c r="H171" s="26">
        <v>80750</v>
      </c>
      <c r="I171" s="21">
        <v>380743</v>
      </c>
      <c r="J171" s="27">
        <v>60418819.210000001</v>
      </c>
      <c r="K171" s="26">
        <v>2140</v>
      </c>
      <c r="L171" s="21">
        <v>-761</v>
      </c>
      <c r="M171" s="27">
        <v>-265215724.38999996</v>
      </c>
      <c r="N171" s="30">
        <v>2.7222999618369163E-2</v>
      </c>
      <c r="O171" s="15">
        <v>-1.9947366213722531E-3</v>
      </c>
      <c r="P171" s="31">
        <v>-0.81445820046592865</v>
      </c>
      <c r="Q171" s="92"/>
      <c r="R171" s="92"/>
      <c r="S171" s="92"/>
      <c r="U171" s="81"/>
    </row>
    <row r="172" spans="1:28" s="20" customFormat="1" ht="31.5" outlineLevel="1">
      <c r="A172" s="194" t="s">
        <v>31</v>
      </c>
      <c r="B172" s="7" t="s">
        <v>188</v>
      </c>
      <c r="C172" s="10" t="s">
        <v>184</v>
      </c>
      <c r="D172" s="164" t="s">
        <v>1</v>
      </c>
      <c r="E172" s="28">
        <v>71030</v>
      </c>
      <c r="F172" s="17">
        <v>351504</v>
      </c>
      <c r="G172" s="29">
        <v>293600029.59999996</v>
      </c>
      <c r="H172" s="28">
        <v>73040</v>
      </c>
      <c r="I172" s="17">
        <v>350743</v>
      </c>
      <c r="J172" s="29">
        <v>27125583.210000001</v>
      </c>
      <c r="K172" s="111">
        <v>2010</v>
      </c>
      <c r="L172" s="18">
        <v>-761</v>
      </c>
      <c r="M172" s="29">
        <v>-266474446.38999996</v>
      </c>
      <c r="N172" s="181">
        <v>2.8297902294805014E-2</v>
      </c>
      <c r="O172" s="19">
        <v>-2.1649824753061132E-3</v>
      </c>
      <c r="P172" s="32">
        <v>-0.90761042072456244</v>
      </c>
      <c r="Q172" s="93"/>
      <c r="R172" s="93"/>
      <c r="S172" s="93"/>
      <c r="U172" s="81"/>
    </row>
    <row r="173" spans="1:28" s="20" customFormat="1" ht="31.5" outlineLevel="1">
      <c r="A173" s="194" t="s">
        <v>31</v>
      </c>
      <c r="B173" s="7"/>
      <c r="C173" s="10" t="s">
        <v>224</v>
      </c>
      <c r="D173" s="164" t="s">
        <v>225</v>
      </c>
      <c r="E173" s="28">
        <v>22943</v>
      </c>
      <c r="F173" s="17">
        <v>56900</v>
      </c>
      <c r="G173" s="29">
        <v>78533627.650000006</v>
      </c>
      <c r="H173" s="28">
        <v>23641</v>
      </c>
      <c r="I173" s="17">
        <v>54475</v>
      </c>
      <c r="J173" s="29">
        <v>100308751.44</v>
      </c>
      <c r="K173" s="111">
        <v>698</v>
      </c>
      <c r="L173" s="18">
        <v>-2425</v>
      </c>
      <c r="M173" s="29">
        <v>21775123.789999992</v>
      </c>
      <c r="N173" s="181">
        <v>3.042322276947217E-2</v>
      </c>
      <c r="O173" s="19">
        <v>-4.2618629173989453E-2</v>
      </c>
      <c r="P173" s="32">
        <v>0.27727133511576668</v>
      </c>
      <c r="Q173" s="93"/>
      <c r="R173" s="93"/>
      <c r="S173" s="93"/>
      <c r="U173" s="81"/>
    </row>
    <row r="174" spans="1:28" s="20" customFormat="1" outlineLevel="1">
      <c r="A174" s="194" t="s">
        <v>31</v>
      </c>
      <c r="B174" s="7"/>
      <c r="C174" s="10" t="s">
        <v>222</v>
      </c>
      <c r="D174" s="164" t="s">
        <v>223</v>
      </c>
      <c r="E174" s="28">
        <v>8263</v>
      </c>
      <c r="F174" s="17">
        <v>0</v>
      </c>
      <c r="G174" s="29">
        <v>15511645</v>
      </c>
      <c r="H174" s="28">
        <v>5663</v>
      </c>
      <c r="I174" s="17"/>
      <c r="J174" s="29">
        <v>10510570</v>
      </c>
      <c r="K174" s="111">
        <v>-2600</v>
      </c>
      <c r="L174" s="18">
        <v>0</v>
      </c>
      <c r="M174" s="29">
        <v>-5001075</v>
      </c>
      <c r="N174" s="181">
        <v>-0.31465569405784821</v>
      </c>
      <c r="O174" s="19">
        <v>0</v>
      </c>
      <c r="P174" s="32">
        <v>-0.32240777815634641</v>
      </c>
      <c r="Q174" s="93"/>
      <c r="R174" s="93"/>
      <c r="S174" s="93"/>
      <c r="U174" s="81"/>
    </row>
    <row r="175" spans="1:28" s="20" customFormat="1" outlineLevel="1">
      <c r="A175" s="194" t="s">
        <v>31</v>
      </c>
      <c r="B175" s="7" t="s">
        <v>189</v>
      </c>
      <c r="C175" s="11" t="s">
        <v>144</v>
      </c>
      <c r="D175" s="164" t="s">
        <v>1</v>
      </c>
      <c r="E175" s="28">
        <v>7580</v>
      </c>
      <c r="F175" s="17">
        <v>30000</v>
      </c>
      <c r="G175" s="29">
        <v>32034514</v>
      </c>
      <c r="H175" s="28">
        <v>7710</v>
      </c>
      <c r="I175" s="17">
        <v>30000</v>
      </c>
      <c r="J175" s="29">
        <v>33293236</v>
      </c>
      <c r="K175" s="111">
        <v>130</v>
      </c>
      <c r="L175" s="18">
        <v>0</v>
      </c>
      <c r="M175" s="29">
        <v>1258722</v>
      </c>
      <c r="N175" s="181">
        <v>1.7150395778364115E-2</v>
      </c>
      <c r="O175" s="19">
        <v>0</v>
      </c>
      <c r="P175" s="32">
        <v>3.9292682885715073E-2</v>
      </c>
      <c r="Q175" s="93"/>
      <c r="R175" s="93"/>
      <c r="S175" s="93"/>
      <c r="U175" s="81"/>
    </row>
    <row r="176" spans="1:28" s="16" customFormat="1" outlineLevel="1">
      <c r="A176" s="193" t="s">
        <v>31</v>
      </c>
      <c r="B176" s="5" t="s">
        <v>143</v>
      </c>
      <c r="C176" s="6" t="s">
        <v>2</v>
      </c>
      <c r="D176" s="163" t="s">
        <v>3</v>
      </c>
      <c r="E176" s="26">
        <v>0</v>
      </c>
      <c r="F176" s="14">
        <v>0</v>
      </c>
      <c r="G176" s="27">
        <v>0</v>
      </c>
      <c r="H176" s="230">
        <v>0</v>
      </c>
      <c r="I176" s="231"/>
      <c r="J176" s="232">
        <v>0</v>
      </c>
      <c r="K176" s="165">
        <v>0</v>
      </c>
      <c r="L176" s="21">
        <v>0</v>
      </c>
      <c r="M176" s="27">
        <v>0</v>
      </c>
      <c r="N176" s="30">
        <v>0</v>
      </c>
      <c r="O176" s="15">
        <v>0</v>
      </c>
      <c r="P176" s="31">
        <v>0</v>
      </c>
      <c r="Q176" s="92"/>
      <c r="R176" s="92"/>
      <c r="S176" s="92"/>
      <c r="U176" s="81"/>
    </row>
    <row r="177" spans="1:28" s="13" customFormat="1">
      <c r="A177" s="36" t="s">
        <v>29</v>
      </c>
      <c r="B177" s="37" t="s">
        <v>34</v>
      </c>
      <c r="C177" s="215" t="s">
        <v>33</v>
      </c>
      <c r="D177" s="208" t="s">
        <v>145</v>
      </c>
      <c r="E177" s="40" t="s">
        <v>145</v>
      </c>
      <c r="F177" s="41" t="s">
        <v>145</v>
      </c>
      <c r="G177" s="42">
        <v>120071940.85000001</v>
      </c>
      <c r="H177" s="40" t="s">
        <v>145</v>
      </c>
      <c r="I177" s="41" t="s">
        <v>145</v>
      </c>
      <c r="J177" s="42">
        <v>8633443.9199999999</v>
      </c>
      <c r="K177" s="40" t="s">
        <v>145</v>
      </c>
      <c r="L177" s="41" t="s">
        <v>145</v>
      </c>
      <c r="M177" s="42">
        <v>-111438496.93000001</v>
      </c>
      <c r="N177" s="216" t="s">
        <v>145</v>
      </c>
      <c r="O177" s="217" t="s">
        <v>145</v>
      </c>
      <c r="P177" s="43">
        <v>-0.92809773991422906</v>
      </c>
      <c r="Q177" s="91"/>
      <c r="R177" s="91"/>
      <c r="S177" s="91"/>
      <c r="U177" s="81"/>
      <c r="W177" s="81"/>
      <c r="X177" s="81">
        <v>8633443.9199999999</v>
      </c>
    </row>
    <row r="178" spans="1:28" s="16" customFormat="1" outlineLevel="1">
      <c r="A178" s="193" t="s">
        <v>34</v>
      </c>
      <c r="B178" s="5" t="s">
        <v>136</v>
      </c>
      <c r="C178" s="6" t="s">
        <v>137</v>
      </c>
      <c r="D178" s="161" t="s">
        <v>194</v>
      </c>
      <c r="E178" s="26">
        <v>1123</v>
      </c>
      <c r="F178" s="14">
        <v>10375</v>
      </c>
      <c r="G178" s="27">
        <v>36008869.500000007</v>
      </c>
      <c r="H178" s="26">
        <v>0</v>
      </c>
      <c r="I178" s="14">
        <v>0</v>
      </c>
      <c r="J178" s="27">
        <v>-918207.22</v>
      </c>
      <c r="K178" s="26">
        <v>-1123</v>
      </c>
      <c r="L178" s="14">
        <v>-10375</v>
      </c>
      <c r="M178" s="27">
        <v>-36927076.720000014</v>
      </c>
      <c r="N178" s="30">
        <v>-1</v>
      </c>
      <c r="O178" s="15">
        <v>-1</v>
      </c>
      <c r="P178" s="31">
        <v>-1.0254994736782839</v>
      </c>
      <c r="Q178" s="92"/>
      <c r="R178" s="92"/>
      <c r="S178" s="92"/>
      <c r="U178" s="81"/>
    </row>
    <row r="179" spans="1:28" s="20" customFormat="1" outlineLevel="1">
      <c r="A179" s="194" t="s">
        <v>34</v>
      </c>
      <c r="B179" s="7"/>
      <c r="C179" s="8" t="s">
        <v>166</v>
      </c>
      <c r="D179" s="162" t="s">
        <v>194</v>
      </c>
      <c r="E179" s="28">
        <v>0</v>
      </c>
      <c r="F179" s="17">
        <v>0</v>
      </c>
      <c r="G179" s="29">
        <v>0</v>
      </c>
      <c r="H179" s="28">
        <v>0</v>
      </c>
      <c r="I179" s="17">
        <v>0</v>
      </c>
      <c r="J179" s="29">
        <v>0</v>
      </c>
      <c r="K179" s="28">
        <v>0</v>
      </c>
      <c r="L179" s="18">
        <v>0</v>
      </c>
      <c r="M179" s="29">
        <v>0</v>
      </c>
      <c r="N179" s="181">
        <v>0</v>
      </c>
      <c r="O179" s="19">
        <v>0</v>
      </c>
      <c r="P179" s="32">
        <v>0</v>
      </c>
      <c r="Q179" s="93"/>
      <c r="R179" s="93"/>
      <c r="S179" s="93"/>
      <c r="U179" s="81"/>
    </row>
    <row r="180" spans="1:28" s="20" customFormat="1" outlineLevel="1">
      <c r="A180" s="194" t="s">
        <v>34</v>
      </c>
      <c r="B180" s="7"/>
      <c r="C180" s="8" t="s">
        <v>167</v>
      </c>
      <c r="D180" s="162" t="s">
        <v>194</v>
      </c>
      <c r="E180" s="28">
        <v>0</v>
      </c>
      <c r="F180" s="17">
        <v>0</v>
      </c>
      <c r="G180" s="29">
        <v>0</v>
      </c>
      <c r="H180" s="28">
        <v>0</v>
      </c>
      <c r="I180" s="17">
        <v>0</v>
      </c>
      <c r="J180" s="29">
        <v>0</v>
      </c>
      <c r="K180" s="111">
        <v>0</v>
      </c>
      <c r="L180" s="18">
        <v>0</v>
      </c>
      <c r="M180" s="29">
        <v>0</v>
      </c>
      <c r="N180" s="181">
        <v>0</v>
      </c>
      <c r="O180" s="19">
        <v>0</v>
      </c>
      <c r="P180" s="32">
        <v>0</v>
      </c>
      <c r="Q180" s="93"/>
      <c r="R180" s="93"/>
      <c r="S180" s="93"/>
      <c r="U180" s="81"/>
    </row>
    <row r="181" spans="1:28" s="20" customFormat="1" outlineLevel="1">
      <c r="A181" s="194" t="s">
        <v>34</v>
      </c>
      <c r="B181" s="7" t="s">
        <v>168</v>
      </c>
      <c r="C181" s="8" t="s">
        <v>138</v>
      </c>
      <c r="D181" s="162" t="s">
        <v>194</v>
      </c>
      <c r="E181" s="28">
        <v>0</v>
      </c>
      <c r="F181" s="17">
        <v>0</v>
      </c>
      <c r="G181" s="29">
        <v>0</v>
      </c>
      <c r="H181" s="28">
        <v>0</v>
      </c>
      <c r="I181" s="17">
        <v>0</v>
      </c>
      <c r="J181" s="29">
        <v>0</v>
      </c>
      <c r="K181" s="111">
        <v>0</v>
      </c>
      <c r="L181" s="18">
        <v>0</v>
      </c>
      <c r="M181" s="29">
        <v>0</v>
      </c>
      <c r="N181" s="181">
        <v>0</v>
      </c>
      <c r="O181" s="19">
        <v>0</v>
      </c>
      <c r="P181" s="32">
        <v>0</v>
      </c>
      <c r="Q181" s="93"/>
      <c r="R181" s="93"/>
      <c r="S181" s="93"/>
      <c r="U181" s="81"/>
    </row>
    <row r="182" spans="1:28" s="20" customFormat="1" ht="31.5" outlineLevel="1">
      <c r="A182" s="194" t="s">
        <v>34</v>
      </c>
      <c r="B182" s="7" t="s">
        <v>169</v>
      </c>
      <c r="C182" s="129" t="s">
        <v>181</v>
      </c>
      <c r="D182" s="162" t="s">
        <v>195</v>
      </c>
      <c r="E182" s="28"/>
      <c r="F182" s="17"/>
      <c r="G182" s="29">
        <v>0</v>
      </c>
      <c r="H182" s="111"/>
      <c r="I182" s="18"/>
      <c r="J182" s="29">
        <v>0</v>
      </c>
      <c r="K182" s="28">
        <v>0</v>
      </c>
      <c r="L182" s="18">
        <v>0</v>
      </c>
      <c r="M182" s="29">
        <v>0</v>
      </c>
      <c r="N182" s="181">
        <v>0</v>
      </c>
      <c r="O182" s="19">
        <v>0</v>
      </c>
      <c r="P182" s="32">
        <v>0</v>
      </c>
      <c r="Q182" s="93"/>
      <c r="R182" s="93"/>
      <c r="S182" s="93"/>
      <c r="U182" s="81"/>
    </row>
    <row r="183" spans="1:28" s="20" customFormat="1" outlineLevel="1">
      <c r="A183" s="194" t="s">
        <v>34</v>
      </c>
      <c r="B183" s="7" t="s">
        <v>170</v>
      </c>
      <c r="C183" s="8" t="s">
        <v>180</v>
      </c>
      <c r="D183" s="162" t="s">
        <v>194</v>
      </c>
      <c r="E183" s="28">
        <v>1123</v>
      </c>
      <c r="F183" s="17">
        <v>10375</v>
      </c>
      <c r="G183" s="29">
        <v>37200523.270000011</v>
      </c>
      <c r="H183" s="28">
        <v>0</v>
      </c>
      <c r="I183" s="17">
        <v>0</v>
      </c>
      <c r="J183" s="29">
        <v>0</v>
      </c>
      <c r="K183" s="111">
        <v>-1123</v>
      </c>
      <c r="L183" s="18">
        <v>-10375</v>
      </c>
      <c r="M183" s="29">
        <v>-37200523.270000011</v>
      </c>
      <c r="N183" s="181">
        <v>-1</v>
      </c>
      <c r="O183" s="19">
        <v>-1</v>
      </c>
      <c r="P183" s="32">
        <v>-1</v>
      </c>
      <c r="Q183" s="93"/>
      <c r="R183" s="93"/>
      <c r="S183" s="93"/>
      <c r="U183" s="81"/>
      <c r="X183" s="198"/>
      <c r="AB183" s="22"/>
    </row>
    <row r="184" spans="1:28" s="20" customFormat="1" outlineLevel="1">
      <c r="A184" s="194" t="s">
        <v>34</v>
      </c>
      <c r="B184" s="7" t="s">
        <v>171</v>
      </c>
      <c r="C184" s="8" t="s">
        <v>156</v>
      </c>
      <c r="D184" s="162"/>
      <c r="E184" s="28"/>
      <c r="F184" s="17"/>
      <c r="G184" s="29">
        <v>-1191653.77</v>
      </c>
      <c r="H184" s="28"/>
      <c r="I184" s="17"/>
      <c r="J184" s="29">
        <v>-918207.22</v>
      </c>
      <c r="K184" s="111">
        <v>0</v>
      </c>
      <c r="L184" s="18">
        <v>0</v>
      </c>
      <c r="M184" s="29">
        <v>273446.55000000005</v>
      </c>
      <c r="N184" s="181">
        <v>0</v>
      </c>
      <c r="O184" s="19">
        <v>0</v>
      </c>
      <c r="P184" s="32">
        <v>-0.22946811975428066</v>
      </c>
      <c r="Q184" s="93"/>
      <c r="R184" s="93"/>
      <c r="S184" s="93"/>
      <c r="U184" s="81"/>
    </row>
    <row r="185" spans="1:28" s="16" customFormat="1" outlineLevel="1">
      <c r="A185" s="193" t="s">
        <v>34</v>
      </c>
      <c r="B185" s="5" t="s">
        <v>141</v>
      </c>
      <c r="C185" s="6" t="s">
        <v>140</v>
      </c>
      <c r="D185" s="161" t="s">
        <v>159</v>
      </c>
      <c r="E185" s="26">
        <v>625</v>
      </c>
      <c r="F185" s="14">
        <v>6121</v>
      </c>
      <c r="G185" s="27">
        <v>12754547.320000002</v>
      </c>
      <c r="H185" s="26">
        <v>0</v>
      </c>
      <c r="I185" s="21">
        <v>0</v>
      </c>
      <c r="J185" s="27">
        <v>0</v>
      </c>
      <c r="K185" s="26">
        <v>-625</v>
      </c>
      <c r="L185" s="21">
        <v>-6121</v>
      </c>
      <c r="M185" s="27">
        <v>-12754547.320000002</v>
      </c>
      <c r="N185" s="30">
        <v>-1</v>
      </c>
      <c r="O185" s="15">
        <v>-1</v>
      </c>
      <c r="P185" s="31">
        <v>-1</v>
      </c>
      <c r="Q185" s="92"/>
      <c r="R185" s="92"/>
      <c r="S185" s="92"/>
      <c r="U185" s="81"/>
    </row>
    <row r="186" spans="1:28" s="20" customFormat="1" outlineLevel="1">
      <c r="A186" s="193" t="s">
        <v>34</v>
      </c>
      <c r="B186" s="5"/>
      <c r="C186" s="8" t="s">
        <v>166</v>
      </c>
      <c r="D186" s="162" t="s">
        <v>159</v>
      </c>
      <c r="E186" s="28">
        <v>0</v>
      </c>
      <c r="F186" s="17">
        <v>0</v>
      </c>
      <c r="G186" s="29">
        <v>0</v>
      </c>
      <c r="H186" s="28">
        <v>0</v>
      </c>
      <c r="I186" s="17">
        <v>0</v>
      </c>
      <c r="J186" s="29">
        <v>0</v>
      </c>
      <c r="K186" s="111">
        <v>0</v>
      </c>
      <c r="L186" s="18">
        <v>0</v>
      </c>
      <c r="M186" s="29">
        <v>0</v>
      </c>
      <c r="N186" s="30">
        <v>0</v>
      </c>
      <c r="O186" s="15">
        <v>0</v>
      </c>
      <c r="P186" s="31">
        <v>0</v>
      </c>
      <c r="Q186" s="93"/>
      <c r="R186" s="93"/>
      <c r="S186" s="93"/>
      <c r="U186" s="81"/>
    </row>
    <row r="187" spans="1:28" s="20" customFormat="1" outlineLevel="1">
      <c r="A187" s="193" t="s">
        <v>34</v>
      </c>
      <c r="B187" s="5"/>
      <c r="C187" s="8" t="s">
        <v>167</v>
      </c>
      <c r="D187" s="162" t="s">
        <v>159</v>
      </c>
      <c r="E187" s="28">
        <v>0</v>
      </c>
      <c r="F187" s="17">
        <v>0</v>
      </c>
      <c r="G187" s="29">
        <v>0</v>
      </c>
      <c r="H187" s="111">
        <v>0</v>
      </c>
      <c r="I187" s="18">
        <v>0</v>
      </c>
      <c r="J187" s="29">
        <v>0</v>
      </c>
      <c r="K187" s="111">
        <v>0</v>
      </c>
      <c r="L187" s="18">
        <v>0</v>
      </c>
      <c r="M187" s="29">
        <v>0</v>
      </c>
      <c r="N187" s="181">
        <v>0</v>
      </c>
      <c r="O187" s="19">
        <v>0</v>
      </c>
      <c r="P187" s="32">
        <v>0</v>
      </c>
      <c r="Q187" s="93"/>
      <c r="R187" s="93"/>
      <c r="S187" s="93"/>
      <c r="U187" s="81"/>
    </row>
    <row r="188" spans="1:28" s="20" customFormat="1" ht="31.5" outlineLevel="1">
      <c r="A188" s="193" t="s">
        <v>34</v>
      </c>
      <c r="B188" s="5"/>
      <c r="C188" s="129" t="s">
        <v>182</v>
      </c>
      <c r="D188" s="162" t="s">
        <v>159</v>
      </c>
      <c r="E188" s="28">
        <v>0</v>
      </c>
      <c r="F188" s="17">
        <v>0</v>
      </c>
      <c r="G188" s="29">
        <v>0</v>
      </c>
      <c r="H188" s="28">
        <v>0</v>
      </c>
      <c r="I188" s="18">
        <v>0</v>
      </c>
      <c r="J188" s="29">
        <v>0</v>
      </c>
      <c r="K188" s="111">
        <v>0</v>
      </c>
      <c r="L188" s="18">
        <v>0</v>
      </c>
      <c r="M188" s="29">
        <v>0</v>
      </c>
      <c r="N188" s="30">
        <v>0</v>
      </c>
      <c r="O188" s="15">
        <v>0</v>
      </c>
      <c r="P188" s="31">
        <v>0</v>
      </c>
      <c r="Q188" s="93"/>
      <c r="R188" s="93"/>
      <c r="S188" s="93"/>
      <c r="U188" s="81"/>
    </row>
    <row r="189" spans="1:28" s="20" customFormat="1" outlineLevel="1">
      <c r="A189" s="194" t="s">
        <v>34</v>
      </c>
      <c r="B189" s="7" t="s">
        <v>185</v>
      </c>
      <c r="C189" s="8" t="s">
        <v>157</v>
      </c>
      <c r="D189" s="162" t="s">
        <v>159</v>
      </c>
      <c r="E189" s="28">
        <v>50</v>
      </c>
      <c r="F189" s="17">
        <v>577</v>
      </c>
      <c r="G189" s="29">
        <v>1165214.7800000003</v>
      </c>
      <c r="H189" s="28">
        <v>0</v>
      </c>
      <c r="I189" s="17">
        <v>0</v>
      </c>
      <c r="J189" s="29">
        <v>0</v>
      </c>
      <c r="K189" s="111">
        <v>-50</v>
      </c>
      <c r="L189" s="18">
        <v>-577</v>
      </c>
      <c r="M189" s="29">
        <v>-1165214.7800000003</v>
      </c>
      <c r="N189" s="181">
        <v>-1</v>
      </c>
      <c r="O189" s="19">
        <v>-1</v>
      </c>
      <c r="P189" s="32">
        <v>-1</v>
      </c>
      <c r="Q189" s="93"/>
      <c r="R189" s="93"/>
      <c r="S189" s="93"/>
      <c r="U189" s="81"/>
    </row>
    <row r="190" spans="1:28" s="20" customFormat="1" outlineLevel="1">
      <c r="A190" s="194" t="s">
        <v>34</v>
      </c>
      <c r="B190" s="7" t="s">
        <v>186</v>
      </c>
      <c r="C190" s="8" t="s">
        <v>183</v>
      </c>
      <c r="D190" s="162" t="s">
        <v>159</v>
      </c>
      <c r="E190" s="28">
        <v>575</v>
      </c>
      <c r="F190" s="17">
        <v>5544</v>
      </c>
      <c r="G190" s="29">
        <v>11592268.260000002</v>
      </c>
      <c r="H190" s="28">
        <v>0</v>
      </c>
      <c r="I190" s="17">
        <v>0</v>
      </c>
      <c r="J190" s="29">
        <v>0</v>
      </c>
      <c r="K190" s="111">
        <v>-575</v>
      </c>
      <c r="L190" s="18">
        <v>-5544</v>
      </c>
      <c r="M190" s="29">
        <v>-11592268.260000002</v>
      </c>
      <c r="N190" s="181">
        <v>-1</v>
      </c>
      <c r="O190" s="19">
        <v>-1</v>
      </c>
      <c r="P190" s="32">
        <v>-1</v>
      </c>
      <c r="Q190" s="93"/>
      <c r="R190" s="93"/>
      <c r="S190" s="93"/>
      <c r="U190" s="81"/>
    </row>
    <row r="191" spans="1:28" s="20" customFormat="1" outlineLevel="1">
      <c r="A191" s="194" t="s">
        <v>34</v>
      </c>
      <c r="B191" s="7" t="s">
        <v>187</v>
      </c>
      <c r="C191" s="8" t="s">
        <v>156</v>
      </c>
      <c r="D191" s="162"/>
      <c r="E191" s="28"/>
      <c r="F191" s="17"/>
      <c r="G191" s="29">
        <v>-2935.72</v>
      </c>
      <c r="H191" s="28"/>
      <c r="I191" s="17"/>
      <c r="J191" s="29"/>
      <c r="K191" s="111">
        <v>0</v>
      </c>
      <c r="L191" s="18">
        <v>0</v>
      </c>
      <c r="M191" s="29">
        <v>2935.72</v>
      </c>
      <c r="N191" s="181">
        <v>0</v>
      </c>
      <c r="O191" s="19">
        <v>0</v>
      </c>
      <c r="P191" s="32">
        <v>-1</v>
      </c>
      <c r="Q191" s="93"/>
      <c r="R191" s="93"/>
      <c r="S191" s="93"/>
      <c r="U191" s="81"/>
    </row>
    <row r="192" spans="1:28" s="16" customFormat="1" ht="31.5" outlineLevel="1">
      <c r="A192" s="193" t="s">
        <v>34</v>
      </c>
      <c r="B192" s="5" t="s">
        <v>139</v>
      </c>
      <c r="C192" s="9" t="s">
        <v>142</v>
      </c>
      <c r="D192" s="163" t="s">
        <v>1</v>
      </c>
      <c r="E192" s="26">
        <v>18078</v>
      </c>
      <c r="F192" s="21">
        <v>86531</v>
      </c>
      <c r="G192" s="27">
        <v>71308524.030000001</v>
      </c>
      <c r="H192" s="26">
        <v>18332</v>
      </c>
      <c r="I192" s="21">
        <v>83246</v>
      </c>
      <c r="J192" s="27">
        <v>9551651.1400000006</v>
      </c>
      <c r="K192" s="26">
        <v>254</v>
      </c>
      <c r="L192" s="21">
        <v>-3285</v>
      </c>
      <c r="M192" s="27">
        <v>-61756872.890000001</v>
      </c>
      <c r="N192" s="30">
        <v>1.4050226794999447E-2</v>
      </c>
      <c r="O192" s="15">
        <v>-3.7963273277784843E-2</v>
      </c>
      <c r="P192" s="31">
        <v>-0.86605176211498147</v>
      </c>
      <c r="Q192" s="92"/>
      <c r="R192" s="92"/>
      <c r="S192" s="92"/>
      <c r="U192" s="81"/>
    </row>
    <row r="193" spans="1:28" s="20" customFormat="1" ht="31.5" outlineLevel="1">
      <c r="A193" s="194" t="s">
        <v>34</v>
      </c>
      <c r="B193" s="7" t="s">
        <v>188</v>
      </c>
      <c r="C193" s="10" t="s">
        <v>184</v>
      </c>
      <c r="D193" s="164" t="s">
        <v>1</v>
      </c>
      <c r="E193" s="28">
        <v>16459</v>
      </c>
      <c r="F193" s="17">
        <v>79181</v>
      </c>
      <c r="G193" s="29">
        <v>64477502.030000001</v>
      </c>
      <c r="H193" s="28">
        <v>16618</v>
      </c>
      <c r="I193" s="17">
        <v>76446</v>
      </c>
      <c r="J193" s="29">
        <v>596351.14000000013</v>
      </c>
      <c r="K193" s="111">
        <v>159</v>
      </c>
      <c r="L193" s="18">
        <v>-2735</v>
      </c>
      <c r="M193" s="29">
        <v>-63881150.890000001</v>
      </c>
      <c r="N193" s="181">
        <v>9.6603681876177173E-3</v>
      </c>
      <c r="O193" s="19">
        <v>-3.4541114661345525E-2</v>
      </c>
      <c r="P193" s="32">
        <v>-0.99075101979412084</v>
      </c>
      <c r="Q193" s="93"/>
      <c r="R193" s="93"/>
      <c r="S193" s="93"/>
      <c r="U193" s="81"/>
    </row>
    <row r="194" spans="1:28" s="20" customFormat="1" ht="31.5" outlineLevel="1">
      <c r="A194" s="194" t="s">
        <v>34</v>
      </c>
      <c r="B194" s="7"/>
      <c r="C194" s="10" t="s">
        <v>224</v>
      </c>
      <c r="D194" s="164" t="s">
        <v>225</v>
      </c>
      <c r="E194" s="28">
        <v>5175</v>
      </c>
      <c r="F194" s="17">
        <v>11467</v>
      </c>
      <c r="G194" s="29">
        <v>16693626.15</v>
      </c>
      <c r="H194" s="28">
        <v>5091</v>
      </c>
      <c r="I194" s="17">
        <v>11167</v>
      </c>
      <c r="J194" s="29">
        <v>21245962.149999999</v>
      </c>
      <c r="K194" s="111">
        <v>-84</v>
      </c>
      <c r="L194" s="18">
        <v>-300</v>
      </c>
      <c r="M194" s="29">
        <v>4552335.9999999981</v>
      </c>
      <c r="N194" s="181">
        <v>-1.6231884057971015E-2</v>
      </c>
      <c r="O194" s="19">
        <v>-2.6162030173541465E-2</v>
      </c>
      <c r="P194" s="32">
        <v>0.27269905046963078</v>
      </c>
      <c r="Q194" s="93"/>
      <c r="R194" s="93"/>
      <c r="S194" s="93"/>
      <c r="U194" s="81"/>
    </row>
    <row r="195" spans="1:28" s="20" customFormat="1" outlineLevel="1">
      <c r="A195" s="194" t="s">
        <v>34</v>
      </c>
      <c r="B195" s="7"/>
      <c r="C195" s="10" t="s">
        <v>222</v>
      </c>
      <c r="D195" s="164" t="s">
        <v>223</v>
      </c>
      <c r="E195" s="28">
        <v>217</v>
      </c>
      <c r="F195" s="17">
        <v>0</v>
      </c>
      <c r="G195" s="29">
        <v>437650</v>
      </c>
      <c r="H195" s="28">
        <v>219</v>
      </c>
      <c r="I195" s="17"/>
      <c r="J195" s="29">
        <v>338050</v>
      </c>
      <c r="K195" s="111">
        <v>2</v>
      </c>
      <c r="L195" s="18">
        <v>0</v>
      </c>
      <c r="M195" s="29">
        <v>-99600</v>
      </c>
      <c r="N195" s="181">
        <v>9.2165898617511521E-3</v>
      </c>
      <c r="O195" s="19">
        <v>0</v>
      </c>
      <c r="P195" s="32">
        <v>-0.2275791157317491</v>
      </c>
      <c r="Q195" s="93"/>
      <c r="R195" s="93"/>
      <c r="S195" s="93"/>
      <c r="U195" s="81"/>
    </row>
    <row r="196" spans="1:28" s="20" customFormat="1" outlineLevel="1">
      <c r="A196" s="194" t="s">
        <v>34</v>
      </c>
      <c r="B196" s="7" t="s">
        <v>189</v>
      </c>
      <c r="C196" s="11" t="s">
        <v>144</v>
      </c>
      <c r="D196" s="164" t="s">
        <v>1</v>
      </c>
      <c r="E196" s="28">
        <v>1619</v>
      </c>
      <c r="F196" s="17">
        <v>7350</v>
      </c>
      <c r="G196" s="29">
        <v>6831022</v>
      </c>
      <c r="H196" s="28">
        <v>1714</v>
      </c>
      <c r="I196" s="17">
        <v>6800</v>
      </c>
      <c r="J196" s="29">
        <v>8955300</v>
      </c>
      <c r="K196" s="111">
        <v>95</v>
      </c>
      <c r="L196" s="18">
        <v>-550</v>
      </c>
      <c r="M196" s="29">
        <v>2124278</v>
      </c>
      <c r="N196" s="181">
        <v>5.8678196417541691E-2</v>
      </c>
      <c r="O196" s="19">
        <v>-7.4829931972789115E-2</v>
      </c>
      <c r="P196" s="32">
        <v>0.31097513666329868</v>
      </c>
      <c r="Q196" s="93"/>
      <c r="R196" s="93"/>
      <c r="S196" s="93"/>
      <c r="U196" s="81"/>
    </row>
    <row r="197" spans="1:28" s="16" customFormat="1" outlineLevel="1">
      <c r="A197" s="193" t="s">
        <v>34</v>
      </c>
      <c r="B197" s="5" t="s">
        <v>143</v>
      </c>
      <c r="C197" s="6" t="s">
        <v>2</v>
      </c>
      <c r="D197" s="163" t="s">
        <v>3</v>
      </c>
      <c r="E197" s="26">
        <v>0</v>
      </c>
      <c r="F197" s="14">
        <v>0</v>
      </c>
      <c r="G197" s="27">
        <v>0</v>
      </c>
      <c r="H197" s="230">
        <v>0</v>
      </c>
      <c r="I197" s="231"/>
      <c r="J197" s="232">
        <v>0</v>
      </c>
      <c r="K197" s="165">
        <v>0</v>
      </c>
      <c r="L197" s="21">
        <v>0</v>
      </c>
      <c r="M197" s="27">
        <v>0</v>
      </c>
      <c r="N197" s="30">
        <v>0</v>
      </c>
      <c r="O197" s="15">
        <v>0</v>
      </c>
      <c r="P197" s="31">
        <v>0</v>
      </c>
      <c r="Q197" s="92"/>
      <c r="R197" s="92"/>
      <c r="S197" s="92"/>
      <c r="U197" s="81"/>
    </row>
    <row r="198" spans="1:28" s="13" customFormat="1">
      <c r="A198" s="36" t="s">
        <v>32</v>
      </c>
      <c r="B198" s="37" t="s">
        <v>37</v>
      </c>
      <c r="C198" s="215" t="s">
        <v>36</v>
      </c>
      <c r="D198" s="208" t="s">
        <v>145</v>
      </c>
      <c r="E198" s="40" t="s">
        <v>145</v>
      </c>
      <c r="F198" s="41" t="s">
        <v>145</v>
      </c>
      <c r="G198" s="42">
        <v>928124497.30999994</v>
      </c>
      <c r="H198" s="40" t="s">
        <v>145</v>
      </c>
      <c r="I198" s="41" t="s">
        <v>145</v>
      </c>
      <c r="J198" s="42">
        <v>64396674.329999998</v>
      </c>
      <c r="K198" s="40" t="s">
        <v>145</v>
      </c>
      <c r="L198" s="41" t="s">
        <v>145</v>
      </c>
      <c r="M198" s="42">
        <v>-863727822.98000002</v>
      </c>
      <c r="N198" s="216" t="s">
        <v>145</v>
      </c>
      <c r="O198" s="217" t="s">
        <v>145</v>
      </c>
      <c r="P198" s="43">
        <v>-0.93061634024676432</v>
      </c>
      <c r="Q198" s="91"/>
      <c r="R198" s="91"/>
      <c r="S198" s="91"/>
      <c r="U198" s="81"/>
      <c r="W198" s="81"/>
      <c r="X198" s="81">
        <v>64396674.329999998</v>
      </c>
    </row>
    <row r="199" spans="1:28" s="16" customFormat="1" outlineLevel="1">
      <c r="A199" s="193" t="s">
        <v>37</v>
      </c>
      <c r="B199" s="5" t="s">
        <v>136</v>
      </c>
      <c r="C199" s="6" t="s">
        <v>137</v>
      </c>
      <c r="D199" s="161" t="s">
        <v>194</v>
      </c>
      <c r="E199" s="26">
        <v>7674</v>
      </c>
      <c r="F199" s="14">
        <v>67326</v>
      </c>
      <c r="G199" s="27">
        <v>451681975.86000001</v>
      </c>
      <c r="H199" s="26">
        <v>0</v>
      </c>
      <c r="I199" s="14">
        <v>0</v>
      </c>
      <c r="J199" s="27">
        <v>-125431.54999999999</v>
      </c>
      <c r="K199" s="26">
        <v>-7674</v>
      </c>
      <c r="L199" s="14">
        <v>-67326</v>
      </c>
      <c r="M199" s="27">
        <v>-451807407.41000003</v>
      </c>
      <c r="N199" s="30">
        <v>-1</v>
      </c>
      <c r="O199" s="15">
        <v>-1</v>
      </c>
      <c r="P199" s="31">
        <v>-1.0002776988162108</v>
      </c>
      <c r="Q199" s="92"/>
      <c r="R199" s="92"/>
      <c r="S199" s="92"/>
      <c r="U199" s="81"/>
    </row>
    <row r="200" spans="1:28" s="20" customFormat="1" outlineLevel="1">
      <c r="A200" s="194" t="s">
        <v>37</v>
      </c>
      <c r="B200" s="7"/>
      <c r="C200" s="8" t="s">
        <v>166</v>
      </c>
      <c r="D200" s="162" t="s">
        <v>194</v>
      </c>
      <c r="E200" s="28">
        <v>0</v>
      </c>
      <c r="F200" s="17">
        <v>0</v>
      </c>
      <c r="G200" s="29">
        <v>0</v>
      </c>
      <c r="H200" s="28">
        <v>0</v>
      </c>
      <c r="I200" s="17">
        <v>0</v>
      </c>
      <c r="J200" s="29">
        <v>0</v>
      </c>
      <c r="K200" s="28">
        <v>0</v>
      </c>
      <c r="L200" s="18">
        <v>0</v>
      </c>
      <c r="M200" s="29">
        <v>0</v>
      </c>
      <c r="N200" s="181">
        <v>0</v>
      </c>
      <c r="O200" s="19">
        <v>0</v>
      </c>
      <c r="P200" s="32">
        <v>0</v>
      </c>
      <c r="Q200" s="93"/>
      <c r="R200" s="93"/>
      <c r="S200" s="93"/>
      <c r="U200" s="81"/>
    </row>
    <row r="201" spans="1:28" s="20" customFormat="1" outlineLevel="1">
      <c r="A201" s="194" t="s">
        <v>37</v>
      </c>
      <c r="B201" s="7"/>
      <c r="C201" s="8" t="s">
        <v>167</v>
      </c>
      <c r="D201" s="162" t="s">
        <v>194</v>
      </c>
      <c r="E201" s="28">
        <v>0</v>
      </c>
      <c r="F201" s="17">
        <v>0</v>
      </c>
      <c r="G201" s="29">
        <v>0</v>
      </c>
      <c r="H201" s="28">
        <v>0</v>
      </c>
      <c r="I201" s="17">
        <v>0</v>
      </c>
      <c r="J201" s="29">
        <v>0</v>
      </c>
      <c r="K201" s="111">
        <v>0</v>
      </c>
      <c r="L201" s="18">
        <v>0</v>
      </c>
      <c r="M201" s="29">
        <v>0</v>
      </c>
      <c r="N201" s="181">
        <v>0</v>
      </c>
      <c r="O201" s="19">
        <v>0</v>
      </c>
      <c r="P201" s="32">
        <v>0</v>
      </c>
      <c r="Q201" s="93"/>
      <c r="R201" s="93"/>
      <c r="S201" s="93"/>
      <c r="U201" s="81"/>
    </row>
    <row r="202" spans="1:28" s="20" customFormat="1" outlineLevel="1">
      <c r="A202" s="194" t="s">
        <v>37</v>
      </c>
      <c r="B202" s="7" t="s">
        <v>168</v>
      </c>
      <c r="C202" s="8" t="s">
        <v>138</v>
      </c>
      <c r="D202" s="162" t="s">
        <v>194</v>
      </c>
      <c r="E202" s="28">
        <v>0</v>
      </c>
      <c r="F202" s="17">
        <v>0</v>
      </c>
      <c r="G202" s="29">
        <v>0</v>
      </c>
      <c r="H202" s="28">
        <v>0</v>
      </c>
      <c r="I202" s="17">
        <v>0</v>
      </c>
      <c r="J202" s="29">
        <v>0</v>
      </c>
      <c r="K202" s="111">
        <v>0</v>
      </c>
      <c r="L202" s="18">
        <v>0</v>
      </c>
      <c r="M202" s="29">
        <v>0</v>
      </c>
      <c r="N202" s="181">
        <v>0</v>
      </c>
      <c r="O202" s="19">
        <v>0</v>
      </c>
      <c r="P202" s="32">
        <v>0</v>
      </c>
      <c r="Q202" s="93"/>
      <c r="R202" s="93"/>
      <c r="S202" s="93"/>
      <c r="U202" s="81"/>
    </row>
    <row r="203" spans="1:28" s="20" customFormat="1" ht="31.5" outlineLevel="1">
      <c r="A203" s="194" t="s">
        <v>37</v>
      </c>
      <c r="B203" s="7" t="s">
        <v>169</v>
      </c>
      <c r="C203" s="129" t="s">
        <v>181</v>
      </c>
      <c r="D203" s="162" t="s">
        <v>195</v>
      </c>
      <c r="E203" s="28"/>
      <c r="F203" s="17"/>
      <c r="G203" s="29">
        <v>0</v>
      </c>
      <c r="H203" s="111"/>
      <c r="I203" s="18"/>
      <c r="J203" s="29">
        <v>0</v>
      </c>
      <c r="K203" s="28">
        <v>0</v>
      </c>
      <c r="L203" s="18">
        <v>0</v>
      </c>
      <c r="M203" s="29">
        <v>0</v>
      </c>
      <c r="N203" s="181">
        <v>0</v>
      </c>
      <c r="O203" s="19">
        <v>0</v>
      </c>
      <c r="P203" s="32">
        <v>0</v>
      </c>
      <c r="Q203" s="93"/>
      <c r="R203" s="93"/>
      <c r="S203" s="93"/>
      <c r="U203" s="81"/>
    </row>
    <row r="204" spans="1:28" s="20" customFormat="1" outlineLevel="1">
      <c r="A204" s="194" t="s">
        <v>37</v>
      </c>
      <c r="B204" s="7" t="s">
        <v>170</v>
      </c>
      <c r="C204" s="8" t="s">
        <v>180</v>
      </c>
      <c r="D204" s="162" t="s">
        <v>194</v>
      </c>
      <c r="E204" s="28">
        <v>7674</v>
      </c>
      <c r="F204" s="17">
        <v>67326</v>
      </c>
      <c r="G204" s="29">
        <v>452000775.44</v>
      </c>
      <c r="H204" s="28">
        <v>0</v>
      </c>
      <c r="I204" s="17">
        <v>0</v>
      </c>
      <c r="J204" s="29">
        <v>0</v>
      </c>
      <c r="K204" s="111">
        <v>-7674</v>
      </c>
      <c r="L204" s="18">
        <v>-67326</v>
      </c>
      <c r="M204" s="29">
        <v>-452000775.44</v>
      </c>
      <c r="N204" s="181">
        <v>-1</v>
      </c>
      <c r="O204" s="19">
        <v>-1</v>
      </c>
      <c r="P204" s="32">
        <v>-1</v>
      </c>
      <c r="Q204" s="93"/>
      <c r="R204" s="93"/>
      <c r="S204" s="93"/>
      <c r="U204" s="81"/>
      <c r="X204" s="198"/>
      <c r="AB204" s="22"/>
    </row>
    <row r="205" spans="1:28" s="20" customFormat="1" outlineLevel="1">
      <c r="A205" s="194" t="s">
        <v>37</v>
      </c>
      <c r="B205" s="7" t="s">
        <v>171</v>
      </c>
      <c r="C205" s="8" t="s">
        <v>156</v>
      </c>
      <c r="D205" s="162"/>
      <c r="E205" s="28"/>
      <c r="F205" s="17"/>
      <c r="G205" s="29">
        <v>-318799.57999999996</v>
      </c>
      <c r="H205" s="28"/>
      <c r="I205" s="17"/>
      <c r="J205" s="29">
        <v>-125431.54999999999</v>
      </c>
      <c r="K205" s="111">
        <v>0</v>
      </c>
      <c r="L205" s="18">
        <v>0</v>
      </c>
      <c r="M205" s="29">
        <v>193368.02999999997</v>
      </c>
      <c r="N205" s="181">
        <v>0</v>
      </c>
      <c r="O205" s="19">
        <v>0</v>
      </c>
      <c r="P205" s="32">
        <v>-0.60655045405015906</v>
      </c>
      <c r="Q205" s="93"/>
      <c r="R205" s="93"/>
      <c r="S205" s="93"/>
      <c r="U205" s="81"/>
    </row>
    <row r="206" spans="1:28" s="16" customFormat="1" outlineLevel="1">
      <c r="A206" s="193" t="s">
        <v>37</v>
      </c>
      <c r="B206" s="5" t="s">
        <v>141</v>
      </c>
      <c r="C206" s="6" t="s">
        <v>140</v>
      </c>
      <c r="D206" s="161" t="s">
        <v>159</v>
      </c>
      <c r="E206" s="26">
        <v>1350</v>
      </c>
      <c r="F206" s="14">
        <v>12377</v>
      </c>
      <c r="G206" s="27">
        <v>31675223.419999998</v>
      </c>
      <c r="H206" s="26">
        <v>0</v>
      </c>
      <c r="I206" s="21">
        <v>0</v>
      </c>
      <c r="J206" s="27">
        <v>0</v>
      </c>
      <c r="K206" s="26">
        <v>-1350</v>
      </c>
      <c r="L206" s="21">
        <v>-12377</v>
      </c>
      <c r="M206" s="27">
        <v>-31675223.419999998</v>
      </c>
      <c r="N206" s="30">
        <v>-1</v>
      </c>
      <c r="O206" s="15">
        <v>-1</v>
      </c>
      <c r="P206" s="31">
        <v>-1</v>
      </c>
      <c r="Q206" s="92"/>
      <c r="R206" s="92"/>
      <c r="S206" s="92"/>
      <c r="U206" s="81"/>
    </row>
    <row r="207" spans="1:28" s="20" customFormat="1" outlineLevel="1">
      <c r="A207" s="193" t="s">
        <v>37</v>
      </c>
      <c r="B207" s="5"/>
      <c r="C207" s="8" t="s">
        <v>166</v>
      </c>
      <c r="D207" s="162" t="s">
        <v>159</v>
      </c>
      <c r="E207" s="28">
        <v>0</v>
      </c>
      <c r="F207" s="17">
        <v>0</v>
      </c>
      <c r="G207" s="29">
        <v>0</v>
      </c>
      <c r="H207" s="28">
        <v>0</v>
      </c>
      <c r="I207" s="17">
        <v>0</v>
      </c>
      <c r="J207" s="29">
        <v>0</v>
      </c>
      <c r="K207" s="111">
        <v>0</v>
      </c>
      <c r="L207" s="18">
        <v>0</v>
      </c>
      <c r="M207" s="29">
        <v>0</v>
      </c>
      <c r="N207" s="30">
        <v>0</v>
      </c>
      <c r="O207" s="15">
        <v>0</v>
      </c>
      <c r="P207" s="31">
        <v>0</v>
      </c>
      <c r="Q207" s="93"/>
      <c r="R207" s="93"/>
      <c r="S207" s="93"/>
      <c r="U207" s="81"/>
    </row>
    <row r="208" spans="1:28" s="20" customFormat="1" outlineLevel="1">
      <c r="A208" s="193" t="s">
        <v>37</v>
      </c>
      <c r="B208" s="5"/>
      <c r="C208" s="8" t="s">
        <v>167</v>
      </c>
      <c r="D208" s="162" t="s">
        <v>159</v>
      </c>
      <c r="E208" s="28">
        <v>160</v>
      </c>
      <c r="F208" s="17">
        <v>1197</v>
      </c>
      <c r="G208" s="29">
        <v>6494838.2599999998</v>
      </c>
      <c r="H208" s="111">
        <v>0</v>
      </c>
      <c r="I208" s="18">
        <v>0</v>
      </c>
      <c r="J208" s="29">
        <v>0</v>
      </c>
      <c r="K208" s="111">
        <v>-160</v>
      </c>
      <c r="L208" s="18">
        <v>-1197</v>
      </c>
      <c r="M208" s="29">
        <v>-6494838.2599999998</v>
      </c>
      <c r="N208" s="181">
        <v>-1</v>
      </c>
      <c r="O208" s="19">
        <v>-1</v>
      </c>
      <c r="P208" s="32">
        <v>-1</v>
      </c>
      <c r="Q208" s="93"/>
      <c r="R208" s="93"/>
      <c r="S208" s="93"/>
      <c r="U208" s="81"/>
    </row>
    <row r="209" spans="1:24" s="20" customFormat="1" ht="31.5" outlineLevel="1">
      <c r="A209" s="193" t="s">
        <v>37</v>
      </c>
      <c r="B209" s="5"/>
      <c r="C209" s="129" t="s">
        <v>182</v>
      </c>
      <c r="D209" s="162" t="s">
        <v>159</v>
      </c>
      <c r="E209" s="28">
        <v>0</v>
      </c>
      <c r="F209" s="17">
        <v>0</v>
      </c>
      <c r="G209" s="29">
        <v>0</v>
      </c>
      <c r="H209" s="28">
        <v>0</v>
      </c>
      <c r="I209" s="18">
        <v>0</v>
      </c>
      <c r="J209" s="29">
        <v>0</v>
      </c>
      <c r="K209" s="111">
        <v>0</v>
      </c>
      <c r="L209" s="18">
        <v>0</v>
      </c>
      <c r="M209" s="29">
        <v>0</v>
      </c>
      <c r="N209" s="30">
        <v>0</v>
      </c>
      <c r="O209" s="15">
        <v>0</v>
      </c>
      <c r="P209" s="31">
        <v>0</v>
      </c>
      <c r="Q209" s="93"/>
      <c r="R209" s="93"/>
      <c r="S209" s="93"/>
      <c r="U209" s="81"/>
    </row>
    <row r="210" spans="1:24" s="20" customFormat="1" outlineLevel="1">
      <c r="A210" s="194" t="s">
        <v>37</v>
      </c>
      <c r="B210" s="7" t="s">
        <v>185</v>
      </c>
      <c r="C210" s="8" t="s">
        <v>157</v>
      </c>
      <c r="D210" s="162" t="s">
        <v>159</v>
      </c>
      <c r="E210" s="28">
        <v>545</v>
      </c>
      <c r="F210" s="17">
        <v>5644</v>
      </c>
      <c r="G210" s="29">
        <v>15505182.189999999</v>
      </c>
      <c r="H210" s="28">
        <v>0</v>
      </c>
      <c r="I210" s="17">
        <v>0</v>
      </c>
      <c r="J210" s="29">
        <v>0</v>
      </c>
      <c r="K210" s="111">
        <v>-545</v>
      </c>
      <c r="L210" s="18">
        <v>-5644</v>
      </c>
      <c r="M210" s="29">
        <v>-15505182.189999999</v>
      </c>
      <c r="N210" s="181">
        <v>-1</v>
      </c>
      <c r="O210" s="19">
        <v>-1</v>
      </c>
      <c r="P210" s="32">
        <v>-1</v>
      </c>
      <c r="Q210" s="93"/>
      <c r="R210" s="93"/>
      <c r="S210" s="93"/>
      <c r="U210" s="81"/>
    </row>
    <row r="211" spans="1:24" s="20" customFormat="1" outlineLevel="1">
      <c r="A211" s="194" t="s">
        <v>37</v>
      </c>
      <c r="B211" s="7" t="s">
        <v>186</v>
      </c>
      <c r="C211" s="8" t="s">
        <v>183</v>
      </c>
      <c r="D211" s="162" t="s">
        <v>159</v>
      </c>
      <c r="E211" s="28">
        <v>805</v>
      </c>
      <c r="F211" s="17">
        <v>6733</v>
      </c>
      <c r="G211" s="29">
        <v>16170946.419999998</v>
      </c>
      <c r="H211" s="28">
        <v>0</v>
      </c>
      <c r="I211" s="17">
        <v>0</v>
      </c>
      <c r="J211" s="29">
        <v>0</v>
      </c>
      <c r="K211" s="111">
        <v>-805</v>
      </c>
      <c r="L211" s="18">
        <v>-6733</v>
      </c>
      <c r="M211" s="29">
        <v>-16170946.419999998</v>
      </c>
      <c r="N211" s="181">
        <v>-1</v>
      </c>
      <c r="O211" s="19">
        <v>-1</v>
      </c>
      <c r="P211" s="32">
        <v>-1</v>
      </c>
      <c r="Q211" s="93"/>
      <c r="R211" s="93"/>
      <c r="S211" s="93"/>
      <c r="U211" s="81"/>
    </row>
    <row r="212" spans="1:24" s="20" customFormat="1" outlineLevel="1">
      <c r="A212" s="194" t="s">
        <v>37</v>
      </c>
      <c r="B212" s="7" t="s">
        <v>187</v>
      </c>
      <c r="C212" s="8" t="s">
        <v>156</v>
      </c>
      <c r="D212" s="162"/>
      <c r="E212" s="28"/>
      <c r="F212" s="17"/>
      <c r="G212" s="29">
        <v>-905.19</v>
      </c>
      <c r="H212" s="28"/>
      <c r="I212" s="17"/>
      <c r="J212" s="29"/>
      <c r="K212" s="111">
        <v>0</v>
      </c>
      <c r="L212" s="18">
        <v>0</v>
      </c>
      <c r="M212" s="29">
        <v>905.19</v>
      </c>
      <c r="N212" s="181">
        <v>0</v>
      </c>
      <c r="O212" s="19">
        <v>0</v>
      </c>
      <c r="P212" s="32">
        <v>-1</v>
      </c>
      <c r="Q212" s="93"/>
      <c r="R212" s="93"/>
      <c r="S212" s="93"/>
      <c r="U212" s="81"/>
    </row>
    <row r="213" spans="1:24" s="16" customFormat="1" ht="31.5" outlineLevel="1">
      <c r="A213" s="193" t="s">
        <v>37</v>
      </c>
      <c r="B213" s="5" t="s">
        <v>139</v>
      </c>
      <c r="C213" s="9" t="s">
        <v>142</v>
      </c>
      <c r="D213" s="163" t="s">
        <v>1</v>
      </c>
      <c r="E213" s="26">
        <v>102063</v>
      </c>
      <c r="F213" s="21">
        <v>511915</v>
      </c>
      <c r="G213" s="27">
        <v>444767298.02999997</v>
      </c>
      <c r="H213" s="26">
        <v>104318</v>
      </c>
      <c r="I213" s="21">
        <v>501576</v>
      </c>
      <c r="J213" s="27">
        <v>64522105.879999995</v>
      </c>
      <c r="K213" s="26">
        <v>2255</v>
      </c>
      <c r="L213" s="21">
        <v>-10339</v>
      </c>
      <c r="M213" s="27">
        <v>-380245192.14999998</v>
      </c>
      <c r="N213" s="30">
        <v>2.2094196721632715E-2</v>
      </c>
      <c r="O213" s="15">
        <v>-2.019671234482287E-2</v>
      </c>
      <c r="P213" s="31">
        <v>-0.85493064313454104</v>
      </c>
      <c r="Q213" s="92"/>
      <c r="R213" s="92"/>
      <c r="S213" s="92"/>
      <c r="U213" s="81"/>
    </row>
    <row r="214" spans="1:24" s="20" customFormat="1" ht="31.5" outlineLevel="1">
      <c r="A214" s="194" t="s">
        <v>37</v>
      </c>
      <c r="B214" s="7" t="s">
        <v>188</v>
      </c>
      <c r="C214" s="10" t="s">
        <v>184</v>
      </c>
      <c r="D214" s="164" t="s">
        <v>1</v>
      </c>
      <c r="E214" s="28">
        <v>100713</v>
      </c>
      <c r="F214" s="17">
        <v>506961</v>
      </c>
      <c r="G214" s="29">
        <v>440682564.02999997</v>
      </c>
      <c r="H214" s="28">
        <v>103268</v>
      </c>
      <c r="I214" s="17">
        <v>497476</v>
      </c>
      <c r="J214" s="29">
        <v>60229701.879999995</v>
      </c>
      <c r="K214" s="111">
        <v>2555</v>
      </c>
      <c r="L214" s="18">
        <v>-9485</v>
      </c>
      <c r="M214" s="29">
        <v>-380452862.14999998</v>
      </c>
      <c r="N214" s="181">
        <v>2.5369118187324378E-2</v>
      </c>
      <c r="O214" s="19">
        <v>-1.8709525979315963E-2</v>
      </c>
      <c r="P214" s="32">
        <v>-0.863326333292597</v>
      </c>
      <c r="Q214" s="93"/>
      <c r="R214" s="93"/>
      <c r="S214" s="93"/>
      <c r="U214" s="81"/>
    </row>
    <row r="215" spans="1:24" s="20" customFormat="1" ht="31.5" outlineLevel="1">
      <c r="A215" s="194" t="s">
        <v>37</v>
      </c>
      <c r="B215" s="7"/>
      <c r="C215" s="10" t="s">
        <v>224</v>
      </c>
      <c r="D215" s="164" t="s">
        <v>225</v>
      </c>
      <c r="E215" s="28">
        <v>35984</v>
      </c>
      <c r="F215" s="17">
        <v>78692</v>
      </c>
      <c r="G215" s="29">
        <v>113896481.88</v>
      </c>
      <c r="H215" s="28">
        <v>33487</v>
      </c>
      <c r="I215" s="17">
        <v>75241</v>
      </c>
      <c r="J215" s="29">
        <v>140913873.97</v>
      </c>
      <c r="K215" s="111">
        <v>-2497</v>
      </c>
      <c r="L215" s="18">
        <v>-3451</v>
      </c>
      <c r="M215" s="29">
        <v>27017392.090000004</v>
      </c>
      <c r="N215" s="181">
        <v>-6.9391951978657176E-2</v>
      </c>
      <c r="O215" s="19">
        <v>-4.3854521425303716E-2</v>
      </c>
      <c r="P215" s="32">
        <v>0.23721006693134922</v>
      </c>
      <c r="Q215" s="93"/>
      <c r="R215" s="93"/>
      <c r="S215" s="93"/>
      <c r="U215" s="81"/>
    </row>
    <row r="216" spans="1:24" s="20" customFormat="1" outlineLevel="1">
      <c r="A216" s="194" t="s">
        <v>37</v>
      </c>
      <c r="B216" s="7"/>
      <c r="C216" s="10" t="s">
        <v>222</v>
      </c>
      <c r="D216" s="164" t="s">
        <v>223</v>
      </c>
      <c r="E216" s="28">
        <v>25144</v>
      </c>
      <c r="F216" s="17">
        <v>0</v>
      </c>
      <c r="G216" s="29">
        <v>27196686</v>
      </c>
      <c r="H216" s="28">
        <v>18179</v>
      </c>
      <c r="I216" s="17"/>
      <c r="J216" s="29">
        <v>23762144</v>
      </c>
      <c r="K216" s="111">
        <v>-6965</v>
      </c>
      <c r="L216" s="18">
        <v>0</v>
      </c>
      <c r="M216" s="29">
        <v>-3434542</v>
      </c>
      <c r="N216" s="181">
        <v>-0.27700445434298443</v>
      </c>
      <c r="O216" s="19">
        <v>0</v>
      </c>
      <c r="P216" s="32">
        <v>-0.12628531285024946</v>
      </c>
      <c r="Q216" s="93"/>
      <c r="R216" s="93"/>
      <c r="S216" s="93"/>
      <c r="U216" s="81"/>
    </row>
    <row r="217" spans="1:24" s="20" customFormat="1" outlineLevel="1">
      <c r="A217" s="194" t="s">
        <v>37</v>
      </c>
      <c r="B217" s="7" t="s">
        <v>189</v>
      </c>
      <c r="C217" s="11" t="s">
        <v>144</v>
      </c>
      <c r="D217" s="164" t="s">
        <v>1</v>
      </c>
      <c r="E217" s="28">
        <v>1350</v>
      </c>
      <c r="F217" s="17">
        <v>4954</v>
      </c>
      <c r="G217" s="29">
        <v>4084734</v>
      </c>
      <c r="H217" s="28">
        <v>1050</v>
      </c>
      <c r="I217" s="17">
        <v>4100</v>
      </c>
      <c r="J217" s="29">
        <v>4292404</v>
      </c>
      <c r="K217" s="111">
        <v>-300</v>
      </c>
      <c r="L217" s="18">
        <v>-854</v>
      </c>
      <c r="M217" s="29">
        <v>207670</v>
      </c>
      <c r="N217" s="181">
        <v>-0.22222222222222221</v>
      </c>
      <c r="O217" s="19">
        <v>-0.17238595074687121</v>
      </c>
      <c r="P217" s="32">
        <v>5.0840519847804043E-2</v>
      </c>
      <c r="Q217" s="93"/>
      <c r="R217" s="93"/>
      <c r="S217" s="93"/>
      <c r="U217" s="81"/>
    </row>
    <row r="218" spans="1:24" s="16" customFormat="1" outlineLevel="1">
      <c r="A218" s="193" t="s">
        <v>37</v>
      </c>
      <c r="B218" s="5" t="s">
        <v>143</v>
      </c>
      <c r="C218" s="6" t="s">
        <v>2</v>
      </c>
      <c r="D218" s="163" t="s">
        <v>3</v>
      </c>
      <c r="E218" s="26">
        <v>0</v>
      </c>
      <c r="F218" s="14">
        <v>0</v>
      </c>
      <c r="G218" s="27">
        <v>0</v>
      </c>
      <c r="H218" s="230">
        <v>0</v>
      </c>
      <c r="I218" s="231"/>
      <c r="J218" s="232">
        <v>0</v>
      </c>
      <c r="K218" s="165">
        <v>0</v>
      </c>
      <c r="L218" s="21">
        <v>0</v>
      </c>
      <c r="M218" s="27">
        <v>0</v>
      </c>
      <c r="N218" s="30">
        <v>0</v>
      </c>
      <c r="O218" s="15">
        <v>0</v>
      </c>
      <c r="P218" s="31">
        <v>0</v>
      </c>
      <c r="Q218" s="92"/>
      <c r="R218" s="92"/>
      <c r="S218" s="92"/>
      <c r="U218" s="81"/>
    </row>
    <row r="219" spans="1:24" s="13" customFormat="1">
      <c r="A219" s="36" t="s">
        <v>35</v>
      </c>
      <c r="B219" s="37" t="s">
        <v>40</v>
      </c>
      <c r="C219" s="215" t="s">
        <v>39</v>
      </c>
      <c r="D219" s="208" t="s">
        <v>145</v>
      </c>
      <c r="E219" s="40" t="s">
        <v>145</v>
      </c>
      <c r="F219" s="41" t="s">
        <v>145</v>
      </c>
      <c r="G219" s="42">
        <v>400387708.39999998</v>
      </c>
      <c r="H219" s="40" t="s">
        <v>145</v>
      </c>
      <c r="I219" s="41" t="s">
        <v>145</v>
      </c>
      <c r="J219" s="42">
        <v>11351950.449999999</v>
      </c>
      <c r="K219" s="40" t="s">
        <v>145</v>
      </c>
      <c r="L219" s="41" t="s">
        <v>145</v>
      </c>
      <c r="M219" s="42">
        <v>-389035757.94999993</v>
      </c>
      <c r="N219" s="216" t="s">
        <v>145</v>
      </c>
      <c r="O219" s="217" t="s">
        <v>145</v>
      </c>
      <c r="P219" s="43">
        <v>-0.97164760502922565</v>
      </c>
      <c r="Q219" s="91"/>
      <c r="R219" s="91"/>
      <c r="S219" s="91"/>
      <c r="T219" s="85"/>
      <c r="U219" s="81"/>
      <c r="W219" s="81"/>
      <c r="X219" s="81">
        <v>11351950.449999999</v>
      </c>
    </row>
    <row r="220" spans="1:24" s="16" customFormat="1" outlineLevel="1">
      <c r="A220" s="193" t="s">
        <v>40</v>
      </c>
      <c r="B220" s="5" t="s">
        <v>136</v>
      </c>
      <c r="C220" s="6" t="s">
        <v>137</v>
      </c>
      <c r="D220" s="161" t="s">
        <v>194</v>
      </c>
      <c r="E220" s="26">
        <v>3288</v>
      </c>
      <c r="F220" s="14">
        <v>28079</v>
      </c>
      <c r="G220" s="27">
        <v>191897509.33999991</v>
      </c>
      <c r="H220" s="26">
        <v>0</v>
      </c>
      <c r="I220" s="14">
        <v>0</v>
      </c>
      <c r="J220" s="27">
        <v>-3166088.74</v>
      </c>
      <c r="K220" s="26">
        <v>-3288</v>
      </c>
      <c r="L220" s="14">
        <v>-28079</v>
      </c>
      <c r="M220" s="27">
        <v>-195063598.07999992</v>
      </c>
      <c r="N220" s="30">
        <v>-1</v>
      </c>
      <c r="O220" s="15">
        <v>-1</v>
      </c>
      <c r="P220" s="31">
        <v>-1.0164988526994918</v>
      </c>
      <c r="Q220" s="92"/>
      <c r="R220" s="92"/>
      <c r="S220" s="92"/>
      <c r="T220" s="86"/>
      <c r="U220" s="81"/>
    </row>
    <row r="221" spans="1:24" s="20" customFormat="1" outlineLevel="1">
      <c r="A221" s="194" t="s">
        <v>40</v>
      </c>
      <c r="B221" s="7"/>
      <c r="C221" s="8" t="s">
        <v>166</v>
      </c>
      <c r="D221" s="162" t="s">
        <v>194</v>
      </c>
      <c r="E221" s="28">
        <v>0</v>
      </c>
      <c r="F221" s="17">
        <v>0</v>
      </c>
      <c r="G221" s="29">
        <v>0</v>
      </c>
      <c r="H221" s="28">
        <v>0</v>
      </c>
      <c r="I221" s="17">
        <v>0</v>
      </c>
      <c r="J221" s="29">
        <v>0</v>
      </c>
      <c r="K221" s="28">
        <v>0</v>
      </c>
      <c r="L221" s="18">
        <v>0</v>
      </c>
      <c r="M221" s="29">
        <v>0</v>
      </c>
      <c r="N221" s="181">
        <v>0</v>
      </c>
      <c r="O221" s="19">
        <v>0</v>
      </c>
      <c r="P221" s="32">
        <v>0</v>
      </c>
      <c r="Q221" s="93"/>
      <c r="R221" s="93"/>
      <c r="S221" s="93"/>
      <c r="T221" s="87"/>
      <c r="U221" s="81"/>
    </row>
    <row r="222" spans="1:24" s="20" customFormat="1" outlineLevel="1">
      <c r="A222" s="194" t="s">
        <v>40</v>
      </c>
      <c r="B222" s="7"/>
      <c r="C222" s="8" t="s">
        <v>167</v>
      </c>
      <c r="D222" s="162" t="s">
        <v>194</v>
      </c>
      <c r="E222" s="28">
        <v>0</v>
      </c>
      <c r="F222" s="17">
        <v>0</v>
      </c>
      <c r="G222" s="29">
        <v>0</v>
      </c>
      <c r="H222" s="28">
        <v>0</v>
      </c>
      <c r="I222" s="17">
        <v>0</v>
      </c>
      <c r="J222" s="29">
        <v>0</v>
      </c>
      <c r="K222" s="111">
        <v>0</v>
      </c>
      <c r="L222" s="18">
        <v>0</v>
      </c>
      <c r="M222" s="29">
        <v>0</v>
      </c>
      <c r="N222" s="181">
        <v>0</v>
      </c>
      <c r="O222" s="19">
        <v>0</v>
      </c>
      <c r="P222" s="32">
        <v>0</v>
      </c>
      <c r="Q222" s="93"/>
      <c r="R222" s="93"/>
      <c r="S222" s="93"/>
      <c r="T222" s="87"/>
      <c r="U222" s="81"/>
    </row>
    <row r="223" spans="1:24" s="20" customFormat="1" outlineLevel="1">
      <c r="A223" s="194" t="s">
        <v>40</v>
      </c>
      <c r="B223" s="7" t="s">
        <v>168</v>
      </c>
      <c r="C223" s="8" t="s">
        <v>138</v>
      </c>
      <c r="D223" s="162" t="s">
        <v>194</v>
      </c>
      <c r="E223" s="28">
        <v>0</v>
      </c>
      <c r="F223" s="17">
        <v>0</v>
      </c>
      <c r="G223" s="29">
        <v>0</v>
      </c>
      <c r="H223" s="28">
        <v>0</v>
      </c>
      <c r="I223" s="17">
        <v>0</v>
      </c>
      <c r="J223" s="29">
        <v>0</v>
      </c>
      <c r="K223" s="111">
        <v>0</v>
      </c>
      <c r="L223" s="18">
        <v>0</v>
      </c>
      <c r="M223" s="29">
        <v>0</v>
      </c>
      <c r="N223" s="181">
        <v>0</v>
      </c>
      <c r="O223" s="19">
        <v>0</v>
      </c>
      <c r="P223" s="32">
        <v>0</v>
      </c>
      <c r="Q223" s="93"/>
      <c r="R223" s="93"/>
      <c r="S223" s="93"/>
      <c r="U223" s="81"/>
    </row>
    <row r="224" spans="1:24" s="20" customFormat="1" ht="31.5" outlineLevel="1">
      <c r="A224" s="194" t="s">
        <v>40</v>
      </c>
      <c r="B224" s="7" t="s">
        <v>169</v>
      </c>
      <c r="C224" s="129" t="s">
        <v>181</v>
      </c>
      <c r="D224" s="162" t="s">
        <v>195</v>
      </c>
      <c r="E224" s="28"/>
      <c r="F224" s="17"/>
      <c r="G224" s="29">
        <v>0</v>
      </c>
      <c r="H224" s="111"/>
      <c r="I224" s="18"/>
      <c r="J224" s="29">
        <v>0</v>
      </c>
      <c r="K224" s="28">
        <v>0</v>
      </c>
      <c r="L224" s="18">
        <v>0</v>
      </c>
      <c r="M224" s="29">
        <v>0</v>
      </c>
      <c r="N224" s="181">
        <v>0</v>
      </c>
      <c r="O224" s="19">
        <v>0</v>
      </c>
      <c r="P224" s="32">
        <v>0</v>
      </c>
      <c r="Q224" s="93"/>
      <c r="R224" s="93"/>
      <c r="S224" s="93"/>
      <c r="T224" s="87"/>
      <c r="U224" s="81"/>
    </row>
    <row r="225" spans="1:28" s="20" customFormat="1" outlineLevel="1">
      <c r="A225" s="194" t="s">
        <v>40</v>
      </c>
      <c r="B225" s="7" t="s">
        <v>170</v>
      </c>
      <c r="C225" s="8" t="s">
        <v>180</v>
      </c>
      <c r="D225" s="162" t="s">
        <v>194</v>
      </c>
      <c r="E225" s="28">
        <v>3288</v>
      </c>
      <c r="F225" s="17">
        <v>28079</v>
      </c>
      <c r="G225" s="29">
        <v>194677733.04999992</v>
      </c>
      <c r="H225" s="28">
        <v>0</v>
      </c>
      <c r="I225" s="17">
        <v>0</v>
      </c>
      <c r="J225" s="29">
        <v>0</v>
      </c>
      <c r="K225" s="111">
        <v>-3288</v>
      </c>
      <c r="L225" s="18">
        <v>-28079</v>
      </c>
      <c r="M225" s="29">
        <v>-194677733.04999992</v>
      </c>
      <c r="N225" s="181">
        <v>-1</v>
      </c>
      <c r="O225" s="19">
        <v>-1</v>
      </c>
      <c r="P225" s="32">
        <v>-1</v>
      </c>
      <c r="Q225" s="93"/>
      <c r="R225" s="93"/>
      <c r="S225" s="93"/>
      <c r="T225" s="87"/>
      <c r="U225" s="81"/>
      <c r="X225" s="198"/>
      <c r="AB225" s="22"/>
    </row>
    <row r="226" spans="1:28" s="20" customFormat="1" outlineLevel="1">
      <c r="A226" s="194" t="s">
        <v>40</v>
      </c>
      <c r="B226" s="7" t="s">
        <v>171</v>
      </c>
      <c r="C226" s="8" t="s">
        <v>156</v>
      </c>
      <c r="D226" s="162"/>
      <c r="E226" s="28"/>
      <c r="F226" s="17"/>
      <c r="G226" s="29">
        <v>-2780223.71</v>
      </c>
      <c r="H226" s="28"/>
      <c r="I226" s="17"/>
      <c r="J226" s="29">
        <v>-3166088.74</v>
      </c>
      <c r="K226" s="111">
        <v>0</v>
      </c>
      <c r="L226" s="18">
        <v>0</v>
      </c>
      <c r="M226" s="29">
        <v>-385865.03000000026</v>
      </c>
      <c r="N226" s="181">
        <v>0</v>
      </c>
      <c r="O226" s="19">
        <v>0</v>
      </c>
      <c r="P226" s="32">
        <v>0.13878920196677277</v>
      </c>
      <c r="Q226" s="93"/>
      <c r="R226" s="93"/>
      <c r="S226" s="93"/>
      <c r="T226" s="87"/>
      <c r="U226" s="81"/>
    </row>
    <row r="227" spans="1:28" s="16" customFormat="1" outlineLevel="1">
      <c r="A227" s="193" t="s">
        <v>40</v>
      </c>
      <c r="B227" s="5" t="s">
        <v>141</v>
      </c>
      <c r="C227" s="6" t="s">
        <v>140</v>
      </c>
      <c r="D227" s="161" t="s">
        <v>159</v>
      </c>
      <c r="E227" s="26">
        <v>1008</v>
      </c>
      <c r="F227" s="14">
        <v>9843</v>
      </c>
      <c r="G227" s="27">
        <v>20840323.359999999</v>
      </c>
      <c r="H227" s="26">
        <v>0</v>
      </c>
      <c r="I227" s="21">
        <v>0</v>
      </c>
      <c r="J227" s="27">
        <v>0</v>
      </c>
      <c r="K227" s="26">
        <v>-1008</v>
      </c>
      <c r="L227" s="21">
        <v>-9843</v>
      </c>
      <c r="M227" s="27">
        <v>-20840323.359999999</v>
      </c>
      <c r="N227" s="30">
        <v>-1</v>
      </c>
      <c r="O227" s="15">
        <v>-1</v>
      </c>
      <c r="P227" s="31">
        <v>-1</v>
      </c>
      <c r="Q227" s="92"/>
      <c r="R227" s="92"/>
      <c r="S227" s="92"/>
      <c r="T227" s="86"/>
      <c r="U227" s="81"/>
    </row>
    <row r="228" spans="1:28" s="20" customFormat="1" outlineLevel="1">
      <c r="A228" s="193" t="s">
        <v>40</v>
      </c>
      <c r="B228" s="5"/>
      <c r="C228" s="8" t="s">
        <v>166</v>
      </c>
      <c r="D228" s="162" t="s">
        <v>159</v>
      </c>
      <c r="E228" s="28">
        <v>0</v>
      </c>
      <c r="F228" s="17">
        <v>0</v>
      </c>
      <c r="G228" s="29">
        <v>0</v>
      </c>
      <c r="H228" s="28">
        <v>0</v>
      </c>
      <c r="I228" s="17">
        <v>0</v>
      </c>
      <c r="J228" s="29">
        <v>0</v>
      </c>
      <c r="K228" s="111">
        <v>0</v>
      </c>
      <c r="L228" s="18">
        <v>0</v>
      </c>
      <c r="M228" s="29">
        <v>0</v>
      </c>
      <c r="N228" s="30">
        <v>0</v>
      </c>
      <c r="O228" s="15">
        <v>0</v>
      </c>
      <c r="P228" s="31">
        <v>0</v>
      </c>
      <c r="Q228" s="93"/>
      <c r="R228" s="93"/>
      <c r="S228" s="93"/>
      <c r="T228" s="87"/>
      <c r="U228" s="81"/>
    </row>
    <row r="229" spans="1:28" s="20" customFormat="1" outlineLevel="1">
      <c r="A229" s="193" t="s">
        <v>40</v>
      </c>
      <c r="B229" s="5"/>
      <c r="C229" s="8" t="s">
        <v>167</v>
      </c>
      <c r="D229" s="162" t="s">
        <v>159</v>
      </c>
      <c r="E229" s="28">
        <v>0</v>
      </c>
      <c r="F229" s="17">
        <v>0</v>
      </c>
      <c r="G229" s="29">
        <v>0</v>
      </c>
      <c r="H229" s="111">
        <v>0</v>
      </c>
      <c r="I229" s="18">
        <v>0</v>
      </c>
      <c r="J229" s="29">
        <v>0</v>
      </c>
      <c r="K229" s="111">
        <v>0</v>
      </c>
      <c r="L229" s="18">
        <v>0</v>
      </c>
      <c r="M229" s="29">
        <v>0</v>
      </c>
      <c r="N229" s="181">
        <v>0</v>
      </c>
      <c r="O229" s="19">
        <v>0</v>
      </c>
      <c r="P229" s="32">
        <v>0</v>
      </c>
      <c r="Q229" s="93"/>
      <c r="R229" s="93"/>
      <c r="S229" s="93"/>
      <c r="T229" s="87"/>
      <c r="U229" s="81"/>
    </row>
    <row r="230" spans="1:28" s="20" customFormat="1" ht="31.5" outlineLevel="1">
      <c r="A230" s="193" t="s">
        <v>40</v>
      </c>
      <c r="B230" s="5"/>
      <c r="C230" s="129" t="s">
        <v>182</v>
      </c>
      <c r="D230" s="162" t="s">
        <v>159</v>
      </c>
      <c r="E230" s="28">
        <v>0</v>
      </c>
      <c r="F230" s="17">
        <v>0</v>
      </c>
      <c r="G230" s="29">
        <v>0</v>
      </c>
      <c r="H230" s="28">
        <v>0</v>
      </c>
      <c r="I230" s="18">
        <v>0</v>
      </c>
      <c r="J230" s="29">
        <v>0</v>
      </c>
      <c r="K230" s="111">
        <v>0</v>
      </c>
      <c r="L230" s="18">
        <v>0</v>
      </c>
      <c r="M230" s="29">
        <v>0</v>
      </c>
      <c r="N230" s="30">
        <v>0</v>
      </c>
      <c r="O230" s="15">
        <v>0</v>
      </c>
      <c r="P230" s="31">
        <v>0</v>
      </c>
      <c r="Q230" s="93"/>
      <c r="R230" s="93"/>
      <c r="S230" s="93"/>
      <c r="T230" s="87"/>
      <c r="U230" s="81"/>
    </row>
    <row r="231" spans="1:28" s="20" customFormat="1" outlineLevel="1">
      <c r="A231" s="194" t="s">
        <v>40</v>
      </c>
      <c r="B231" s="7" t="s">
        <v>185</v>
      </c>
      <c r="C231" s="8" t="s">
        <v>157</v>
      </c>
      <c r="D231" s="162" t="s">
        <v>159</v>
      </c>
      <c r="E231" s="28">
        <v>112</v>
      </c>
      <c r="F231" s="17">
        <v>1300</v>
      </c>
      <c r="G231" s="29">
        <v>2477286.5600000005</v>
      </c>
      <c r="H231" s="28">
        <v>0</v>
      </c>
      <c r="I231" s="17">
        <v>0</v>
      </c>
      <c r="J231" s="29">
        <v>0</v>
      </c>
      <c r="K231" s="111">
        <v>-112</v>
      </c>
      <c r="L231" s="18">
        <v>-1300</v>
      </c>
      <c r="M231" s="29">
        <v>-2477286.5600000005</v>
      </c>
      <c r="N231" s="181">
        <v>-1</v>
      </c>
      <c r="O231" s="19">
        <v>-1</v>
      </c>
      <c r="P231" s="32">
        <v>-1</v>
      </c>
      <c r="Q231" s="93"/>
      <c r="R231" s="93"/>
      <c r="S231" s="93"/>
      <c r="U231" s="81"/>
    </row>
    <row r="232" spans="1:28" s="20" customFormat="1" outlineLevel="1">
      <c r="A232" s="194" t="s">
        <v>40</v>
      </c>
      <c r="B232" s="7" t="s">
        <v>186</v>
      </c>
      <c r="C232" s="8" t="s">
        <v>183</v>
      </c>
      <c r="D232" s="162" t="s">
        <v>159</v>
      </c>
      <c r="E232" s="28">
        <v>896</v>
      </c>
      <c r="F232" s="17">
        <v>8543</v>
      </c>
      <c r="G232" s="29">
        <v>18370390.940000001</v>
      </c>
      <c r="H232" s="28">
        <v>0</v>
      </c>
      <c r="I232" s="17">
        <v>0</v>
      </c>
      <c r="J232" s="29">
        <v>0</v>
      </c>
      <c r="K232" s="111">
        <v>-896</v>
      </c>
      <c r="L232" s="18">
        <v>-8543</v>
      </c>
      <c r="M232" s="29">
        <v>-18370390.940000001</v>
      </c>
      <c r="N232" s="181">
        <v>-1</v>
      </c>
      <c r="O232" s="19">
        <v>-1</v>
      </c>
      <c r="P232" s="32">
        <v>-1</v>
      </c>
      <c r="Q232" s="93"/>
      <c r="R232" s="93"/>
      <c r="S232" s="93"/>
      <c r="T232" s="87"/>
      <c r="U232" s="81"/>
    </row>
    <row r="233" spans="1:28" s="20" customFormat="1" outlineLevel="1">
      <c r="A233" s="194" t="s">
        <v>40</v>
      </c>
      <c r="B233" s="7" t="s">
        <v>187</v>
      </c>
      <c r="C233" s="8" t="s">
        <v>156</v>
      </c>
      <c r="D233" s="162"/>
      <c r="E233" s="28"/>
      <c r="F233" s="17"/>
      <c r="G233" s="29">
        <v>-7354.1399999999994</v>
      </c>
      <c r="H233" s="28"/>
      <c r="I233" s="17"/>
      <c r="J233" s="29"/>
      <c r="K233" s="111">
        <v>0</v>
      </c>
      <c r="L233" s="18">
        <v>0</v>
      </c>
      <c r="M233" s="29">
        <v>7354.1399999999994</v>
      </c>
      <c r="N233" s="181">
        <v>0</v>
      </c>
      <c r="O233" s="19">
        <v>0</v>
      </c>
      <c r="P233" s="32">
        <v>-1</v>
      </c>
      <c r="Q233" s="93"/>
      <c r="R233" s="93"/>
      <c r="S233" s="93"/>
      <c r="T233" s="87"/>
      <c r="U233" s="81"/>
    </row>
    <row r="234" spans="1:28" s="16" customFormat="1" ht="31.5" outlineLevel="1">
      <c r="A234" s="193" t="s">
        <v>40</v>
      </c>
      <c r="B234" s="5" t="s">
        <v>139</v>
      </c>
      <c r="C234" s="9" t="s">
        <v>142</v>
      </c>
      <c r="D234" s="163" t="s">
        <v>1</v>
      </c>
      <c r="E234" s="26">
        <v>43589</v>
      </c>
      <c r="F234" s="21">
        <v>212750</v>
      </c>
      <c r="G234" s="27">
        <v>187649875.70000002</v>
      </c>
      <c r="H234" s="26">
        <v>45285</v>
      </c>
      <c r="I234" s="21">
        <v>214095</v>
      </c>
      <c r="J234" s="27">
        <v>14518039.189999999</v>
      </c>
      <c r="K234" s="26">
        <v>1696</v>
      </c>
      <c r="L234" s="21">
        <v>1345</v>
      </c>
      <c r="M234" s="27">
        <v>-173131836.51000002</v>
      </c>
      <c r="N234" s="30">
        <v>3.8908899034159991E-2</v>
      </c>
      <c r="O234" s="15">
        <v>6.3219741480611043E-3</v>
      </c>
      <c r="P234" s="31">
        <v>-0.92263230052328782</v>
      </c>
      <c r="Q234" s="92"/>
      <c r="R234" s="92"/>
      <c r="S234" s="92"/>
      <c r="T234" s="86"/>
      <c r="U234" s="81"/>
    </row>
    <row r="235" spans="1:28" s="20" customFormat="1" ht="31.5" outlineLevel="1">
      <c r="A235" s="194" t="s">
        <v>40</v>
      </c>
      <c r="B235" s="7" t="s">
        <v>188</v>
      </c>
      <c r="C235" s="10" t="s">
        <v>184</v>
      </c>
      <c r="D235" s="164" t="s">
        <v>1</v>
      </c>
      <c r="E235" s="28">
        <v>43589</v>
      </c>
      <c r="F235" s="17">
        <v>212750</v>
      </c>
      <c r="G235" s="29">
        <v>187649875.70000002</v>
      </c>
      <c r="H235" s="28">
        <v>45285</v>
      </c>
      <c r="I235" s="17">
        <v>214095</v>
      </c>
      <c r="J235" s="29">
        <v>14518039.189999999</v>
      </c>
      <c r="K235" s="111">
        <v>1696</v>
      </c>
      <c r="L235" s="18">
        <v>1345</v>
      </c>
      <c r="M235" s="29">
        <v>-173131836.51000002</v>
      </c>
      <c r="N235" s="181">
        <v>3.8908899034159991E-2</v>
      </c>
      <c r="O235" s="19">
        <v>6.3219741480611043E-3</v>
      </c>
      <c r="P235" s="32">
        <v>-0.92263230052328782</v>
      </c>
      <c r="Q235" s="93"/>
      <c r="R235" s="93"/>
      <c r="S235" s="93"/>
      <c r="T235" s="87"/>
      <c r="U235" s="81"/>
    </row>
    <row r="236" spans="1:28" s="20" customFormat="1" ht="31.5" outlineLevel="1">
      <c r="A236" s="194" t="s">
        <v>40</v>
      </c>
      <c r="B236" s="7"/>
      <c r="C236" s="10" t="s">
        <v>224</v>
      </c>
      <c r="D236" s="164" t="s">
        <v>225</v>
      </c>
      <c r="E236" s="28">
        <v>14657</v>
      </c>
      <c r="F236" s="17">
        <v>34938</v>
      </c>
      <c r="G236" s="29">
        <v>47979207.299999997</v>
      </c>
      <c r="H236" s="28">
        <v>14373</v>
      </c>
      <c r="I236" s="17">
        <v>33473</v>
      </c>
      <c r="J236" s="29">
        <v>60461833.460000008</v>
      </c>
      <c r="K236" s="111">
        <v>-284</v>
      </c>
      <c r="L236" s="18">
        <v>-1465</v>
      </c>
      <c r="M236" s="29">
        <v>12482626.160000011</v>
      </c>
      <c r="N236" s="181">
        <v>-1.937640717745787E-2</v>
      </c>
      <c r="O236" s="19">
        <v>-4.1931421375007154E-2</v>
      </c>
      <c r="P236" s="32">
        <v>0.26016741131110793</v>
      </c>
      <c r="Q236" s="93"/>
      <c r="R236" s="93"/>
      <c r="S236" s="93"/>
      <c r="T236" s="87"/>
      <c r="U236" s="81"/>
    </row>
    <row r="237" spans="1:28" s="20" customFormat="1" outlineLevel="1">
      <c r="A237" s="194" t="s">
        <v>40</v>
      </c>
      <c r="B237" s="7"/>
      <c r="C237" s="10" t="s">
        <v>222</v>
      </c>
      <c r="D237" s="164" t="s">
        <v>223</v>
      </c>
      <c r="E237" s="28">
        <v>4230</v>
      </c>
      <c r="F237" s="17">
        <v>0</v>
      </c>
      <c r="G237" s="29">
        <v>6131140</v>
      </c>
      <c r="H237" s="28">
        <v>2596</v>
      </c>
      <c r="I237" s="17"/>
      <c r="J237" s="29">
        <v>3093910</v>
      </c>
      <c r="K237" s="111">
        <v>-1634</v>
      </c>
      <c r="L237" s="18">
        <v>0</v>
      </c>
      <c r="M237" s="29">
        <v>-3037230</v>
      </c>
      <c r="N237" s="181">
        <v>-0.38628841607565012</v>
      </c>
      <c r="O237" s="19">
        <v>0</v>
      </c>
      <c r="P237" s="32">
        <v>-0.49537769484957123</v>
      </c>
      <c r="Q237" s="93"/>
      <c r="R237" s="93"/>
      <c r="S237" s="93"/>
      <c r="T237" s="87"/>
      <c r="U237" s="81"/>
    </row>
    <row r="238" spans="1:28" s="20" customFormat="1" outlineLevel="1">
      <c r="A238" s="194" t="s">
        <v>40</v>
      </c>
      <c r="B238" s="7" t="s">
        <v>189</v>
      </c>
      <c r="C238" s="11" t="s">
        <v>144</v>
      </c>
      <c r="D238" s="164" t="s">
        <v>1</v>
      </c>
      <c r="E238" s="28">
        <v>0</v>
      </c>
      <c r="F238" s="17">
        <v>0</v>
      </c>
      <c r="G238" s="29">
        <v>0</v>
      </c>
      <c r="H238" s="28">
        <v>0</v>
      </c>
      <c r="I238" s="17">
        <v>0</v>
      </c>
      <c r="J238" s="29">
        <v>0</v>
      </c>
      <c r="K238" s="111">
        <v>0</v>
      </c>
      <c r="L238" s="18">
        <v>0</v>
      </c>
      <c r="M238" s="29">
        <v>0</v>
      </c>
      <c r="N238" s="181">
        <v>0</v>
      </c>
      <c r="O238" s="19">
        <v>0</v>
      </c>
      <c r="P238" s="32">
        <v>0</v>
      </c>
      <c r="Q238" s="93"/>
      <c r="R238" s="93"/>
      <c r="S238" s="93"/>
      <c r="T238" s="87"/>
      <c r="U238" s="81"/>
    </row>
    <row r="239" spans="1:28" s="16" customFormat="1" outlineLevel="1">
      <c r="A239" s="193" t="s">
        <v>40</v>
      </c>
      <c r="B239" s="5" t="s">
        <v>143</v>
      </c>
      <c r="C239" s="6" t="s">
        <v>2</v>
      </c>
      <c r="D239" s="163" t="s">
        <v>3</v>
      </c>
      <c r="E239" s="26">
        <v>0</v>
      </c>
      <c r="F239" s="14">
        <v>0</v>
      </c>
      <c r="G239" s="27">
        <v>0</v>
      </c>
      <c r="H239" s="230">
        <v>0</v>
      </c>
      <c r="I239" s="231"/>
      <c r="J239" s="232">
        <v>0</v>
      </c>
      <c r="K239" s="165">
        <v>0</v>
      </c>
      <c r="L239" s="21">
        <v>0</v>
      </c>
      <c r="M239" s="27">
        <v>0</v>
      </c>
      <c r="N239" s="30">
        <v>0</v>
      </c>
      <c r="O239" s="15">
        <v>0</v>
      </c>
      <c r="P239" s="31">
        <v>0</v>
      </c>
      <c r="Q239" s="92"/>
      <c r="R239" s="92"/>
      <c r="S239" s="92"/>
      <c r="T239" s="86"/>
      <c r="U239" s="81"/>
    </row>
    <row r="240" spans="1:28" s="13" customFormat="1">
      <c r="A240" s="36" t="s">
        <v>38</v>
      </c>
      <c r="B240" s="37" t="s">
        <v>43</v>
      </c>
      <c r="C240" s="215" t="s">
        <v>42</v>
      </c>
      <c r="D240" s="208" t="s">
        <v>145</v>
      </c>
      <c r="E240" s="40" t="s">
        <v>145</v>
      </c>
      <c r="F240" s="41" t="s">
        <v>145</v>
      </c>
      <c r="G240" s="42">
        <v>354363532.03999996</v>
      </c>
      <c r="H240" s="40" t="s">
        <v>145</v>
      </c>
      <c r="I240" s="41" t="s">
        <v>145</v>
      </c>
      <c r="J240" s="42">
        <v>35173415.520000003</v>
      </c>
      <c r="K240" s="40" t="s">
        <v>145</v>
      </c>
      <c r="L240" s="41" t="s">
        <v>145</v>
      </c>
      <c r="M240" s="42">
        <v>-319190116.51999998</v>
      </c>
      <c r="N240" s="216" t="s">
        <v>145</v>
      </c>
      <c r="O240" s="217" t="s">
        <v>145</v>
      </c>
      <c r="P240" s="43">
        <v>-0.90074199983978698</v>
      </c>
      <c r="Q240" s="91"/>
      <c r="R240" s="91"/>
      <c r="S240" s="91"/>
      <c r="T240" s="85"/>
      <c r="U240" s="81"/>
      <c r="W240" s="81"/>
      <c r="X240" s="81">
        <v>35173415.520000003</v>
      </c>
    </row>
    <row r="241" spans="1:28" s="16" customFormat="1" outlineLevel="1">
      <c r="A241" s="193" t="s">
        <v>43</v>
      </c>
      <c r="B241" s="5" t="s">
        <v>136</v>
      </c>
      <c r="C241" s="6" t="s">
        <v>137</v>
      </c>
      <c r="D241" s="161" t="s">
        <v>194</v>
      </c>
      <c r="E241" s="26">
        <v>2327</v>
      </c>
      <c r="F241" s="14">
        <v>20112</v>
      </c>
      <c r="G241" s="27">
        <v>85998003.339999974</v>
      </c>
      <c r="H241" s="26">
        <v>0</v>
      </c>
      <c r="I241" s="14">
        <v>0</v>
      </c>
      <c r="J241" s="27">
        <v>-1867734.94</v>
      </c>
      <c r="K241" s="26">
        <v>-2327</v>
      </c>
      <c r="L241" s="14">
        <v>-20112</v>
      </c>
      <c r="M241" s="27">
        <v>-87865738.279999986</v>
      </c>
      <c r="N241" s="30">
        <v>-1</v>
      </c>
      <c r="O241" s="15">
        <v>-1</v>
      </c>
      <c r="P241" s="31">
        <v>-1.021718352374017</v>
      </c>
      <c r="Q241" s="92"/>
      <c r="R241" s="92"/>
      <c r="S241" s="92"/>
      <c r="T241" s="86"/>
      <c r="U241" s="81"/>
    </row>
    <row r="242" spans="1:28" s="20" customFormat="1" outlineLevel="1">
      <c r="A242" s="194" t="s">
        <v>43</v>
      </c>
      <c r="B242" s="7"/>
      <c r="C242" s="8" t="s">
        <v>166</v>
      </c>
      <c r="D242" s="162" t="s">
        <v>194</v>
      </c>
      <c r="E242" s="28">
        <v>0</v>
      </c>
      <c r="F242" s="17">
        <v>0</v>
      </c>
      <c r="G242" s="29">
        <v>0</v>
      </c>
      <c r="H242" s="28">
        <v>0</v>
      </c>
      <c r="I242" s="17">
        <v>0</v>
      </c>
      <c r="J242" s="29">
        <v>0</v>
      </c>
      <c r="K242" s="28">
        <v>0</v>
      </c>
      <c r="L242" s="18">
        <v>0</v>
      </c>
      <c r="M242" s="29">
        <v>0</v>
      </c>
      <c r="N242" s="181">
        <v>0</v>
      </c>
      <c r="O242" s="19">
        <v>0</v>
      </c>
      <c r="P242" s="32">
        <v>0</v>
      </c>
      <c r="Q242" s="93"/>
      <c r="R242" s="93"/>
      <c r="S242" s="93"/>
      <c r="T242" s="87"/>
      <c r="U242" s="81"/>
    </row>
    <row r="243" spans="1:28" s="20" customFormat="1" outlineLevel="1">
      <c r="A243" s="194" t="s">
        <v>43</v>
      </c>
      <c r="B243" s="7"/>
      <c r="C243" s="8" t="s">
        <v>167</v>
      </c>
      <c r="D243" s="162" t="s">
        <v>194</v>
      </c>
      <c r="E243" s="28">
        <v>0</v>
      </c>
      <c r="F243" s="17">
        <v>0</v>
      </c>
      <c r="G243" s="29">
        <v>0</v>
      </c>
      <c r="H243" s="28">
        <v>0</v>
      </c>
      <c r="I243" s="17">
        <v>0</v>
      </c>
      <c r="J243" s="29">
        <v>0</v>
      </c>
      <c r="K243" s="111">
        <v>0</v>
      </c>
      <c r="L243" s="18">
        <v>0</v>
      </c>
      <c r="M243" s="29">
        <v>0</v>
      </c>
      <c r="N243" s="181">
        <v>0</v>
      </c>
      <c r="O243" s="19">
        <v>0</v>
      </c>
      <c r="P243" s="32">
        <v>0</v>
      </c>
      <c r="Q243" s="93"/>
      <c r="R243" s="93"/>
      <c r="S243" s="93"/>
      <c r="T243" s="87"/>
      <c r="U243" s="81"/>
    </row>
    <row r="244" spans="1:28" s="20" customFormat="1" outlineLevel="1">
      <c r="A244" s="194" t="s">
        <v>43</v>
      </c>
      <c r="B244" s="7" t="s">
        <v>168</v>
      </c>
      <c r="C244" s="8" t="s">
        <v>138</v>
      </c>
      <c r="D244" s="162" t="s">
        <v>194</v>
      </c>
      <c r="E244" s="28">
        <v>0</v>
      </c>
      <c r="F244" s="17">
        <v>0</v>
      </c>
      <c r="G244" s="29">
        <v>0</v>
      </c>
      <c r="H244" s="28">
        <v>0</v>
      </c>
      <c r="I244" s="17">
        <v>0</v>
      </c>
      <c r="J244" s="29">
        <v>0</v>
      </c>
      <c r="K244" s="111">
        <v>0</v>
      </c>
      <c r="L244" s="18">
        <v>0</v>
      </c>
      <c r="M244" s="29">
        <v>0</v>
      </c>
      <c r="N244" s="181">
        <v>0</v>
      </c>
      <c r="O244" s="19">
        <v>0</v>
      </c>
      <c r="P244" s="32">
        <v>0</v>
      </c>
      <c r="Q244" s="93"/>
      <c r="R244" s="93"/>
      <c r="S244" s="93"/>
      <c r="U244" s="81"/>
    </row>
    <row r="245" spans="1:28" s="20" customFormat="1" ht="31.5" outlineLevel="1">
      <c r="A245" s="194" t="s">
        <v>43</v>
      </c>
      <c r="B245" s="7" t="s">
        <v>169</v>
      </c>
      <c r="C245" s="129" t="s">
        <v>181</v>
      </c>
      <c r="D245" s="162" t="s">
        <v>195</v>
      </c>
      <c r="E245" s="28"/>
      <c r="F245" s="17"/>
      <c r="G245" s="29">
        <v>0</v>
      </c>
      <c r="H245" s="111"/>
      <c r="I245" s="18"/>
      <c r="J245" s="29">
        <v>0</v>
      </c>
      <c r="K245" s="28">
        <v>0</v>
      </c>
      <c r="L245" s="18">
        <v>0</v>
      </c>
      <c r="M245" s="29">
        <v>0</v>
      </c>
      <c r="N245" s="181">
        <v>0</v>
      </c>
      <c r="O245" s="19">
        <v>0</v>
      </c>
      <c r="P245" s="32">
        <v>0</v>
      </c>
      <c r="Q245" s="93"/>
      <c r="R245" s="93"/>
      <c r="S245" s="93"/>
      <c r="T245" s="87"/>
      <c r="U245" s="81"/>
    </row>
    <row r="246" spans="1:28" s="20" customFormat="1" outlineLevel="1">
      <c r="A246" s="194" t="s">
        <v>43</v>
      </c>
      <c r="B246" s="7" t="s">
        <v>170</v>
      </c>
      <c r="C246" s="8" t="s">
        <v>180</v>
      </c>
      <c r="D246" s="162" t="s">
        <v>194</v>
      </c>
      <c r="E246" s="28">
        <v>2327</v>
      </c>
      <c r="F246" s="17">
        <v>20112</v>
      </c>
      <c r="G246" s="29">
        <v>89170557.73999998</v>
      </c>
      <c r="H246" s="28">
        <v>0</v>
      </c>
      <c r="I246" s="17">
        <v>0</v>
      </c>
      <c r="J246" s="29">
        <v>0</v>
      </c>
      <c r="K246" s="111">
        <v>-2327</v>
      </c>
      <c r="L246" s="18">
        <v>-20112</v>
      </c>
      <c r="M246" s="29">
        <v>-89170557.73999998</v>
      </c>
      <c r="N246" s="181">
        <v>-1</v>
      </c>
      <c r="O246" s="19">
        <v>-1</v>
      </c>
      <c r="P246" s="32">
        <v>-1</v>
      </c>
      <c r="Q246" s="93"/>
      <c r="R246" s="93"/>
      <c r="S246" s="93"/>
      <c r="T246" s="87"/>
      <c r="U246" s="81"/>
      <c r="X246" s="198"/>
      <c r="AB246" s="22"/>
    </row>
    <row r="247" spans="1:28" s="20" customFormat="1" outlineLevel="1">
      <c r="A247" s="194" t="s">
        <v>43</v>
      </c>
      <c r="B247" s="7" t="s">
        <v>171</v>
      </c>
      <c r="C247" s="8" t="s">
        <v>156</v>
      </c>
      <c r="D247" s="162"/>
      <c r="E247" s="28"/>
      <c r="F247" s="17"/>
      <c r="G247" s="29">
        <v>-3172554.4</v>
      </c>
      <c r="H247" s="28"/>
      <c r="I247" s="17"/>
      <c r="J247" s="29">
        <v>-1867734.94</v>
      </c>
      <c r="K247" s="111">
        <v>0</v>
      </c>
      <c r="L247" s="18">
        <v>0</v>
      </c>
      <c r="M247" s="29">
        <v>1304819.46</v>
      </c>
      <c r="N247" s="181">
        <v>0</v>
      </c>
      <c r="O247" s="19">
        <v>0</v>
      </c>
      <c r="P247" s="32">
        <v>-0.41128355750180362</v>
      </c>
      <c r="Q247" s="93"/>
      <c r="R247" s="93"/>
      <c r="S247" s="93"/>
      <c r="T247" s="87"/>
      <c r="U247" s="81"/>
    </row>
    <row r="248" spans="1:28" s="16" customFormat="1" outlineLevel="1">
      <c r="A248" s="193" t="s">
        <v>43</v>
      </c>
      <c r="B248" s="5" t="s">
        <v>141</v>
      </c>
      <c r="C248" s="6" t="s">
        <v>140</v>
      </c>
      <c r="D248" s="161" t="s">
        <v>159</v>
      </c>
      <c r="E248" s="26">
        <v>808</v>
      </c>
      <c r="F248" s="14">
        <v>8921</v>
      </c>
      <c r="G248" s="27">
        <v>18855484.43</v>
      </c>
      <c r="H248" s="26">
        <v>0</v>
      </c>
      <c r="I248" s="21">
        <v>0</v>
      </c>
      <c r="J248" s="27">
        <v>0</v>
      </c>
      <c r="K248" s="26">
        <v>-808</v>
      </c>
      <c r="L248" s="21">
        <v>-8921</v>
      </c>
      <c r="M248" s="27">
        <v>-18855484.43</v>
      </c>
      <c r="N248" s="30">
        <v>-1</v>
      </c>
      <c r="O248" s="15">
        <v>-1</v>
      </c>
      <c r="P248" s="31">
        <v>-1</v>
      </c>
      <c r="Q248" s="92"/>
      <c r="R248" s="92"/>
      <c r="S248" s="92"/>
      <c r="T248" s="86"/>
      <c r="U248" s="81"/>
    </row>
    <row r="249" spans="1:28" s="20" customFormat="1" outlineLevel="1">
      <c r="A249" s="193" t="s">
        <v>43</v>
      </c>
      <c r="B249" s="5"/>
      <c r="C249" s="8" t="s">
        <v>166</v>
      </c>
      <c r="D249" s="162" t="s">
        <v>159</v>
      </c>
      <c r="E249" s="28">
        <v>0</v>
      </c>
      <c r="F249" s="17">
        <v>0</v>
      </c>
      <c r="G249" s="29">
        <v>0</v>
      </c>
      <c r="H249" s="28">
        <v>0</v>
      </c>
      <c r="I249" s="17">
        <v>0</v>
      </c>
      <c r="J249" s="29">
        <v>0</v>
      </c>
      <c r="K249" s="111">
        <v>0</v>
      </c>
      <c r="L249" s="18">
        <v>0</v>
      </c>
      <c r="M249" s="29">
        <v>0</v>
      </c>
      <c r="N249" s="30">
        <v>0</v>
      </c>
      <c r="O249" s="15">
        <v>0</v>
      </c>
      <c r="P249" s="31">
        <v>0</v>
      </c>
      <c r="Q249" s="93"/>
      <c r="R249" s="93"/>
      <c r="S249" s="93"/>
      <c r="T249" s="87"/>
      <c r="U249" s="81"/>
    </row>
    <row r="250" spans="1:28" s="20" customFormat="1" outlineLevel="1">
      <c r="A250" s="193" t="s">
        <v>43</v>
      </c>
      <c r="B250" s="5"/>
      <c r="C250" s="8" t="s">
        <v>167</v>
      </c>
      <c r="D250" s="162" t="s">
        <v>159</v>
      </c>
      <c r="E250" s="28">
        <v>0</v>
      </c>
      <c r="F250" s="17">
        <v>0</v>
      </c>
      <c r="G250" s="29">
        <v>0</v>
      </c>
      <c r="H250" s="111">
        <v>0</v>
      </c>
      <c r="I250" s="18">
        <v>0</v>
      </c>
      <c r="J250" s="29">
        <v>0</v>
      </c>
      <c r="K250" s="111">
        <v>0</v>
      </c>
      <c r="L250" s="18">
        <v>0</v>
      </c>
      <c r="M250" s="29">
        <v>0</v>
      </c>
      <c r="N250" s="181">
        <v>0</v>
      </c>
      <c r="O250" s="19">
        <v>0</v>
      </c>
      <c r="P250" s="32">
        <v>0</v>
      </c>
      <c r="Q250" s="93"/>
      <c r="R250" s="93"/>
      <c r="S250" s="93"/>
      <c r="T250" s="87"/>
      <c r="U250" s="81"/>
    </row>
    <row r="251" spans="1:28" s="20" customFormat="1" ht="31.5" outlineLevel="1">
      <c r="A251" s="193" t="s">
        <v>43</v>
      </c>
      <c r="B251" s="5"/>
      <c r="C251" s="129" t="s">
        <v>182</v>
      </c>
      <c r="D251" s="162" t="s">
        <v>159</v>
      </c>
      <c r="E251" s="28">
        <v>0</v>
      </c>
      <c r="F251" s="17">
        <v>0</v>
      </c>
      <c r="G251" s="29">
        <v>0</v>
      </c>
      <c r="H251" s="28">
        <v>0</v>
      </c>
      <c r="I251" s="18">
        <v>0</v>
      </c>
      <c r="J251" s="29">
        <v>0</v>
      </c>
      <c r="K251" s="111">
        <v>0</v>
      </c>
      <c r="L251" s="18">
        <v>0</v>
      </c>
      <c r="M251" s="29">
        <v>0</v>
      </c>
      <c r="N251" s="30">
        <v>0</v>
      </c>
      <c r="O251" s="15">
        <v>0</v>
      </c>
      <c r="P251" s="31">
        <v>0</v>
      </c>
      <c r="Q251" s="93"/>
      <c r="R251" s="93"/>
      <c r="S251" s="93"/>
      <c r="T251" s="87"/>
      <c r="U251" s="81"/>
    </row>
    <row r="252" spans="1:28" s="20" customFormat="1" outlineLevel="1">
      <c r="A252" s="194" t="s">
        <v>43</v>
      </c>
      <c r="B252" s="7" t="s">
        <v>185</v>
      </c>
      <c r="C252" s="8" t="s">
        <v>157</v>
      </c>
      <c r="D252" s="162" t="s">
        <v>159</v>
      </c>
      <c r="E252" s="28">
        <v>419</v>
      </c>
      <c r="F252" s="17">
        <v>4820</v>
      </c>
      <c r="G252" s="29">
        <v>9509764.4199999999</v>
      </c>
      <c r="H252" s="28">
        <v>0</v>
      </c>
      <c r="I252" s="17">
        <v>0</v>
      </c>
      <c r="J252" s="29">
        <v>0</v>
      </c>
      <c r="K252" s="111">
        <v>-419</v>
      </c>
      <c r="L252" s="18">
        <v>-4820</v>
      </c>
      <c r="M252" s="29">
        <v>-9509764.4199999999</v>
      </c>
      <c r="N252" s="181">
        <v>-1</v>
      </c>
      <c r="O252" s="19">
        <v>-1</v>
      </c>
      <c r="P252" s="32">
        <v>-1</v>
      </c>
      <c r="Q252" s="93"/>
      <c r="R252" s="93"/>
      <c r="S252" s="93"/>
      <c r="U252" s="81"/>
    </row>
    <row r="253" spans="1:28" s="20" customFormat="1" outlineLevel="1">
      <c r="A253" s="194" t="s">
        <v>43</v>
      </c>
      <c r="B253" s="7" t="s">
        <v>186</v>
      </c>
      <c r="C253" s="8" t="s">
        <v>183</v>
      </c>
      <c r="D253" s="162" t="s">
        <v>159</v>
      </c>
      <c r="E253" s="28">
        <v>389</v>
      </c>
      <c r="F253" s="17">
        <v>4101</v>
      </c>
      <c r="G253" s="29">
        <v>9346045.8300000001</v>
      </c>
      <c r="H253" s="28">
        <v>0</v>
      </c>
      <c r="I253" s="17">
        <v>0</v>
      </c>
      <c r="J253" s="29">
        <v>0</v>
      </c>
      <c r="K253" s="111">
        <v>-389</v>
      </c>
      <c r="L253" s="18">
        <v>-4101</v>
      </c>
      <c r="M253" s="29">
        <v>-9346045.8300000001</v>
      </c>
      <c r="N253" s="181">
        <v>-1</v>
      </c>
      <c r="O253" s="19">
        <v>-1</v>
      </c>
      <c r="P253" s="32">
        <v>-1</v>
      </c>
      <c r="Q253" s="93"/>
      <c r="R253" s="93"/>
      <c r="S253" s="93"/>
      <c r="T253" s="87"/>
      <c r="U253" s="81"/>
    </row>
    <row r="254" spans="1:28" s="20" customFormat="1" outlineLevel="1">
      <c r="A254" s="194" t="s">
        <v>43</v>
      </c>
      <c r="B254" s="7" t="s">
        <v>187</v>
      </c>
      <c r="C254" s="8" t="s">
        <v>156</v>
      </c>
      <c r="D254" s="162"/>
      <c r="E254" s="28"/>
      <c r="F254" s="17"/>
      <c r="G254" s="29">
        <v>-325.82</v>
      </c>
      <c r="H254" s="28"/>
      <c r="I254" s="17"/>
      <c r="J254" s="29"/>
      <c r="K254" s="111">
        <v>0</v>
      </c>
      <c r="L254" s="18">
        <v>0</v>
      </c>
      <c r="M254" s="29">
        <v>325.82</v>
      </c>
      <c r="N254" s="181">
        <v>0</v>
      </c>
      <c r="O254" s="19">
        <v>0</v>
      </c>
      <c r="P254" s="32">
        <v>-1</v>
      </c>
      <c r="Q254" s="93"/>
      <c r="R254" s="93"/>
      <c r="S254" s="93"/>
      <c r="T254" s="87"/>
      <c r="U254" s="81"/>
    </row>
    <row r="255" spans="1:28" s="16" customFormat="1" ht="31.5" outlineLevel="1">
      <c r="A255" s="193" t="s">
        <v>43</v>
      </c>
      <c r="B255" s="5" t="s">
        <v>139</v>
      </c>
      <c r="C255" s="9" t="s">
        <v>142</v>
      </c>
      <c r="D255" s="163" t="s">
        <v>1</v>
      </c>
      <c r="E255" s="26">
        <v>50157</v>
      </c>
      <c r="F255" s="21">
        <v>251005</v>
      </c>
      <c r="G255" s="27">
        <v>249510044.26999998</v>
      </c>
      <c r="H255" s="26">
        <v>52834</v>
      </c>
      <c r="I255" s="21">
        <v>251143</v>
      </c>
      <c r="J255" s="27">
        <v>37041150.460000001</v>
      </c>
      <c r="K255" s="26">
        <v>2677</v>
      </c>
      <c r="L255" s="21">
        <v>138</v>
      </c>
      <c r="M255" s="27">
        <v>-212468893.80999997</v>
      </c>
      <c r="N255" s="30">
        <v>5.3372410630619857E-2</v>
      </c>
      <c r="O255" s="15">
        <v>5.4978984482380831E-4</v>
      </c>
      <c r="P255" s="31">
        <v>-0.85154445157359271</v>
      </c>
      <c r="Q255" s="92"/>
      <c r="R255" s="92"/>
      <c r="S255" s="92"/>
      <c r="T255" s="86"/>
      <c r="U255" s="81"/>
    </row>
    <row r="256" spans="1:28" s="20" customFormat="1" ht="31.5" outlineLevel="1">
      <c r="A256" s="194" t="s">
        <v>43</v>
      </c>
      <c r="B256" s="7" t="s">
        <v>188</v>
      </c>
      <c r="C256" s="10" t="s">
        <v>184</v>
      </c>
      <c r="D256" s="164" t="s">
        <v>1</v>
      </c>
      <c r="E256" s="28">
        <v>45970</v>
      </c>
      <c r="F256" s="17">
        <v>233205</v>
      </c>
      <c r="G256" s="29">
        <v>229530546.26999998</v>
      </c>
      <c r="H256" s="28">
        <v>48811</v>
      </c>
      <c r="I256" s="17">
        <v>234643</v>
      </c>
      <c r="J256" s="29">
        <v>16771864.460000001</v>
      </c>
      <c r="K256" s="111">
        <v>2841</v>
      </c>
      <c r="L256" s="18">
        <v>1438</v>
      </c>
      <c r="M256" s="29">
        <v>-212758681.80999997</v>
      </c>
      <c r="N256" s="181">
        <v>6.1801174679138565E-2</v>
      </c>
      <c r="O256" s="19">
        <v>6.1662485795759099E-3</v>
      </c>
      <c r="P256" s="32">
        <v>-0.92692970616524817</v>
      </c>
      <c r="Q256" s="93"/>
      <c r="R256" s="93"/>
      <c r="S256" s="93"/>
      <c r="T256" s="87"/>
      <c r="U256" s="81"/>
    </row>
    <row r="257" spans="1:28" s="20" customFormat="1" ht="31.5" outlineLevel="1">
      <c r="A257" s="194" t="s">
        <v>43</v>
      </c>
      <c r="B257" s="7"/>
      <c r="C257" s="10" t="s">
        <v>224</v>
      </c>
      <c r="D257" s="164" t="s">
        <v>225</v>
      </c>
      <c r="E257" s="28">
        <v>17335</v>
      </c>
      <c r="F257" s="17">
        <v>44366</v>
      </c>
      <c r="G257" s="29">
        <v>57789055.890000001</v>
      </c>
      <c r="H257" s="28">
        <v>17050</v>
      </c>
      <c r="I257" s="17">
        <v>41557</v>
      </c>
      <c r="J257" s="29">
        <v>71244518.219999999</v>
      </c>
      <c r="K257" s="111">
        <v>-285</v>
      </c>
      <c r="L257" s="18">
        <v>-2809</v>
      </c>
      <c r="M257" s="29">
        <v>13455462.329999998</v>
      </c>
      <c r="N257" s="181">
        <v>-1.6440726853187194E-2</v>
      </c>
      <c r="O257" s="19">
        <v>-6.331424965063337E-2</v>
      </c>
      <c r="P257" s="32">
        <v>0.23283755241843937</v>
      </c>
      <c r="Q257" s="93"/>
      <c r="R257" s="93"/>
      <c r="S257" s="93"/>
      <c r="T257" s="87"/>
      <c r="U257" s="81"/>
    </row>
    <row r="258" spans="1:28" s="20" customFormat="1" outlineLevel="1">
      <c r="A258" s="194" t="s">
        <v>43</v>
      </c>
      <c r="B258" s="7"/>
      <c r="C258" s="10" t="s">
        <v>222</v>
      </c>
      <c r="D258" s="164" t="s">
        <v>223</v>
      </c>
      <c r="E258" s="28">
        <v>4504</v>
      </c>
      <c r="F258" s="17">
        <v>0</v>
      </c>
      <c r="G258" s="29">
        <v>6388970</v>
      </c>
      <c r="H258" s="28">
        <v>4084</v>
      </c>
      <c r="I258" s="17"/>
      <c r="J258" s="29">
        <v>5617590</v>
      </c>
      <c r="K258" s="111">
        <v>-420</v>
      </c>
      <c r="L258" s="18">
        <v>0</v>
      </c>
      <c r="M258" s="29">
        <v>-771380</v>
      </c>
      <c r="N258" s="181">
        <v>-9.3250444049733566E-2</v>
      </c>
      <c r="O258" s="19">
        <v>0</v>
      </c>
      <c r="P258" s="32">
        <v>-0.12073620630555473</v>
      </c>
      <c r="Q258" s="93"/>
      <c r="R258" s="93"/>
      <c r="S258" s="93"/>
      <c r="T258" s="87"/>
      <c r="U258" s="81"/>
    </row>
    <row r="259" spans="1:28" s="20" customFormat="1" outlineLevel="1">
      <c r="A259" s="194" t="s">
        <v>43</v>
      </c>
      <c r="B259" s="7" t="s">
        <v>189</v>
      </c>
      <c r="C259" s="11" t="s">
        <v>144</v>
      </c>
      <c r="D259" s="164" t="s">
        <v>1</v>
      </c>
      <c r="E259" s="28">
        <v>4187</v>
      </c>
      <c r="F259" s="17">
        <v>17800</v>
      </c>
      <c r="G259" s="29">
        <v>19979498</v>
      </c>
      <c r="H259" s="28">
        <v>4023</v>
      </c>
      <c r="I259" s="17">
        <v>16500</v>
      </c>
      <c r="J259" s="29">
        <v>20269286</v>
      </c>
      <c r="K259" s="111">
        <v>-164</v>
      </c>
      <c r="L259" s="18">
        <v>-1300</v>
      </c>
      <c r="M259" s="29">
        <v>289788</v>
      </c>
      <c r="N259" s="181">
        <v>-3.9168855982803917E-2</v>
      </c>
      <c r="O259" s="19">
        <v>-7.3033707865168537E-2</v>
      </c>
      <c r="P259" s="32">
        <v>1.450426832546043E-2</v>
      </c>
      <c r="Q259" s="93"/>
      <c r="R259" s="93"/>
      <c r="S259" s="93"/>
      <c r="T259" s="87"/>
      <c r="U259" s="81"/>
    </row>
    <row r="260" spans="1:28" s="16" customFormat="1" outlineLevel="1">
      <c r="A260" s="193" t="s">
        <v>43</v>
      </c>
      <c r="B260" s="5" t="s">
        <v>143</v>
      </c>
      <c r="C260" s="6" t="s">
        <v>2</v>
      </c>
      <c r="D260" s="163" t="s">
        <v>3</v>
      </c>
      <c r="E260" s="26">
        <v>0</v>
      </c>
      <c r="F260" s="14">
        <v>0</v>
      </c>
      <c r="G260" s="27">
        <v>0</v>
      </c>
      <c r="H260" s="230">
        <v>0</v>
      </c>
      <c r="I260" s="231"/>
      <c r="J260" s="232">
        <v>0</v>
      </c>
      <c r="K260" s="165">
        <v>0</v>
      </c>
      <c r="L260" s="21">
        <v>0</v>
      </c>
      <c r="M260" s="27">
        <v>0</v>
      </c>
      <c r="N260" s="30">
        <v>0</v>
      </c>
      <c r="O260" s="15">
        <v>0</v>
      </c>
      <c r="P260" s="31">
        <v>0</v>
      </c>
      <c r="Q260" s="92"/>
      <c r="R260" s="92"/>
      <c r="S260" s="92"/>
      <c r="T260" s="86"/>
      <c r="U260" s="81"/>
    </row>
    <row r="261" spans="1:28" s="13" customFormat="1">
      <c r="A261" s="36" t="s">
        <v>41</v>
      </c>
      <c r="B261" s="37" t="s">
        <v>46</v>
      </c>
      <c r="C261" s="215" t="s">
        <v>45</v>
      </c>
      <c r="D261" s="208" t="s">
        <v>145</v>
      </c>
      <c r="E261" s="40" t="s">
        <v>145</v>
      </c>
      <c r="F261" s="41" t="s">
        <v>145</v>
      </c>
      <c r="G261" s="42">
        <v>633946566.52999997</v>
      </c>
      <c r="H261" s="40" t="s">
        <v>145</v>
      </c>
      <c r="I261" s="41" t="s">
        <v>145</v>
      </c>
      <c r="J261" s="42">
        <v>40850354.830000006</v>
      </c>
      <c r="K261" s="40" t="s">
        <v>145</v>
      </c>
      <c r="L261" s="41" t="s">
        <v>145</v>
      </c>
      <c r="M261" s="42">
        <v>-593096211.69999993</v>
      </c>
      <c r="N261" s="216" t="s">
        <v>145</v>
      </c>
      <c r="O261" s="217" t="s">
        <v>145</v>
      </c>
      <c r="P261" s="43">
        <v>-0.93556183283143168</v>
      </c>
      <c r="Q261" s="91"/>
      <c r="R261" s="91"/>
      <c r="S261" s="91"/>
      <c r="T261" s="85"/>
      <c r="U261" s="81"/>
      <c r="W261" s="81"/>
      <c r="X261" s="81">
        <v>40850354.830000006</v>
      </c>
    </row>
    <row r="262" spans="1:28" s="16" customFormat="1" outlineLevel="1">
      <c r="A262" s="193" t="s">
        <v>46</v>
      </c>
      <c r="B262" s="5" t="s">
        <v>136</v>
      </c>
      <c r="C262" s="6" t="s">
        <v>137</v>
      </c>
      <c r="D262" s="161" t="s">
        <v>194</v>
      </c>
      <c r="E262" s="26">
        <v>5221</v>
      </c>
      <c r="F262" s="14">
        <v>44250</v>
      </c>
      <c r="G262" s="27">
        <v>257500337.20999989</v>
      </c>
      <c r="H262" s="26">
        <v>0</v>
      </c>
      <c r="I262" s="14">
        <v>0</v>
      </c>
      <c r="J262" s="27">
        <v>-4830147.3</v>
      </c>
      <c r="K262" s="26">
        <v>-5221</v>
      </c>
      <c r="L262" s="14">
        <v>-44250</v>
      </c>
      <c r="M262" s="27">
        <v>-262330484.50999987</v>
      </c>
      <c r="N262" s="30">
        <v>-1</v>
      </c>
      <c r="O262" s="15">
        <v>-1</v>
      </c>
      <c r="P262" s="31">
        <v>-1.0187578290278543</v>
      </c>
      <c r="Q262" s="92"/>
      <c r="R262" s="92"/>
      <c r="S262" s="92"/>
      <c r="T262" s="86"/>
      <c r="U262" s="81"/>
    </row>
    <row r="263" spans="1:28" s="20" customFormat="1" outlineLevel="1">
      <c r="A263" s="194" t="s">
        <v>46</v>
      </c>
      <c r="B263" s="7"/>
      <c r="C263" s="8" t="s">
        <v>166</v>
      </c>
      <c r="D263" s="162" t="s">
        <v>194</v>
      </c>
      <c r="E263" s="28">
        <v>0</v>
      </c>
      <c r="F263" s="17">
        <v>0</v>
      </c>
      <c r="G263" s="29">
        <v>0</v>
      </c>
      <c r="H263" s="28">
        <v>0</v>
      </c>
      <c r="I263" s="17">
        <v>0</v>
      </c>
      <c r="J263" s="29">
        <v>0</v>
      </c>
      <c r="K263" s="28">
        <v>0</v>
      </c>
      <c r="L263" s="18">
        <v>0</v>
      </c>
      <c r="M263" s="29">
        <v>0</v>
      </c>
      <c r="N263" s="181">
        <v>0</v>
      </c>
      <c r="O263" s="19">
        <v>0</v>
      </c>
      <c r="P263" s="32">
        <v>0</v>
      </c>
      <c r="Q263" s="93"/>
      <c r="R263" s="93"/>
      <c r="S263" s="93"/>
      <c r="T263" s="87"/>
      <c r="U263" s="81"/>
    </row>
    <row r="264" spans="1:28" s="20" customFormat="1" outlineLevel="1">
      <c r="A264" s="194" t="s">
        <v>46</v>
      </c>
      <c r="B264" s="7"/>
      <c r="C264" s="8" t="s">
        <v>167</v>
      </c>
      <c r="D264" s="162" t="s">
        <v>194</v>
      </c>
      <c r="E264" s="28">
        <v>0</v>
      </c>
      <c r="F264" s="17">
        <v>0</v>
      </c>
      <c r="G264" s="29">
        <v>0</v>
      </c>
      <c r="H264" s="28">
        <v>0</v>
      </c>
      <c r="I264" s="17">
        <v>0</v>
      </c>
      <c r="J264" s="29">
        <v>0</v>
      </c>
      <c r="K264" s="111">
        <v>0</v>
      </c>
      <c r="L264" s="18">
        <v>0</v>
      </c>
      <c r="M264" s="29">
        <v>0</v>
      </c>
      <c r="N264" s="181">
        <v>0</v>
      </c>
      <c r="O264" s="19">
        <v>0</v>
      </c>
      <c r="P264" s="32">
        <v>0</v>
      </c>
      <c r="Q264" s="93"/>
      <c r="R264" s="93"/>
      <c r="S264" s="93"/>
      <c r="T264" s="87"/>
      <c r="U264" s="81"/>
    </row>
    <row r="265" spans="1:28" s="20" customFormat="1" outlineLevel="1">
      <c r="A265" s="194" t="s">
        <v>46</v>
      </c>
      <c r="B265" s="7" t="s">
        <v>168</v>
      </c>
      <c r="C265" s="8" t="s">
        <v>138</v>
      </c>
      <c r="D265" s="162" t="s">
        <v>194</v>
      </c>
      <c r="E265" s="28">
        <v>0</v>
      </c>
      <c r="F265" s="17">
        <v>0</v>
      </c>
      <c r="G265" s="29">
        <v>0</v>
      </c>
      <c r="H265" s="28">
        <v>0</v>
      </c>
      <c r="I265" s="17">
        <v>0</v>
      </c>
      <c r="J265" s="29">
        <v>0</v>
      </c>
      <c r="K265" s="111">
        <v>0</v>
      </c>
      <c r="L265" s="18">
        <v>0</v>
      </c>
      <c r="M265" s="29">
        <v>0</v>
      </c>
      <c r="N265" s="181">
        <v>0</v>
      </c>
      <c r="O265" s="19">
        <v>0</v>
      </c>
      <c r="P265" s="32">
        <v>0</v>
      </c>
      <c r="Q265" s="93"/>
      <c r="R265" s="93"/>
      <c r="S265" s="93"/>
      <c r="U265" s="81"/>
    </row>
    <row r="266" spans="1:28" s="20" customFormat="1" ht="31.5" outlineLevel="1">
      <c r="A266" s="194" t="s">
        <v>46</v>
      </c>
      <c r="B266" s="7" t="s">
        <v>169</v>
      </c>
      <c r="C266" s="129" t="s">
        <v>181</v>
      </c>
      <c r="D266" s="162" t="s">
        <v>195</v>
      </c>
      <c r="E266" s="28"/>
      <c r="F266" s="17"/>
      <c r="G266" s="29">
        <v>0</v>
      </c>
      <c r="H266" s="111"/>
      <c r="I266" s="18"/>
      <c r="J266" s="29">
        <v>0</v>
      </c>
      <c r="K266" s="28">
        <v>0</v>
      </c>
      <c r="L266" s="18">
        <v>0</v>
      </c>
      <c r="M266" s="29">
        <v>0</v>
      </c>
      <c r="N266" s="181">
        <v>0</v>
      </c>
      <c r="O266" s="19">
        <v>0</v>
      </c>
      <c r="P266" s="32">
        <v>0</v>
      </c>
      <c r="Q266" s="93"/>
      <c r="R266" s="93"/>
      <c r="S266" s="93"/>
      <c r="T266" s="87"/>
      <c r="U266" s="81"/>
    </row>
    <row r="267" spans="1:28" s="20" customFormat="1" outlineLevel="1">
      <c r="A267" s="194" t="s">
        <v>46</v>
      </c>
      <c r="B267" s="7" t="s">
        <v>170</v>
      </c>
      <c r="C267" s="8" t="s">
        <v>180</v>
      </c>
      <c r="D267" s="162" t="s">
        <v>194</v>
      </c>
      <c r="E267" s="28">
        <v>5221</v>
      </c>
      <c r="F267" s="17">
        <v>44250</v>
      </c>
      <c r="G267" s="29">
        <v>264270017.24999988</v>
      </c>
      <c r="H267" s="28">
        <v>0</v>
      </c>
      <c r="I267" s="17">
        <v>0</v>
      </c>
      <c r="J267" s="29">
        <v>0</v>
      </c>
      <c r="K267" s="111">
        <v>-5221</v>
      </c>
      <c r="L267" s="18">
        <v>-44250</v>
      </c>
      <c r="M267" s="29">
        <v>-264270017.24999988</v>
      </c>
      <c r="N267" s="181">
        <v>-1</v>
      </c>
      <c r="O267" s="19">
        <v>-1</v>
      </c>
      <c r="P267" s="32">
        <v>-1</v>
      </c>
      <c r="Q267" s="93"/>
      <c r="R267" s="93"/>
      <c r="S267" s="93"/>
      <c r="T267" s="87"/>
      <c r="U267" s="81"/>
      <c r="X267" s="198"/>
      <c r="AB267" s="22"/>
    </row>
    <row r="268" spans="1:28" s="20" customFormat="1" outlineLevel="1">
      <c r="A268" s="194" t="s">
        <v>46</v>
      </c>
      <c r="B268" s="7" t="s">
        <v>171</v>
      </c>
      <c r="C268" s="8" t="s">
        <v>156</v>
      </c>
      <c r="D268" s="162"/>
      <c r="E268" s="28"/>
      <c r="F268" s="17"/>
      <c r="G268" s="29">
        <v>-6769680.04</v>
      </c>
      <c r="H268" s="28"/>
      <c r="I268" s="17"/>
      <c r="J268" s="29">
        <v>-4830147.3</v>
      </c>
      <c r="K268" s="111">
        <v>0</v>
      </c>
      <c r="L268" s="18">
        <v>0</v>
      </c>
      <c r="M268" s="29">
        <v>1939532.7400000002</v>
      </c>
      <c r="N268" s="181">
        <v>0</v>
      </c>
      <c r="O268" s="19">
        <v>0</v>
      </c>
      <c r="P268" s="32">
        <v>-0.28650286698040167</v>
      </c>
      <c r="Q268" s="93"/>
      <c r="R268" s="93"/>
      <c r="S268" s="93"/>
      <c r="T268" s="87"/>
      <c r="U268" s="81"/>
    </row>
    <row r="269" spans="1:28" s="16" customFormat="1" outlineLevel="1">
      <c r="A269" s="193" t="s">
        <v>46</v>
      </c>
      <c r="B269" s="5" t="s">
        <v>141</v>
      </c>
      <c r="C269" s="6" t="s">
        <v>140</v>
      </c>
      <c r="D269" s="161" t="s">
        <v>159</v>
      </c>
      <c r="E269" s="26">
        <v>1761</v>
      </c>
      <c r="F269" s="14">
        <v>15165</v>
      </c>
      <c r="G269" s="27">
        <v>48990996.409999996</v>
      </c>
      <c r="H269" s="26">
        <v>0</v>
      </c>
      <c r="I269" s="21">
        <v>0</v>
      </c>
      <c r="J269" s="27">
        <v>0</v>
      </c>
      <c r="K269" s="26">
        <v>-1761</v>
      </c>
      <c r="L269" s="21">
        <v>-15165</v>
      </c>
      <c r="M269" s="27">
        <v>-48990996.409999996</v>
      </c>
      <c r="N269" s="30">
        <v>-1</v>
      </c>
      <c r="O269" s="15">
        <v>-1</v>
      </c>
      <c r="P269" s="31">
        <v>-1</v>
      </c>
      <c r="Q269" s="92"/>
      <c r="R269" s="92"/>
      <c r="S269" s="92"/>
      <c r="T269" s="86"/>
      <c r="U269" s="81"/>
    </row>
    <row r="270" spans="1:28" s="20" customFormat="1" outlineLevel="1">
      <c r="A270" s="193" t="s">
        <v>46</v>
      </c>
      <c r="B270" s="5"/>
      <c r="C270" s="8" t="s">
        <v>166</v>
      </c>
      <c r="D270" s="162" t="s">
        <v>159</v>
      </c>
      <c r="E270" s="28">
        <v>0</v>
      </c>
      <c r="F270" s="17">
        <v>0</v>
      </c>
      <c r="G270" s="29">
        <v>0</v>
      </c>
      <c r="H270" s="28">
        <v>0</v>
      </c>
      <c r="I270" s="17">
        <v>0</v>
      </c>
      <c r="J270" s="29">
        <v>0</v>
      </c>
      <c r="K270" s="111">
        <v>0</v>
      </c>
      <c r="L270" s="18">
        <v>0</v>
      </c>
      <c r="M270" s="29">
        <v>0</v>
      </c>
      <c r="N270" s="30">
        <v>0</v>
      </c>
      <c r="O270" s="15">
        <v>0</v>
      </c>
      <c r="P270" s="31">
        <v>0</v>
      </c>
      <c r="Q270" s="93"/>
      <c r="R270" s="93"/>
      <c r="S270" s="93"/>
      <c r="T270" s="87"/>
      <c r="U270" s="81"/>
    </row>
    <row r="271" spans="1:28" s="20" customFormat="1" outlineLevel="1">
      <c r="A271" s="193" t="s">
        <v>46</v>
      </c>
      <c r="B271" s="5"/>
      <c r="C271" s="8" t="s">
        <v>167</v>
      </c>
      <c r="D271" s="162" t="s">
        <v>159</v>
      </c>
      <c r="E271" s="28">
        <v>0</v>
      </c>
      <c r="F271" s="17">
        <v>0</v>
      </c>
      <c r="G271" s="29">
        <v>0</v>
      </c>
      <c r="H271" s="111">
        <v>0</v>
      </c>
      <c r="I271" s="18">
        <v>0</v>
      </c>
      <c r="J271" s="29">
        <v>0</v>
      </c>
      <c r="K271" s="111">
        <v>0</v>
      </c>
      <c r="L271" s="18">
        <v>0</v>
      </c>
      <c r="M271" s="29">
        <v>0</v>
      </c>
      <c r="N271" s="181">
        <v>0</v>
      </c>
      <c r="O271" s="19">
        <v>0</v>
      </c>
      <c r="P271" s="32">
        <v>0</v>
      </c>
      <c r="Q271" s="93"/>
      <c r="R271" s="93"/>
      <c r="S271" s="93"/>
      <c r="T271" s="87"/>
      <c r="U271" s="81"/>
    </row>
    <row r="272" spans="1:28" s="20" customFormat="1" ht="31.5" outlineLevel="1">
      <c r="A272" s="193" t="s">
        <v>46</v>
      </c>
      <c r="B272" s="5"/>
      <c r="C272" s="129" t="s">
        <v>182</v>
      </c>
      <c r="D272" s="162" t="s">
        <v>159</v>
      </c>
      <c r="E272" s="28">
        <v>0</v>
      </c>
      <c r="F272" s="17">
        <v>0</v>
      </c>
      <c r="G272" s="29">
        <v>0</v>
      </c>
      <c r="H272" s="28">
        <v>0</v>
      </c>
      <c r="I272" s="18">
        <v>0</v>
      </c>
      <c r="J272" s="29">
        <v>0</v>
      </c>
      <c r="K272" s="111">
        <v>0</v>
      </c>
      <c r="L272" s="18">
        <v>0</v>
      </c>
      <c r="M272" s="29">
        <v>0</v>
      </c>
      <c r="N272" s="30">
        <v>0</v>
      </c>
      <c r="O272" s="15">
        <v>0</v>
      </c>
      <c r="P272" s="31">
        <v>0</v>
      </c>
      <c r="Q272" s="93"/>
      <c r="R272" s="93"/>
      <c r="S272" s="93"/>
      <c r="T272" s="87"/>
      <c r="U272" s="81"/>
    </row>
    <row r="273" spans="1:28" s="20" customFormat="1" outlineLevel="1">
      <c r="A273" s="194" t="s">
        <v>46</v>
      </c>
      <c r="B273" s="7" t="s">
        <v>185</v>
      </c>
      <c r="C273" s="8" t="s">
        <v>157</v>
      </c>
      <c r="D273" s="162" t="s">
        <v>159</v>
      </c>
      <c r="E273" s="28">
        <v>0</v>
      </c>
      <c r="F273" s="17">
        <v>0</v>
      </c>
      <c r="G273" s="29">
        <v>0</v>
      </c>
      <c r="H273" s="28">
        <v>0</v>
      </c>
      <c r="I273" s="17">
        <v>0</v>
      </c>
      <c r="J273" s="29">
        <v>0</v>
      </c>
      <c r="K273" s="111">
        <v>0</v>
      </c>
      <c r="L273" s="18">
        <v>0</v>
      </c>
      <c r="M273" s="29">
        <v>0</v>
      </c>
      <c r="N273" s="181">
        <v>0</v>
      </c>
      <c r="O273" s="19">
        <v>0</v>
      </c>
      <c r="P273" s="32">
        <v>0</v>
      </c>
      <c r="Q273" s="93"/>
      <c r="R273" s="93"/>
      <c r="S273" s="93"/>
      <c r="U273" s="81"/>
    </row>
    <row r="274" spans="1:28" s="20" customFormat="1" outlineLevel="1">
      <c r="A274" s="194" t="s">
        <v>46</v>
      </c>
      <c r="B274" s="7" t="s">
        <v>186</v>
      </c>
      <c r="C274" s="8" t="s">
        <v>183</v>
      </c>
      <c r="D274" s="162" t="s">
        <v>159</v>
      </c>
      <c r="E274" s="28">
        <v>1761</v>
      </c>
      <c r="F274" s="17">
        <v>15165</v>
      </c>
      <c r="G274" s="29">
        <v>49076618.889999993</v>
      </c>
      <c r="H274" s="28">
        <v>0</v>
      </c>
      <c r="I274" s="17">
        <v>0</v>
      </c>
      <c r="J274" s="29">
        <v>0</v>
      </c>
      <c r="K274" s="111">
        <v>-1761</v>
      </c>
      <c r="L274" s="18">
        <v>-15165</v>
      </c>
      <c r="M274" s="29">
        <v>-49076618.889999993</v>
      </c>
      <c r="N274" s="181">
        <v>-1</v>
      </c>
      <c r="O274" s="19">
        <v>-1</v>
      </c>
      <c r="P274" s="32">
        <v>-1</v>
      </c>
      <c r="Q274" s="93"/>
      <c r="R274" s="93"/>
      <c r="S274" s="93"/>
      <c r="T274" s="87"/>
      <c r="U274" s="81"/>
    </row>
    <row r="275" spans="1:28" s="20" customFormat="1" outlineLevel="1">
      <c r="A275" s="194" t="s">
        <v>46</v>
      </c>
      <c r="B275" s="7" t="s">
        <v>187</v>
      </c>
      <c r="C275" s="8" t="s">
        <v>156</v>
      </c>
      <c r="D275" s="162"/>
      <c r="E275" s="28"/>
      <c r="F275" s="17"/>
      <c r="G275" s="29">
        <v>-85622.48</v>
      </c>
      <c r="H275" s="28"/>
      <c r="I275" s="17"/>
      <c r="J275" s="29"/>
      <c r="K275" s="111">
        <v>0</v>
      </c>
      <c r="L275" s="18">
        <v>0</v>
      </c>
      <c r="M275" s="29">
        <v>85622.48</v>
      </c>
      <c r="N275" s="181">
        <v>0</v>
      </c>
      <c r="O275" s="19">
        <v>0</v>
      </c>
      <c r="P275" s="32">
        <v>-1</v>
      </c>
      <c r="Q275" s="93"/>
      <c r="R275" s="93"/>
      <c r="S275" s="93"/>
      <c r="T275" s="87"/>
      <c r="U275" s="81"/>
    </row>
    <row r="276" spans="1:28" s="16" customFormat="1" ht="31.5" outlineLevel="1">
      <c r="A276" s="193" t="s">
        <v>46</v>
      </c>
      <c r="B276" s="5" t="s">
        <v>139</v>
      </c>
      <c r="C276" s="9" t="s">
        <v>142</v>
      </c>
      <c r="D276" s="163" t="s">
        <v>1</v>
      </c>
      <c r="E276" s="26">
        <v>75183</v>
      </c>
      <c r="F276" s="21">
        <v>397829</v>
      </c>
      <c r="G276" s="27">
        <v>327455232.91000009</v>
      </c>
      <c r="H276" s="26">
        <v>80031</v>
      </c>
      <c r="I276" s="21">
        <v>396557</v>
      </c>
      <c r="J276" s="27">
        <v>45680502.130000003</v>
      </c>
      <c r="K276" s="26">
        <v>4848</v>
      </c>
      <c r="L276" s="21">
        <v>-1272</v>
      </c>
      <c r="M276" s="27">
        <v>-281774730.78000009</v>
      </c>
      <c r="N276" s="30">
        <v>6.4482662303978297E-2</v>
      </c>
      <c r="O276" s="15">
        <v>-3.1973536368640797E-3</v>
      </c>
      <c r="P276" s="31">
        <v>-0.86049848181062627</v>
      </c>
      <c r="Q276" s="92"/>
      <c r="R276" s="92"/>
      <c r="S276" s="92"/>
      <c r="T276" s="86"/>
      <c r="U276" s="81"/>
    </row>
    <row r="277" spans="1:28" s="20" customFormat="1" ht="31.5" outlineLevel="1">
      <c r="A277" s="194" t="s">
        <v>46</v>
      </c>
      <c r="B277" s="7" t="s">
        <v>188</v>
      </c>
      <c r="C277" s="10" t="s">
        <v>184</v>
      </c>
      <c r="D277" s="164" t="s">
        <v>1</v>
      </c>
      <c r="E277" s="28">
        <v>75183</v>
      </c>
      <c r="F277" s="17">
        <v>397829</v>
      </c>
      <c r="G277" s="29">
        <v>327455232.91000009</v>
      </c>
      <c r="H277" s="28">
        <v>80031</v>
      </c>
      <c r="I277" s="17">
        <v>396557</v>
      </c>
      <c r="J277" s="29">
        <v>45680502.130000003</v>
      </c>
      <c r="K277" s="111">
        <v>4848</v>
      </c>
      <c r="L277" s="18">
        <v>-1272</v>
      </c>
      <c r="M277" s="29">
        <v>-281774730.78000009</v>
      </c>
      <c r="N277" s="181">
        <v>6.4482662303978297E-2</v>
      </c>
      <c r="O277" s="19">
        <v>-3.1973536368640797E-3</v>
      </c>
      <c r="P277" s="32">
        <v>-0.86049848181062627</v>
      </c>
      <c r="Q277" s="93"/>
      <c r="R277" s="93"/>
      <c r="S277" s="93"/>
      <c r="T277" s="87"/>
      <c r="U277" s="81"/>
    </row>
    <row r="278" spans="1:28" s="20" customFormat="1" ht="31.5" outlineLevel="1">
      <c r="A278" s="194" t="s">
        <v>46</v>
      </c>
      <c r="B278" s="7"/>
      <c r="C278" s="10" t="s">
        <v>224</v>
      </c>
      <c r="D278" s="164" t="s">
        <v>225</v>
      </c>
      <c r="E278" s="28">
        <v>27029</v>
      </c>
      <c r="F278" s="17">
        <v>74742</v>
      </c>
      <c r="G278" s="29">
        <v>91795717.379999995</v>
      </c>
      <c r="H278" s="28">
        <v>26079</v>
      </c>
      <c r="I278" s="17">
        <v>67747</v>
      </c>
      <c r="J278" s="29">
        <v>109636575.09999999</v>
      </c>
      <c r="K278" s="111">
        <v>-950</v>
      </c>
      <c r="L278" s="18">
        <v>-6995</v>
      </c>
      <c r="M278" s="29">
        <v>17840857.719999999</v>
      </c>
      <c r="N278" s="181">
        <v>-3.5147434237300677E-2</v>
      </c>
      <c r="O278" s="19">
        <v>-9.358861149019293E-2</v>
      </c>
      <c r="P278" s="32">
        <v>0.19435392226573608</v>
      </c>
      <c r="Q278" s="93"/>
      <c r="R278" s="93"/>
      <c r="S278" s="93"/>
      <c r="T278" s="87"/>
      <c r="U278" s="81"/>
    </row>
    <row r="279" spans="1:28" s="20" customFormat="1" outlineLevel="1">
      <c r="A279" s="194" t="s">
        <v>46</v>
      </c>
      <c r="B279" s="7"/>
      <c r="C279" s="10" t="s">
        <v>222</v>
      </c>
      <c r="D279" s="164" t="s">
        <v>223</v>
      </c>
      <c r="E279" s="28">
        <v>5097</v>
      </c>
      <c r="F279" s="17">
        <v>0</v>
      </c>
      <c r="G279" s="29">
        <v>7629285</v>
      </c>
      <c r="H279" s="28">
        <v>3904</v>
      </c>
      <c r="I279" s="17"/>
      <c r="J279" s="29">
        <v>4943000</v>
      </c>
      <c r="K279" s="111">
        <v>-1193</v>
      </c>
      <c r="L279" s="18">
        <v>0</v>
      </c>
      <c r="M279" s="29">
        <v>-2686285</v>
      </c>
      <c r="N279" s="181">
        <v>-0.23405925053953305</v>
      </c>
      <c r="O279" s="19">
        <v>0</v>
      </c>
      <c r="P279" s="32">
        <v>-0.35210180246248501</v>
      </c>
      <c r="Q279" s="93"/>
      <c r="R279" s="93"/>
      <c r="S279" s="93"/>
      <c r="T279" s="87"/>
      <c r="U279" s="81"/>
    </row>
    <row r="280" spans="1:28" s="20" customFormat="1" outlineLevel="1">
      <c r="A280" s="194" t="s">
        <v>46</v>
      </c>
      <c r="B280" s="7" t="s">
        <v>189</v>
      </c>
      <c r="C280" s="11" t="s">
        <v>144</v>
      </c>
      <c r="D280" s="164" t="s">
        <v>1</v>
      </c>
      <c r="E280" s="28">
        <v>0</v>
      </c>
      <c r="F280" s="17">
        <v>0</v>
      </c>
      <c r="G280" s="29">
        <v>0</v>
      </c>
      <c r="H280" s="28">
        <v>0</v>
      </c>
      <c r="I280" s="17">
        <v>0</v>
      </c>
      <c r="J280" s="29">
        <v>0</v>
      </c>
      <c r="K280" s="111">
        <v>0</v>
      </c>
      <c r="L280" s="18">
        <v>0</v>
      </c>
      <c r="M280" s="29">
        <v>0</v>
      </c>
      <c r="N280" s="181">
        <v>0</v>
      </c>
      <c r="O280" s="19">
        <v>0</v>
      </c>
      <c r="P280" s="32">
        <v>0</v>
      </c>
      <c r="Q280" s="93"/>
      <c r="R280" s="93"/>
      <c r="S280" s="93"/>
      <c r="T280" s="87"/>
      <c r="U280" s="81"/>
    </row>
    <row r="281" spans="1:28" s="16" customFormat="1" outlineLevel="1">
      <c r="A281" s="193" t="s">
        <v>46</v>
      </c>
      <c r="B281" s="5" t="s">
        <v>143</v>
      </c>
      <c r="C281" s="6" t="s">
        <v>2</v>
      </c>
      <c r="D281" s="163" t="s">
        <v>3</v>
      </c>
      <c r="E281" s="26">
        <v>0</v>
      </c>
      <c r="F281" s="14">
        <v>0</v>
      </c>
      <c r="G281" s="27">
        <v>0</v>
      </c>
      <c r="H281" s="230">
        <v>0</v>
      </c>
      <c r="I281" s="231"/>
      <c r="J281" s="232">
        <v>0</v>
      </c>
      <c r="K281" s="165">
        <v>0</v>
      </c>
      <c r="L281" s="21">
        <v>0</v>
      </c>
      <c r="M281" s="27">
        <v>0</v>
      </c>
      <c r="N281" s="30">
        <v>0</v>
      </c>
      <c r="O281" s="15">
        <v>0</v>
      </c>
      <c r="P281" s="31">
        <v>0</v>
      </c>
      <c r="Q281" s="92"/>
      <c r="R281" s="92"/>
      <c r="S281" s="92"/>
      <c r="T281" s="86"/>
      <c r="U281" s="81"/>
    </row>
    <row r="282" spans="1:28" s="13" customFormat="1">
      <c r="A282" s="36" t="s">
        <v>44</v>
      </c>
      <c r="B282" s="37" t="s">
        <v>48</v>
      </c>
      <c r="C282" s="215" t="s">
        <v>178</v>
      </c>
      <c r="D282" s="208" t="s">
        <v>145</v>
      </c>
      <c r="E282" s="40" t="s">
        <v>145</v>
      </c>
      <c r="F282" s="41" t="s">
        <v>145</v>
      </c>
      <c r="G282" s="42">
        <v>2328184637.0899997</v>
      </c>
      <c r="H282" s="40" t="s">
        <v>145</v>
      </c>
      <c r="I282" s="41" t="s">
        <v>145</v>
      </c>
      <c r="J282" s="42">
        <v>284390526.14999998</v>
      </c>
      <c r="K282" s="40" t="s">
        <v>145</v>
      </c>
      <c r="L282" s="41" t="s">
        <v>145</v>
      </c>
      <c r="M282" s="42">
        <v>-2043794110.9399996</v>
      </c>
      <c r="N282" s="216" t="s">
        <v>145</v>
      </c>
      <c r="O282" s="217" t="s">
        <v>145</v>
      </c>
      <c r="P282" s="43">
        <v>-0.87784880905946527</v>
      </c>
      <c r="Q282" s="91"/>
      <c r="R282" s="91"/>
      <c r="S282" s="91"/>
      <c r="T282" s="85"/>
      <c r="U282" s="81"/>
      <c r="W282" s="81"/>
      <c r="X282" s="81">
        <v>284390526.14999998</v>
      </c>
    </row>
    <row r="283" spans="1:28" s="16" customFormat="1" outlineLevel="1">
      <c r="A283" s="193" t="s">
        <v>48</v>
      </c>
      <c r="B283" s="5" t="s">
        <v>136</v>
      </c>
      <c r="C283" s="6" t="s">
        <v>137</v>
      </c>
      <c r="D283" s="161" t="s">
        <v>194</v>
      </c>
      <c r="E283" s="26">
        <v>29926</v>
      </c>
      <c r="F283" s="14">
        <v>288578</v>
      </c>
      <c r="G283" s="27">
        <v>2093423360.4699998</v>
      </c>
      <c r="H283" s="26">
        <v>1091</v>
      </c>
      <c r="I283" s="14">
        <v>6877</v>
      </c>
      <c r="J283" s="27">
        <v>130661763.15000001</v>
      </c>
      <c r="K283" s="26">
        <v>-28835</v>
      </c>
      <c r="L283" s="14">
        <v>-281701</v>
      </c>
      <c r="M283" s="27">
        <v>-1962761597.3199995</v>
      </c>
      <c r="N283" s="30">
        <v>-0.96354340707077457</v>
      </c>
      <c r="O283" s="15">
        <v>-0.97616935455925258</v>
      </c>
      <c r="P283" s="31">
        <v>-0.93758464455051027</v>
      </c>
      <c r="Q283" s="92"/>
      <c r="R283" s="92"/>
      <c r="S283" s="92"/>
      <c r="T283" s="86"/>
      <c r="U283" s="81"/>
    </row>
    <row r="284" spans="1:28" s="20" customFormat="1" outlineLevel="1">
      <c r="A284" s="194" t="s">
        <v>48</v>
      </c>
      <c r="B284" s="7"/>
      <c r="C284" s="8" t="s">
        <v>166</v>
      </c>
      <c r="D284" s="162" t="s">
        <v>194</v>
      </c>
      <c r="E284" s="28">
        <v>2038</v>
      </c>
      <c r="F284" s="17">
        <v>39577</v>
      </c>
      <c r="G284" s="29">
        <v>139380236.91999999</v>
      </c>
      <c r="H284" s="28">
        <v>0</v>
      </c>
      <c r="I284" s="17">
        <v>0</v>
      </c>
      <c r="J284" s="29">
        <v>0</v>
      </c>
      <c r="K284" s="28">
        <v>-2038</v>
      </c>
      <c r="L284" s="18">
        <v>-39577</v>
      </c>
      <c r="M284" s="29">
        <v>-139380236.91999999</v>
      </c>
      <c r="N284" s="181">
        <v>-1</v>
      </c>
      <c r="O284" s="19">
        <v>-1</v>
      </c>
      <c r="P284" s="32">
        <v>-1</v>
      </c>
      <c r="Q284" s="93"/>
      <c r="R284" s="93"/>
      <c r="S284" s="93"/>
      <c r="T284" s="87"/>
      <c r="U284" s="81"/>
    </row>
    <row r="285" spans="1:28" s="20" customFormat="1" outlineLevel="1">
      <c r="A285" s="194" t="s">
        <v>48</v>
      </c>
      <c r="B285" s="7"/>
      <c r="C285" s="8" t="s">
        <v>167</v>
      </c>
      <c r="D285" s="162" t="s">
        <v>194</v>
      </c>
      <c r="E285" s="28">
        <v>0</v>
      </c>
      <c r="F285" s="17">
        <v>0</v>
      </c>
      <c r="G285" s="29">
        <v>0</v>
      </c>
      <c r="H285" s="28">
        <v>0</v>
      </c>
      <c r="I285" s="17">
        <v>0</v>
      </c>
      <c r="J285" s="29">
        <v>0</v>
      </c>
      <c r="K285" s="111">
        <v>0</v>
      </c>
      <c r="L285" s="18">
        <v>0</v>
      </c>
      <c r="M285" s="29">
        <v>0</v>
      </c>
      <c r="N285" s="181">
        <v>0</v>
      </c>
      <c r="O285" s="19">
        <v>0</v>
      </c>
      <c r="P285" s="32">
        <v>0</v>
      </c>
      <c r="Q285" s="93"/>
      <c r="R285" s="93"/>
      <c r="S285" s="93"/>
      <c r="T285" s="87"/>
      <c r="U285" s="81"/>
    </row>
    <row r="286" spans="1:28" s="20" customFormat="1" outlineLevel="1">
      <c r="A286" s="194" t="s">
        <v>48</v>
      </c>
      <c r="B286" s="7" t="s">
        <v>168</v>
      </c>
      <c r="C286" s="8" t="s">
        <v>138</v>
      </c>
      <c r="D286" s="162" t="s">
        <v>194</v>
      </c>
      <c r="E286" s="28">
        <v>965</v>
      </c>
      <c r="F286" s="17">
        <v>7401</v>
      </c>
      <c r="G286" s="29">
        <v>131686156.43000001</v>
      </c>
      <c r="H286" s="28">
        <v>1091</v>
      </c>
      <c r="I286" s="17">
        <v>6877</v>
      </c>
      <c r="J286" s="29">
        <v>143925788.87</v>
      </c>
      <c r="K286" s="111">
        <v>126</v>
      </c>
      <c r="L286" s="18">
        <v>-524</v>
      </c>
      <c r="M286" s="29">
        <v>12239632.439999998</v>
      </c>
      <c r="N286" s="181">
        <v>0.13056994818652851</v>
      </c>
      <c r="O286" s="19">
        <v>-7.0801243075260104E-2</v>
      </c>
      <c r="P286" s="32">
        <v>9.2945475605145933E-2</v>
      </c>
      <c r="Q286" s="93"/>
      <c r="R286" s="93"/>
      <c r="S286" s="93"/>
      <c r="U286" s="81"/>
    </row>
    <row r="287" spans="1:28" s="20" customFormat="1" ht="31.5" outlineLevel="1">
      <c r="A287" s="194" t="s">
        <v>48</v>
      </c>
      <c r="B287" s="7" t="s">
        <v>169</v>
      </c>
      <c r="C287" s="129" t="s">
        <v>181</v>
      </c>
      <c r="D287" s="162" t="s">
        <v>195</v>
      </c>
      <c r="E287" s="28"/>
      <c r="F287" s="17"/>
      <c r="G287" s="29">
        <v>2948340</v>
      </c>
      <c r="H287" s="111"/>
      <c r="I287" s="18"/>
      <c r="J287" s="29">
        <v>2271805</v>
      </c>
      <c r="K287" s="28">
        <v>0</v>
      </c>
      <c r="L287" s="18">
        <v>0</v>
      </c>
      <c r="M287" s="29">
        <v>-676535</v>
      </c>
      <c r="N287" s="181">
        <v>0</v>
      </c>
      <c r="O287" s="19">
        <v>0</v>
      </c>
      <c r="P287" s="32">
        <v>-0.22946301986880754</v>
      </c>
      <c r="Q287" s="93"/>
      <c r="R287" s="93"/>
      <c r="S287" s="93"/>
      <c r="T287" s="87"/>
      <c r="U287" s="81"/>
    </row>
    <row r="288" spans="1:28" s="20" customFormat="1" outlineLevel="1">
      <c r="A288" s="194" t="s">
        <v>48</v>
      </c>
      <c r="B288" s="7" t="s">
        <v>170</v>
      </c>
      <c r="C288" s="8" t="s">
        <v>180</v>
      </c>
      <c r="D288" s="162" t="s">
        <v>194</v>
      </c>
      <c r="E288" s="28">
        <v>28961</v>
      </c>
      <c r="F288" s="17">
        <v>281177</v>
      </c>
      <c r="G288" s="29">
        <v>1974897103.1599996</v>
      </c>
      <c r="H288" s="28">
        <v>0</v>
      </c>
      <c r="I288" s="17">
        <v>0</v>
      </c>
      <c r="J288" s="29">
        <v>0</v>
      </c>
      <c r="K288" s="111">
        <v>-28961</v>
      </c>
      <c r="L288" s="18">
        <v>-281177</v>
      </c>
      <c r="M288" s="29">
        <v>-1974897103.1599996</v>
      </c>
      <c r="N288" s="181">
        <v>-1</v>
      </c>
      <c r="O288" s="19">
        <v>-1</v>
      </c>
      <c r="P288" s="32">
        <v>-1</v>
      </c>
      <c r="Q288" s="93"/>
      <c r="R288" s="93"/>
      <c r="S288" s="93"/>
      <c r="T288" s="87"/>
      <c r="U288" s="81"/>
      <c r="X288" s="198"/>
      <c r="AB288" s="22"/>
    </row>
    <row r="289" spans="1:24" s="20" customFormat="1" outlineLevel="1">
      <c r="A289" s="194" t="s">
        <v>48</v>
      </c>
      <c r="B289" s="7" t="s">
        <v>171</v>
      </c>
      <c r="C289" s="8" t="s">
        <v>156</v>
      </c>
      <c r="D289" s="162"/>
      <c r="E289" s="28"/>
      <c r="F289" s="17"/>
      <c r="G289" s="29">
        <v>-16108239.120000001</v>
      </c>
      <c r="H289" s="28"/>
      <c r="I289" s="17"/>
      <c r="J289" s="29">
        <v>-15535830.719999999</v>
      </c>
      <c r="K289" s="111">
        <v>0</v>
      </c>
      <c r="L289" s="18">
        <v>0</v>
      </c>
      <c r="M289" s="29">
        <v>572408.40000000224</v>
      </c>
      <c r="N289" s="181">
        <v>0</v>
      </c>
      <c r="O289" s="19">
        <v>0</v>
      </c>
      <c r="P289" s="32">
        <v>-3.5535131787887329E-2</v>
      </c>
      <c r="Q289" s="93"/>
      <c r="R289" s="93"/>
      <c r="S289" s="93"/>
      <c r="T289" s="87"/>
      <c r="U289" s="81"/>
    </row>
    <row r="290" spans="1:24" s="16" customFormat="1" outlineLevel="1">
      <c r="A290" s="193" t="s">
        <v>48</v>
      </c>
      <c r="B290" s="5" t="s">
        <v>141</v>
      </c>
      <c r="C290" s="6" t="s">
        <v>140</v>
      </c>
      <c r="D290" s="161" t="s">
        <v>159</v>
      </c>
      <c r="E290" s="26">
        <v>3093</v>
      </c>
      <c r="F290" s="14">
        <v>17001</v>
      </c>
      <c r="G290" s="27">
        <v>71998763.890000001</v>
      </c>
      <c r="H290" s="26">
        <v>0</v>
      </c>
      <c r="I290" s="21">
        <v>0</v>
      </c>
      <c r="J290" s="27">
        <v>0</v>
      </c>
      <c r="K290" s="26">
        <v>-3093</v>
      </c>
      <c r="L290" s="21">
        <v>-17001</v>
      </c>
      <c r="M290" s="27">
        <v>-71998763.890000001</v>
      </c>
      <c r="N290" s="30">
        <v>-1</v>
      </c>
      <c r="O290" s="15">
        <v>-1</v>
      </c>
      <c r="P290" s="31">
        <v>-1</v>
      </c>
      <c r="Q290" s="92"/>
      <c r="R290" s="92"/>
      <c r="S290" s="92"/>
      <c r="T290" s="86"/>
      <c r="U290" s="81"/>
    </row>
    <row r="291" spans="1:24" s="20" customFormat="1" outlineLevel="1">
      <c r="A291" s="193" t="s">
        <v>48</v>
      </c>
      <c r="B291" s="5"/>
      <c r="C291" s="8" t="s">
        <v>166</v>
      </c>
      <c r="D291" s="162" t="s">
        <v>159</v>
      </c>
      <c r="E291" s="28">
        <v>0</v>
      </c>
      <c r="F291" s="17">
        <v>0</v>
      </c>
      <c r="G291" s="29">
        <v>0</v>
      </c>
      <c r="H291" s="28">
        <v>0</v>
      </c>
      <c r="I291" s="17">
        <v>0</v>
      </c>
      <c r="J291" s="29">
        <v>0</v>
      </c>
      <c r="K291" s="111">
        <v>0</v>
      </c>
      <c r="L291" s="18">
        <v>0</v>
      </c>
      <c r="M291" s="29">
        <v>0</v>
      </c>
      <c r="N291" s="30">
        <v>0</v>
      </c>
      <c r="O291" s="15">
        <v>0</v>
      </c>
      <c r="P291" s="31">
        <v>0</v>
      </c>
      <c r="Q291" s="93"/>
      <c r="R291" s="93"/>
      <c r="S291" s="93"/>
      <c r="T291" s="87"/>
      <c r="U291" s="81"/>
    </row>
    <row r="292" spans="1:24" s="20" customFormat="1" outlineLevel="1">
      <c r="A292" s="193" t="s">
        <v>48</v>
      </c>
      <c r="B292" s="5"/>
      <c r="C292" s="8" t="s">
        <v>167</v>
      </c>
      <c r="D292" s="162" t="s">
        <v>159</v>
      </c>
      <c r="E292" s="28">
        <v>0</v>
      </c>
      <c r="F292" s="17">
        <v>0</v>
      </c>
      <c r="G292" s="29">
        <v>0</v>
      </c>
      <c r="H292" s="111">
        <v>0</v>
      </c>
      <c r="I292" s="18">
        <v>0</v>
      </c>
      <c r="J292" s="29">
        <v>0</v>
      </c>
      <c r="K292" s="111">
        <v>0</v>
      </c>
      <c r="L292" s="18">
        <v>0</v>
      </c>
      <c r="M292" s="29">
        <v>0</v>
      </c>
      <c r="N292" s="181">
        <v>0</v>
      </c>
      <c r="O292" s="19">
        <v>0</v>
      </c>
      <c r="P292" s="32">
        <v>0</v>
      </c>
      <c r="Q292" s="93"/>
      <c r="R292" s="93"/>
      <c r="S292" s="93"/>
      <c r="T292" s="87"/>
      <c r="U292" s="81"/>
    </row>
    <row r="293" spans="1:24" s="20" customFormat="1" ht="31.5" outlineLevel="1">
      <c r="A293" s="193" t="s">
        <v>48</v>
      </c>
      <c r="B293" s="5"/>
      <c r="C293" s="129" t="s">
        <v>182</v>
      </c>
      <c r="D293" s="162" t="s">
        <v>159</v>
      </c>
      <c r="E293" s="28">
        <v>0</v>
      </c>
      <c r="F293" s="17">
        <v>0</v>
      </c>
      <c r="G293" s="29">
        <v>0</v>
      </c>
      <c r="H293" s="28">
        <v>0</v>
      </c>
      <c r="I293" s="18">
        <v>0</v>
      </c>
      <c r="J293" s="29">
        <v>0</v>
      </c>
      <c r="K293" s="111">
        <v>0</v>
      </c>
      <c r="L293" s="18">
        <v>0</v>
      </c>
      <c r="M293" s="29">
        <v>0</v>
      </c>
      <c r="N293" s="30">
        <v>0</v>
      </c>
      <c r="O293" s="15">
        <v>0</v>
      </c>
      <c r="P293" s="31">
        <v>0</v>
      </c>
      <c r="Q293" s="93"/>
      <c r="R293" s="93"/>
      <c r="S293" s="93"/>
      <c r="T293" s="87"/>
      <c r="U293" s="81"/>
    </row>
    <row r="294" spans="1:24" s="20" customFormat="1" outlineLevel="1">
      <c r="A294" s="194" t="s">
        <v>48</v>
      </c>
      <c r="B294" s="7" t="s">
        <v>185</v>
      </c>
      <c r="C294" s="8" t="s">
        <v>157</v>
      </c>
      <c r="D294" s="162" t="s">
        <v>159</v>
      </c>
      <c r="E294" s="28">
        <v>200</v>
      </c>
      <c r="F294" s="17">
        <v>1600</v>
      </c>
      <c r="G294" s="29">
        <v>4104088</v>
      </c>
      <c r="H294" s="28">
        <v>0</v>
      </c>
      <c r="I294" s="17">
        <v>0</v>
      </c>
      <c r="J294" s="29">
        <v>0</v>
      </c>
      <c r="K294" s="111">
        <v>-200</v>
      </c>
      <c r="L294" s="18">
        <v>-1600</v>
      </c>
      <c r="M294" s="29">
        <v>-4104088</v>
      </c>
      <c r="N294" s="181">
        <v>-1</v>
      </c>
      <c r="O294" s="19">
        <v>-1</v>
      </c>
      <c r="P294" s="32">
        <v>-1</v>
      </c>
      <c r="Q294" s="93"/>
      <c r="R294" s="93"/>
      <c r="S294" s="93"/>
      <c r="U294" s="81"/>
    </row>
    <row r="295" spans="1:24" s="20" customFormat="1" outlineLevel="1">
      <c r="A295" s="194" t="s">
        <v>48</v>
      </c>
      <c r="B295" s="7" t="s">
        <v>186</v>
      </c>
      <c r="C295" s="8" t="s">
        <v>183</v>
      </c>
      <c r="D295" s="162" t="s">
        <v>159</v>
      </c>
      <c r="E295" s="28">
        <v>2893</v>
      </c>
      <c r="F295" s="17">
        <v>15401</v>
      </c>
      <c r="G295" s="29">
        <v>67909680.719999999</v>
      </c>
      <c r="H295" s="28">
        <v>0</v>
      </c>
      <c r="I295" s="17">
        <v>0</v>
      </c>
      <c r="J295" s="29">
        <v>0</v>
      </c>
      <c r="K295" s="111">
        <v>-2893</v>
      </c>
      <c r="L295" s="18">
        <v>-15401</v>
      </c>
      <c r="M295" s="29">
        <v>-67909680.719999999</v>
      </c>
      <c r="N295" s="181">
        <v>-1</v>
      </c>
      <c r="O295" s="19">
        <v>-1</v>
      </c>
      <c r="P295" s="32">
        <v>-1</v>
      </c>
      <c r="Q295" s="93"/>
      <c r="R295" s="93"/>
      <c r="S295" s="93"/>
      <c r="T295" s="87"/>
      <c r="U295" s="81"/>
    </row>
    <row r="296" spans="1:24" s="20" customFormat="1" outlineLevel="1">
      <c r="A296" s="194" t="s">
        <v>48</v>
      </c>
      <c r="B296" s="7" t="s">
        <v>187</v>
      </c>
      <c r="C296" s="8" t="s">
        <v>156</v>
      </c>
      <c r="D296" s="162"/>
      <c r="E296" s="28"/>
      <c r="F296" s="17"/>
      <c r="G296" s="29">
        <v>-15004.830000000002</v>
      </c>
      <c r="H296" s="28"/>
      <c r="I296" s="17"/>
      <c r="J296" s="29"/>
      <c r="K296" s="111">
        <v>0</v>
      </c>
      <c r="L296" s="18">
        <v>0</v>
      </c>
      <c r="M296" s="29">
        <v>15004.830000000002</v>
      </c>
      <c r="N296" s="181">
        <v>0</v>
      </c>
      <c r="O296" s="19">
        <v>0</v>
      </c>
      <c r="P296" s="32">
        <v>-1</v>
      </c>
      <c r="Q296" s="93"/>
      <c r="R296" s="93"/>
      <c r="S296" s="93"/>
      <c r="T296" s="87"/>
      <c r="U296" s="81"/>
    </row>
    <row r="297" spans="1:24" s="16" customFormat="1" ht="31.5" outlineLevel="1">
      <c r="A297" s="193" t="s">
        <v>48</v>
      </c>
      <c r="B297" s="5" t="s">
        <v>139</v>
      </c>
      <c r="C297" s="9" t="s">
        <v>142</v>
      </c>
      <c r="D297" s="163" t="s">
        <v>1</v>
      </c>
      <c r="E297" s="26">
        <v>25718</v>
      </c>
      <c r="F297" s="21">
        <v>165979</v>
      </c>
      <c r="G297" s="27">
        <v>162762512.72999999</v>
      </c>
      <c r="H297" s="26">
        <v>25541</v>
      </c>
      <c r="I297" s="21">
        <v>148171</v>
      </c>
      <c r="J297" s="27">
        <v>153728763</v>
      </c>
      <c r="K297" s="26">
        <v>-177</v>
      </c>
      <c r="L297" s="21">
        <v>-17808</v>
      </c>
      <c r="M297" s="27">
        <v>-9033749.7299999893</v>
      </c>
      <c r="N297" s="30">
        <v>-6.8823392176685589E-3</v>
      </c>
      <c r="O297" s="15">
        <v>-0.10729068135125527</v>
      </c>
      <c r="P297" s="31">
        <v>-5.5502643566247366E-2</v>
      </c>
      <c r="Q297" s="92"/>
      <c r="R297" s="92"/>
      <c r="S297" s="92"/>
      <c r="T297" s="86"/>
      <c r="U297" s="81"/>
    </row>
    <row r="298" spans="1:24" s="20" customFormat="1" ht="31.5" outlineLevel="1">
      <c r="A298" s="194" t="s">
        <v>48</v>
      </c>
      <c r="B298" s="7" t="s">
        <v>188</v>
      </c>
      <c r="C298" s="10" t="s">
        <v>184</v>
      </c>
      <c r="D298" s="164" t="s">
        <v>1</v>
      </c>
      <c r="E298" s="28">
        <v>25718</v>
      </c>
      <c r="F298" s="17">
        <v>165979</v>
      </c>
      <c r="G298" s="29">
        <v>162762512.72999999</v>
      </c>
      <c r="H298" s="28">
        <v>25541</v>
      </c>
      <c r="I298" s="17">
        <v>148171</v>
      </c>
      <c r="J298" s="29">
        <v>153728763</v>
      </c>
      <c r="K298" s="111">
        <v>-177</v>
      </c>
      <c r="L298" s="18">
        <v>-17808</v>
      </c>
      <c r="M298" s="29">
        <v>-9033749.7299999893</v>
      </c>
      <c r="N298" s="181">
        <v>-6.8823392176685589E-3</v>
      </c>
      <c r="O298" s="19">
        <v>-0.10729068135125527</v>
      </c>
      <c r="P298" s="32">
        <v>-5.5502643566247366E-2</v>
      </c>
      <c r="Q298" s="93"/>
      <c r="R298" s="93"/>
      <c r="S298" s="93"/>
      <c r="T298" s="87"/>
      <c r="U298" s="81"/>
    </row>
    <row r="299" spans="1:24" s="20" customFormat="1" ht="31.5" outlineLevel="1">
      <c r="A299" s="194" t="s">
        <v>48</v>
      </c>
      <c r="B299" s="7"/>
      <c r="C299" s="10" t="s">
        <v>224</v>
      </c>
      <c r="D299" s="164" t="s">
        <v>225</v>
      </c>
      <c r="E299" s="28">
        <v>0</v>
      </c>
      <c r="F299" s="17">
        <v>0</v>
      </c>
      <c r="G299" s="29">
        <v>0</v>
      </c>
      <c r="H299" s="28">
        <v>0</v>
      </c>
      <c r="I299" s="17">
        <v>0</v>
      </c>
      <c r="J299" s="29">
        <v>0</v>
      </c>
      <c r="K299" s="111">
        <v>0</v>
      </c>
      <c r="L299" s="18">
        <v>0</v>
      </c>
      <c r="M299" s="29">
        <v>0</v>
      </c>
      <c r="N299" s="181">
        <v>0</v>
      </c>
      <c r="O299" s="19">
        <v>0</v>
      </c>
      <c r="P299" s="32">
        <v>0</v>
      </c>
      <c r="Q299" s="93"/>
      <c r="R299" s="93"/>
      <c r="S299" s="93"/>
      <c r="T299" s="87"/>
      <c r="U299" s="81"/>
    </row>
    <row r="300" spans="1:24" s="20" customFormat="1" outlineLevel="1">
      <c r="A300" s="194" t="s">
        <v>48</v>
      </c>
      <c r="B300" s="7"/>
      <c r="C300" s="10" t="s">
        <v>222</v>
      </c>
      <c r="D300" s="164" t="s">
        <v>223</v>
      </c>
      <c r="E300" s="28">
        <v>3713</v>
      </c>
      <c r="F300" s="17">
        <v>0</v>
      </c>
      <c r="G300" s="29">
        <v>11738625</v>
      </c>
      <c r="H300" s="28">
        <v>4903</v>
      </c>
      <c r="I300" s="17"/>
      <c r="J300" s="29">
        <v>10604570</v>
      </c>
      <c r="K300" s="111">
        <v>1190</v>
      </c>
      <c r="L300" s="18">
        <v>0</v>
      </c>
      <c r="M300" s="29">
        <v>-1134055</v>
      </c>
      <c r="N300" s="181">
        <v>0.32049555615405334</v>
      </c>
      <c r="O300" s="19">
        <v>0</v>
      </c>
      <c r="P300" s="32">
        <v>-9.6608844732666732E-2</v>
      </c>
      <c r="Q300" s="93"/>
      <c r="R300" s="93"/>
      <c r="S300" s="93"/>
      <c r="T300" s="87"/>
      <c r="U300" s="81"/>
    </row>
    <row r="301" spans="1:24" s="20" customFormat="1" outlineLevel="1">
      <c r="A301" s="194" t="s">
        <v>48</v>
      </c>
      <c r="B301" s="7" t="s">
        <v>189</v>
      </c>
      <c r="C301" s="11" t="s">
        <v>144</v>
      </c>
      <c r="D301" s="164" t="s">
        <v>1</v>
      </c>
      <c r="E301" s="28">
        <v>0</v>
      </c>
      <c r="F301" s="17">
        <v>0</v>
      </c>
      <c r="G301" s="29">
        <v>0</v>
      </c>
      <c r="H301" s="28">
        <v>0</v>
      </c>
      <c r="I301" s="17">
        <v>0</v>
      </c>
      <c r="J301" s="29">
        <v>0</v>
      </c>
      <c r="K301" s="111">
        <v>0</v>
      </c>
      <c r="L301" s="18">
        <v>0</v>
      </c>
      <c r="M301" s="29">
        <v>0</v>
      </c>
      <c r="N301" s="181">
        <v>0</v>
      </c>
      <c r="O301" s="19">
        <v>0</v>
      </c>
      <c r="P301" s="32">
        <v>0</v>
      </c>
      <c r="Q301" s="93"/>
      <c r="R301" s="93"/>
      <c r="S301" s="93"/>
      <c r="T301" s="87"/>
      <c r="U301" s="81"/>
    </row>
    <row r="302" spans="1:24" s="16" customFormat="1" outlineLevel="1">
      <c r="A302" s="193" t="s">
        <v>48</v>
      </c>
      <c r="B302" s="5" t="s">
        <v>143</v>
      </c>
      <c r="C302" s="6" t="s">
        <v>2</v>
      </c>
      <c r="D302" s="163" t="s">
        <v>3</v>
      </c>
      <c r="E302" s="26">
        <v>0</v>
      </c>
      <c r="F302" s="14">
        <v>0</v>
      </c>
      <c r="G302" s="27">
        <v>0</v>
      </c>
      <c r="H302" s="230">
        <v>0</v>
      </c>
      <c r="I302" s="231"/>
      <c r="J302" s="232">
        <v>0</v>
      </c>
      <c r="K302" s="165">
        <v>0</v>
      </c>
      <c r="L302" s="21">
        <v>0</v>
      </c>
      <c r="M302" s="27">
        <v>0</v>
      </c>
      <c r="N302" s="30">
        <v>0</v>
      </c>
      <c r="O302" s="15">
        <v>0</v>
      </c>
      <c r="P302" s="31">
        <v>0</v>
      </c>
      <c r="Q302" s="92"/>
      <c r="R302" s="92"/>
      <c r="S302" s="92"/>
      <c r="T302" s="86"/>
      <c r="U302" s="81"/>
    </row>
    <row r="303" spans="1:24" s="13" customFormat="1">
      <c r="A303" s="36" t="s">
        <v>47</v>
      </c>
      <c r="B303" s="37" t="s">
        <v>51</v>
      </c>
      <c r="C303" s="215" t="s">
        <v>179</v>
      </c>
      <c r="D303" s="208" t="s">
        <v>145</v>
      </c>
      <c r="E303" s="40" t="s">
        <v>145</v>
      </c>
      <c r="F303" s="41" t="s">
        <v>145</v>
      </c>
      <c r="G303" s="42">
        <v>506764084.32000017</v>
      </c>
      <c r="H303" s="40" t="s">
        <v>145</v>
      </c>
      <c r="I303" s="41" t="s">
        <v>145</v>
      </c>
      <c r="J303" s="42">
        <v>-5892766.5500000007</v>
      </c>
      <c r="K303" s="40" t="s">
        <v>145</v>
      </c>
      <c r="L303" s="41" t="s">
        <v>145</v>
      </c>
      <c r="M303" s="42">
        <v>-512656850.87000018</v>
      </c>
      <c r="N303" s="216" t="s">
        <v>145</v>
      </c>
      <c r="O303" s="217" t="s">
        <v>145</v>
      </c>
      <c r="P303" s="43">
        <v>-1.0116282245177401</v>
      </c>
      <c r="Q303" s="91"/>
      <c r="R303" s="91"/>
      <c r="S303" s="91"/>
      <c r="T303" s="85"/>
      <c r="U303" s="81"/>
      <c r="W303" s="81"/>
      <c r="X303" s="81">
        <v>-5892766.5500000007</v>
      </c>
    </row>
    <row r="304" spans="1:24" s="16" customFormat="1" outlineLevel="1">
      <c r="A304" s="193" t="s">
        <v>51</v>
      </c>
      <c r="B304" s="5" t="s">
        <v>136</v>
      </c>
      <c r="C304" s="6" t="s">
        <v>137</v>
      </c>
      <c r="D304" s="161" t="s">
        <v>194</v>
      </c>
      <c r="E304" s="26">
        <v>10264</v>
      </c>
      <c r="F304" s="14">
        <v>77051</v>
      </c>
      <c r="G304" s="27">
        <v>476601950.22000021</v>
      </c>
      <c r="H304" s="26">
        <v>25</v>
      </c>
      <c r="I304" s="14">
        <v>275</v>
      </c>
      <c r="J304" s="27">
        <v>-17000904.07</v>
      </c>
      <c r="K304" s="26">
        <v>-10239</v>
      </c>
      <c r="L304" s="14">
        <v>-76776</v>
      </c>
      <c r="M304" s="27">
        <v>-493602854.2900002</v>
      </c>
      <c r="N304" s="30">
        <v>-0.99756430241621197</v>
      </c>
      <c r="O304" s="15">
        <v>-0.99643093535450544</v>
      </c>
      <c r="P304" s="31">
        <v>-1.0356710753326803</v>
      </c>
      <c r="Q304" s="92"/>
      <c r="R304" s="92"/>
      <c r="S304" s="92"/>
      <c r="T304" s="86"/>
      <c r="U304" s="81"/>
    </row>
    <row r="305" spans="1:28" s="20" customFormat="1" outlineLevel="1">
      <c r="A305" s="194" t="s">
        <v>51</v>
      </c>
      <c r="B305" s="7"/>
      <c r="C305" s="8" t="s">
        <v>166</v>
      </c>
      <c r="D305" s="162" t="s">
        <v>194</v>
      </c>
      <c r="E305" s="28">
        <v>0</v>
      </c>
      <c r="F305" s="17">
        <v>0</v>
      </c>
      <c r="G305" s="29">
        <v>0</v>
      </c>
      <c r="H305" s="28">
        <v>0</v>
      </c>
      <c r="I305" s="17">
        <v>0</v>
      </c>
      <c r="J305" s="29">
        <v>0</v>
      </c>
      <c r="K305" s="28">
        <v>0</v>
      </c>
      <c r="L305" s="18">
        <v>0</v>
      </c>
      <c r="M305" s="29">
        <v>0</v>
      </c>
      <c r="N305" s="181">
        <v>0</v>
      </c>
      <c r="O305" s="19">
        <v>0</v>
      </c>
      <c r="P305" s="32">
        <v>0</v>
      </c>
      <c r="Q305" s="93"/>
      <c r="R305" s="93"/>
      <c r="S305" s="93"/>
      <c r="T305" s="87"/>
      <c r="U305" s="81"/>
    </row>
    <row r="306" spans="1:28" s="20" customFormat="1" outlineLevel="1">
      <c r="A306" s="194" t="s">
        <v>51</v>
      </c>
      <c r="B306" s="7"/>
      <c r="C306" s="8" t="s">
        <v>167</v>
      </c>
      <c r="D306" s="162" t="s">
        <v>194</v>
      </c>
      <c r="E306" s="28">
        <v>223</v>
      </c>
      <c r="F306" s="17">
        <v>3487</v>
      </c>
      <c r="G306" s="29">
        <v>59931194.730000004</v>
      </c>
      <c r="H306" s="28">
        <v>0</v>
      </c>
      <c r="I306" s="17">
        <v>0</v>
      </c>
      <c r="J306" s="29">
        <v>0</v>
      </c>
      <c r="K306" s="111">
        <v>-223</v>
      </c>
      <c r="L306" s="18">
        <v>-3487</v>
      </c>
      <c r="M306" s="29">
        <v>-59931194.730000004</v>
      </c>
      <c r="N306" s="181">
        <v>-1</v>
      </c>
      <c r="O306" s="19">
        <v>-1</v>
      </c>
      <c r="P306" s="32">
        <v>-1</v>
      </c>
      <c r="Q306" s="93"/>
      <c r="R306" s="93"/>
      <c r="S306" s="93"/>
      <c r="T306" s="87"/>
      <c r="U306" s="81"/>
    </row>
    <row r="307" spans="1:28" s="20" customFormat="1" outlineLevel="1">
      <c r="A307" s="194" t="s">
        <v>51</v>
      </c>
      <c r="B307" s="7" t="s">
        <v>168</v>
      </c>
      <c r="C307" s="8" t="s">
        <v>138</v>
      </c>
      <c r="D307" s="162" t="s">
        <v>194</v>
      </c>
      <c r="E307" s="28">
        <v>25</v>
      </c>
      <c r="F307" s="17">
        <v>275</v>
      </c>
      <c r="G307" s="29">
        <v>3074713.7500000005</v>
      </c>
      <c r="H307" s="28">
        <v>25</v>
      </c>
      <c r="I307" s="17">
        <v>275</v>
      </c>
      <c r="J307" s="29">
        <v>3224614.2500000005</v>
      </c>
      <c r="K307" s="111">
        <v>0</v>
      </c>
      <c r="L307" s="18">
        <v>0</v>
      </c>
      <c r="M307" s="29">
        <v>149900.5</v>
      </c>
      <c r="N307" s="181">
        <v>0</v>
      </c>
      <c r="O307" s="19">
        <v>0</v>
      </c>
      <c r="P307" s="32">
        <v>4.8752668439460412E-2</v>
      </c>
      <c r="Q307" s="93"/>
      <c r="R307" s="93"/>
      <c r="S307" s="93"/>
      <c r="U307" s="81"/>
    </row>
    <row r="308" spans="1:28" s="20" customFormat="1" ht="31.5" outlineLevel="1">
      <c r="A308" s="194" t="s">
        <v>51</v>
      </c>
      <c r="B308" s="7" t="s">
        <v>169</v>
      </c>
      <c r="C308" s="129" t="s">
        <v>181</v>
      </c>
      <c r="D308" s="162" t="s">
        <v>195</v>
      </c>
      <c r="E308" s="28"/>
      <c r="F308" s="17"/>
      <c r="G308" s="29">
        <v>585820</v>
      </c>
      <c r="H308" s="111"/>
      <c r="I308" s="18"/>
      <c r="J308" s="29">
        <v>169500</v>
      </c>
      <c r="K308" s="28">
        <v>0</v>
      </c>
      <c r="L308" s="18">
        <v>0</v>
      </c>
      <c r="M308" s="29">
        <v>-416320</v>
      </c>
      <c r="N308" s="181">
        <v>0</v>
      </c>
      <c r="O308" s="19">
        <v>0</v>
      </c>
      <c r="P308" s="32">
        <v>-0.71066197808200471</v>
      </c>
      <c r="Q308" s="93"/>
      <c r="R308" s="93"/>
      <c r="S308" s="93"/>
      <c r="T308" s="87"/>
      <c r="U308" s="81"/>
    </row>
    <row r="309" spans="1:28" s="20" customFormat="1" outlineLevel="1">
      <c r="A309" s="194" t="s">
        <v>51</v>
      </c>
      <c r="B309" s="7" t="s">
        <v>170</v>
      </c>
      <c r="C309" s="8" t="s">
        <v>180</v>
      </c>
      <c r="D309" s="162" t="s">
        <v>194</v>
      </c>
      <c r="E309" s="28">
        <v>10239</v>
      </c>
      <c r="F309" s="17">
        <v>76776</v>
      </c>
      <c r="G309" s="29">
        <v>490799857.09000021</v>
      </c>
      <c r="H309" s="28">
        <v>0</v>
      </c>
      <c r="I309" s="17">
        <v>0</v>
      </c>
      <c r="J309" s="29">
        <v>0</v>
      </c>
      <c r="K309" s="111">
        <v>-10239</v>
      </c>
      <c r="L309" s="18">
        <v>-76776</v>
      </c>
      <c r="M309" s="29">
        <v>-490799857.09000021</v>
      </c>
      <c r="N309" s="181">
        <v>-1</v>
      </c>
      <c r="O309" s="19">
        <v>-1</v>
      </c>
      <c r="P309" s="32">
        <v>-1</v>
      </c>
      <c r="Q309" s="93"/>
      <c r="R309" s="93"/>
      <c r="S309" s="93"/>
      <c r="T309" s="87"/>
      <c r="U309" s="81"/>
      <c r="X309" s="198"/>
      <c r="AB309" s="22"/>
    </row>
    <row r="310" spans="1:28" s="20" customFormat="1" outlineLevel="1">
      <c r="A310" s="194" t="s">
        <v>51</v>
      </c>
      <c r="B310" s="7" t="s">
        <v>171</v>
      </c>
      <c r="C310" s="8" t="s">
        <v>156</v>
      </c>
      <c r="D310" s="162"/>
      <c r="E310" s="28"/>
      <c r="F310" s="17"/>
      <c r="G310" s="29">
        <v>-17858440.620000001</v>
      </c>
      <c r="H310" s="28"/>
      <c r="I310" s="17"/>
      <c r="J310" s="29">
        <v>-20395018.32</v>
      </c>
      <c r="K310" s="111">
        <v>0</v>
      </c>
      <c r="L310" s="18">
        <v>0</v>
      </c>
      <c r="M310" s="29">
        <v>-2536577.6999999993</v>
      </c>
      <c r="N310" s="181">
        <v>0</v>
      </c>
      <c r="O310" s="19">
        <v>0</v>
      </c>
      <c r="P310" s="32">
        <v>0.1420380286260402</v>
      </c>
      <c r="Q310" s="93"/>
      <c r="R310" s="93"/>
      <c r="S310" s="93"/>
      <c r="T310" s="87"/>
      <c r="U310" s="81"/>
    </row>
    <row r="311" spans="1:28" s="16" customFormat="1" outlineLevel="1">
      <c r="A311" s="193" t="s">
        <v>51</v>
      </c>
      <c r="B311" s="5" t="s">
        <v>141</v>
      </c>
      <c r="C311" s="6" t="s">
        <v>140</v>
      </c>
      <c r="D311" s="161" t="s">
        <v>159</v>
      </c>
      <c r="E311" s="26">
        <v>245</v>
      </c>
      <c r="F311" s="14">
        <v>1990</v>
      </c>
      <c r="G311" s="27">
        <v>10664369.529999999</v>
      </c>
      <c r="H311" s="26">
        <v>0</v>
      </c>
      <c r="I311" s="21">
        <v>0</v>
      </c>
      <c r="J311" s="27">
        <v>0</v>
      </c>
      <c r="K311" s="26">
        <v>-245</v>
      </c>
      <c r="L311" s="21">
        <v>-1990</v>
      </c>
      <c r="M311" s="27">
        <v>-10664369.529999999</v>
      </c>
      <c r="N311" s="30">
        <v>-1</v>
      </c>
      <c r="O311" s="15">
        <v>-1</v>
      </c>
      <c r="P311" s="31">
        <v>-1</v>
      </c>
      <c r="Q311" s="92"/>
      <c r="R311" s="92"/>
      <c r="S311" s="92"/>
      <c r="T311" s="86"/>
      <c r="U311" s="81"/>
    </row>
    <row r="312" spans="1:28" s="20" customFormat="1" outlineLevel="1">
      <c r="A312" s="193" t="s">
        <v>51</v>
      </c>
      <c r="B312" s="5"/>
      <c r="C312" s="8" t="s">
        <v>166</v>
      </c>
      <c r="D312" s="162" t="s">
        <v>159</v>
      </c>
      <c r="E312" s="28">
        <v>0</v>
      </c>
      <c r="F312" s="17">
        <v>0</v>
      </c>
      <c r="G312" s="29">
        <v>0</v>
      </c>
      <c r="H312" s="28">
        <v>0</v>
      </c>
      <c r="I312" s="17">
        <v>0</v>
      </c>
      <c r="J312" s="29">
        <v>0</v>
      </c>
      <c r="K312" s="111">
        <v>0</v>
      </c>
      <c r="L312" s="18">
        <v>0</v>
      </c>
      <c r="M312" s="29">
        <v>0</v>
      </c>
      <c r="N312" s="30">
        <v>0</v>
      </c>
      <c r="O312" s="15">
        <v>0</v>
      </c>
      <c r="P312" s="31">
        <v>0</v>
      </c>
      <c r="Q312" s="93"/>
      <c r="R312" s="93"/>
      <c r="S312" s="93"/>
      <c r="T312" s="87"/>
      <c r="U312" s="81"/>
    </row>
    <row r="313" spans="1:28" s="20" customFormat="1" outlineLevel="1">
      <c r="A313" s="193" t="s">
        <v>51</v>
      </c>
      <c r="B313" s="5"/>
      <c r="C313" s="8" t="s">
        <v>167</v>
      </c>
      <c r="D313" s="162" t="s">
        <v>159</v>
      </c>
      <c r="E313" s="28">
        <v>0</v>
      </c>
      <c r="F313" s="17">
        <v>0</v>
      </c>
      <c r="G313" s="29">
        <v>0</v>
      </c>
      <c r="H313" s="111">
        <v>0</v>
      </c>
      <c r="I313" s="18">
        <v>0</v>
      </c>
      <c r="J313" s="29">
        <v>0</v>
      </c>
      <c r="K313" s="111">
        <v>0</v>
      </c>
      <c r="L313" s="18">
        <v>0</v>
      </c>
      <c r="M313" s="29">
        <v>0</v>
      </c>
      <c r="N313" s="181">
        <v>0</v>
      </c>
      <c r="O313" s="19">
        <v>0</v>
      </c>
      <c r="P313" s="32">
        <v>0</v>
      </c>
      <c r="Q313" s="93"/>
      <c r="R313" s="93"/>
      <c r="S313" s="93"/>
      <c r="T313" s="87"/>
      <c r="U313" s="81"/>
    </row>
    <row r="314" spans="1:28" s="20" customFormat="1" ht="31.5" outlineLevel="1">
      <c r="A314" s="193" t="s">
        <v>51</v>
      </c>
      <c r="B314" s="5"/>
      <c r="C314" s="129" t="s">
        <v>182</v>
      </c>
      <c r="D314" s="162" t="s">
        <v>159</v>
      </c>
      <c r="E314" s="28">
        <v>0</v>
      </c>
      <c r="F314" s="17">
        <v>0</v>
      </c>
      <c r="G314" s="29">
        <v>0</v>
      </c>
      <c r="H314" s="28">
        <v>0</v>
      </c>
      <c r="I314" s="18">
        <v>0</v>
      </c>
      <c r="J314" s="29">
        <v>0</v>
      </c>
      <c r="K314" s="111">
        <v>0</v>
      </c>
      <c r="L314" s="18">
        <v>0</v>
      </c>
      <c r="M314" s="29">
        <v>0</v>
      </c>
      <c r="N314" s="30">
        <v>0</v>
      </c>
      <c r="O314" s="15">
        <v>0</v>
      </c>
      <c r="P314" s="31">
        <v>0</v>
      </c>
      <c r="Q314" s="93"/>
      <c r="R314" s="93"/>
      <c r="S314" s="93"/>
      <c r="T314" s="87"/>
      <c r="U314" s="81"/>
    </row>
    <row r="315" spans="1:28" s="20" customFormat="1" outlineLevel="1">
      <c r="A315" s="194" t="s">
        <v>51</v>
      </c>
      <c r="B315" s="7" t="s">
        <v>185</v>
      </c>
      <c r="C315" s="8" t="s">
        <v>157</v>
      </c>
      <c r="D315" s="162" t="s">
        <v>159</v>
      </c>
      <c r="E315" s="28">
        <v>0</v>
      </c>
      <c r="F315" s="17">
        <v>0</v>
      </c>
      <c r="G315" s="29">
        <v>0</v>
      </c>
      <c r="H315" s="28">
        <v>0</v>
      </c>
      <c r="I315" s="17">
        <v>0</v>
      </c>
      <c r="J315" s="29">
        <v>0</v>
      </c>
      <c r="K315" s="111">
        <v>0</v>
      </c>
      <c r="L315" s="18">
        <v>0</v>
      </c>
      <c r="M315" s="29">
        <v>0</v>
      </c>
      <c r="N315" s="181">
        <v>0</v>
      </c>
      <c r="O315" s="19">
        <v>0</v>
      </c>
      <c r="P315" s="32">
        <v>0</v>
      </c>
      <c r="Q315" s="93"/>
      <c r="R315" s="93"/>
      <c r="S315" s="93"/>
      <c r="U315" s="81"/>
    </row>
    <row r="316" spans="1:28" s="20" customFormat="1" outlineLevel="1">
      <c r="A316" s="194" t="s">
        <v>51</v>
      </c>
      <c r="B316" s="7" t="s">
        <v>186</v>
      </c>
      <c r="C316" s="8" t="s">
        <v>183</v>
      </c>
      <c r="D316" s="162" t="s">
        <v>159</v>
      </c>
      <c r="E316" s="28">
        <v>245</v>
      </c>
      <c r="F316" s="17">
        <v>1990</v>
      </c>
      <c r="G316" s="29">
        <v>10618857.51</v>
      </c>
      <c r="H316" s="28">
        <v>0</v>
      </c>
      <c r="I316" s="17">
        <v>0</v>
      </c>
      <c r="J316" s="29">
        <v>0</v>
      </c>
      <c r="K316" s="111">
        <v>-245</v>
      </c>
      <c r="L316" s="18">
        <v>-1990</v>
      </c>
      <c r="M316" s="29">
        <v>-10618857.51</v>
      </c>
      <c r="N316" s="181">
        <v>-1</v>
      </c>
      <c r="O316" s="19">
        <v>-1</v>
      </c>
      <c r="P316" s="32">
        <v>-1</v>
      </c>
      <c r="Q316" s="93"/>
      <c r="R316" s="93"/>
      <c r="S316" s="93"/>
      <c r="T316" s="87"/>
      <c r="U316" s="81"/>
    </row>
    <row r="317" spans="1:28" s="20" customFormat="1" outlineLevel="1">
      <c r="A317" s="194" t="s">
        <v>51</v>
      </c>
      <c r="B317" s="7" t="s">
        <v>187</v>
      </c>
      <c r="C317" s="8" t="s">
        <v>156</v>
      </c>
      <c r="D317" s="162"/>
      <c r="E317" s="28"/>
      <c r="F317" s="17"/>
      <c r="G317" s="29">
        <v>45512.020000000004</v>
      </c>
      <c r="H317" s="28"/>
      <c r="I317" s="17"/>
      <c r="J317" s="29"/>
      <c r="K317" s="111">
        <v>0</v>
      </c>
      <c r="L317" s="18">
        <v>0</v>
      </c>
      <c r="M317" s="29">
        <v>-45512.020000000004</v>
      </c>
      <c r="N317" s="181">
        <v>0</v>
      </c>
      <c r="O317" s="19">
        <v>0</v>
      </c>
      <c r="P317" s="32">
        <v>-1</v>
      </c>
      <c r="Q317" s="93"/>
      <c r="R317" s="93"/>
      <c r="S317" s="93"/>
      <c r="T317" s="87"/>
      <c r="U317" s="81"/>
    </row>
    <row r="318" spans="1:28" s="16" customFormat="1" ht="31.5" outlineLevel="1">
      <c r="A318" s="193" t="s">
        <v>51</v>
      </c>
      <c r="B318" s="5" t="s">
        <v>139</v>
      </c>
      <c r="C318" s="9" t="s">
        <v>142</v>
      </c>
      <c r="D318" s="163" t="s">
        <v>1</v>
      </c>
      <c r="E318" s="26">
        <v>0</v>
      </c>
      <c r="F318" s="21">
        <v>12491</v>
      </c>
      <c r="G318" s="27">
        <v>19497764.569999997</v>
      </c>
      <c r="H318" s="26">
        <v>0</v>
      </c>
      <c r="I318" s="21">
        <v>10304</v>
      </c>
      <c r="J318" s="27">
        <v>11108137.52</v>
      </c>
      <c r="K318" s="26">
        <v>0</v>
      </c>
      <c r="L318" s="21">
        <v>-2187</v>
      </c>
      <c r="M318" s="27">
        <v>-8389627.049999997</v>
      </c>
      <c r="N318" s="30">
        <v>0</v>
      </c>
      <c r="O318" s="15">
        <v>-0.17508606196461451</v>
      </c>
      <c r="P318" s="31">
        <v>-0.43028661156923581</v>
      </c>
      <c r="Q318" s="92"/>
      <c r="R318" s="92"/>
      <c r="S318" s="92"/>
      <c r="T318" s="86"/>
      <c r="U318" s="81"/>
    </row>
    <row r="319" spans="1:28" s="20" customFormat="1" ht="31.5" outlineLevel="1">
      <c r="A319" s="194" t="s">
        <v>51</v>
      </c>
      <c r="B319" s="7" t="s">
        <v>188</v>
      </c>
      <c r="C319" s="10" t="s">
        <v>184</v>
      </c>
      <c r="D319" s="164" t="s">
        <v>1</v>
      </c>
      <c r="E319" s="28">
        <v>0</v>
      </c>
      <c r="F319" s="17">
        <v>12491</v>
      </c>
      <c r="G319" s="29">
        <v>19497764.569999997</v>
      </c>
      <c r="H319" s="28">
        <v>0</v>
      </c>
      <c r="I319" s="17">
        <v>10304</v>
      </c>
      <c r="J319" s="29">
        <v>11108137.52</v>
      </c>
      <c r="K319" s="111">
        <v>0</v>
      </c>
      <c r="L319" s="18">
        <v>-2187</v>
      </c>
      <c r="M319" s="29">
        <v>-8389627.049999997</v>
      </c>
      <c r="N319" s="181">
        <v>0</v>
      </c>
      <c r="O319" s="19">
        <v>-0.17508606196461451</v>
      </c>
      <c r="P319" s="32">
        <v>-0.43028661156923581</v>
      </c>
      <c r="Q319" s="93"/>
      <c r="R319" s="93"/>
      <c r="S319" s="93"/>
      <c r="T319" s="87"/>
      <c r="U319" s="81"/>
    </row>
    <row r="320" spans="1:28" s="20" customFormat="1" ht="31.5" outlineLevel="1">
      <c r="A320" s="194" t="s">
        <v>51</v>
      </c>
      <c r="B320" s="7"/>
      <c r="C320" s="10" t="s">
        <v>224</v>
      </c>
      <c r="D320" s="164" t="s">
        <v>225</v>
      </c>
      <c r="E320" s="28">
        <v>0</v>
      </c>
      <c r="F320" s="17">
        <v>0</v>
      </c>
      <c r="G320" s="29">
        <v>0</v>
      </c>
      <c r="H320" s="28">
        <v>0</v>
      </c>
      <c r="I320" s="17">
        <v>0</v>
      </c>
      <c r="J320" s="29">
        <v>0</v>
      </c>
      <c r="K320" s="111">
        <v>0</v>
      </c>
      <c r="L320" s="18">
        <v>0</v>
      </c>
      <c r="M320" s="29">
        <v>0</v>
      </c>
      <c r="N320" s="181">
        <v>0</v>
      </c>
      <c r="O320" s="19">
        <v>0</v>
      </c>
      <c r="P320" s="32">
        <v>0</v>
      </c>
      <c r="Q320" s="93"/>
      <c r="R320" s="93"/>
      <c r="S320" s="93"/>
      <c r="T320" s="87"/>
      <c r="U320" s="81"/>
    </row>
    <row r="321" spans="1:28" s="20" customFormat="1" outlineLevel="1">
      <c r="A321" s="194" t="s">
        <v>51</v>
      </c>
      <c r="B321" s="7"/>
      <c r="C321" s="10" t="s">
        <v>222</v>
      </c>
      <c r="D321" s="164" t="s">
        <v>223</v>
      </c>
      <c r="E321" s="28">
        <v>3187</v>
      </c>
      <c r="F321" s="17">
        <v>0</v>
      </c>
      <c r="G321" s="29">
        <v>10520215</v>
      </c>
      <c r="H321" s="28">
        <v>1413</v>
      </c>
      <c r="I321" s="17"/>
      <c r="J321" s="29">
        <v>3647180</v>
      </c>
      <c r="K321" s="111">
        <v>-1774</v>
      </c>
      <c r="L321" s="18">
        <v>0</v>
      </c>
      <c r="M321" s="29">
        <v>-6873035</v>
      </c>
      <c r="N321" s="181">
        <v>-0.55663633511138999</v>
      </c>
      <c r="O321" s="19">
        <v>0</v>
      </c>
      <c r="P321" s="32">
        <v>-0.65331697118357368</v>
      </c>
      <c r="Q321" s="93"/>
      <c r="R321" s="93"/>
      <c r="S321" s="93"/>
      <c r="T321" s="87"/>
      <c r="U321" s="81"/>
    </row>
    <row r="322" spans="1:28" s="20" customFormat="1" outlineLevel="1">
      <c r="A322" s="194" t="s">
        <v>51</v>
      </c>
      <c r="B322" s="7" t="s">
        <v>189</v>
      </c>
      <c r="C322" s="11" t="s">
        <v>144</v>
      </c>
      <c r="D322" s="164" t="s">
        <v>1</v>
      </c>
      <c r="E322" s="28">
        <v>0</v>
      </c>
      <c r="F322" s="17">
        <v>0</v>
      </c>
      <c r="G322" s="29">
        <v>0</v>
      </c>
      <c r="H322" s="28">
        <v>0</v>
      </c>
      <c r="I322" s="17">
        <v>0</v>
      </c>
      <c r="J322" s="29">
        <v>0</v>
      </c>
      <c r="K322" s="111">
        <v>0</v>
      </c>
      <c r="L322" s="18">
        <v>0</v>
      </c>
      <c r="M322" s="29">
        <v>0</v>
      </c>
      <c r="N322" s="181">
        <v>0</v>
      </c>
      <c r="O322" s="19">
        <v>0</v>
      </c>
      <c r="P322" s="32">
        <v>0</v>
      </c>
      <c r="Q322" s="93"/>
      <c r="R322" s="93"/>
      <c r="S322" s="93"/>
      <c r="T322" s="87"/>
      <c r="U322" s="81"/>
    </row>
    <row r="323" spans="1:28" s="16" customFormat="1" outlineLevel="1">
      <c r="A323" s="193" t="s">
        <v>51</v>
      </c>
      <c r="B323" s="5" t="s">
        <v>143</v>
      </c>
      <c r="C323" s="6" t="s">
        <v>2</v>
      </c>
      <c r="D323" s="163" t="s">
        <v>3</v>
      </c>
      <c r="E323" s="26">
        <v>0</v>
      </c>
      <c r="F323" s="14">
        <v>0</v>
      </c>
      <c r="G323" s="27">
        <v>0</v>
      </c>
      <c r="H323" s="230">
        <v>0</v>
      </c>
      <c r="I323" s="231"/>
      <c r="J323" s="232">
        <v>0</v>
      </c>
      <c r="K323" s="165">
        <v>0</v>
      </c>
      <c r="L323" s="21">
        <v>0</v>
      </c>
      <c r="M323" s="27">
        <v>0</v>
      </c>
      <c r="N323" s="30">
        <v>0</v>
      </c>
      <c r="O323" s="15">
        <v>0</v>
      </c>
      <c r="P323" s="31">
        <v>0</v>
      </c>
      <c r="Q323" s="92"/>
      <c r="R323" s="92"/>
      <c r="S323" s="92"/>
      <c r="T323" s="86"/>
      <c r="U323" s="81"/>
    </row>
    <row r="324" spans="1:28" s="13" customFormat="1">
      <c r="A324" s="36" t="s">
        <v>49</v>
      </c>
      <c r="B324" s="37" t="s">
        <v>55</v>
      </c>
      <c r="C324" s="215" t="s">
        <v>54</v>
      </c>
      <c r="D324" s="208" t="s">
        <v>145</v>
      </c>
      <c r="E324" s="40" t="s">
        <v>145</v>
      </c>
      <c r="F324" s="41" t="s">
        <v>145</v>
      </c>
      <c r="G324" s="42">
        <v>540424991.6099999</v>
      </c>
      <c r="H324" s="40" t="s">
        <v>145</v>
      </c>
      <c r="I324" s="41" t="s">
        <v>145</v>
      </c>
      <c r="J324" s="42">
        <v>89012831.219999999</v>
      </c>
      <c r="K324" s="40" t="s">
        <v>145</v>
      </c>
      <c r="L324" s="41" t="s">
        <v>145</v>
      </c>
      <c r="M324" s="42">
        <v>-451412160.38999999</v>
      </c>
      <c r="N324" s="216" t="s">
        <v>145</v>
      </c>
      <c r="O324" s="217" t="s">
        <v>145</v>
      </c>
      <c r="P324" s="43">
        <v>-0.83529105314908081</v>
      </c>
      <c r="Q324" s="91"/>
      <c r="R324" s="91"/>
      <c r="S324" s="91"/>
      <c r="T324" s="85"/>
      <c r="U324" s="81"/>
      <c r="W324" s="81"/>
      <c r="X324" s="81">
        <v>89012831.219999999</v>
      </c>
    </row>
    <row r="325" spans="1:28" s="16" customFormat="1" outlineLevel="1">
      <c r="A325" s="193" t="s">
        <v>55</v>
      </c>
      <c r="B325" s="5" t="s">
        <v>136</v>
      </c>
      <c r="C325" s="6" t="s">
        <v>137</v>
      </c>
      <c r="D325" s="161" t="s">
        <v>194</v>
      </c>
      <c r="E325" s="26">
        <v>0</v>
      </c>
      <c r="F325" s="14">
        <v>0</v>
      </c>
      <c r="G325" s="27">
        <v>0</v>
      </c>
      <c r="H325" s="26">
        <v>0</v>
      </c>
      <c r="I325" s="14">
        <v>0</v>
      </c>
      <c r="J325" s="27">
        <v>0</v>
      </c>
      <c r="K325" s="26">
        <v>0</v>
      </c>
      <c r="L325" s="14">
        <v>0</v>
      </c>
      <c r="M325" s="27">
        <v>0</v>
      </c>
      <c r="N325" s="30">
        <v>0</v>
      </c>
      <c r="O325" s="15">
        <v>0</v>
      </c>
      <c r="P325" s="31">
        <v>0</v>
      </c>
      <c r="Q325" s="92"/>
      <c r="R325" s="92"/>
      <c r="S325" s="92"/>
      <c r="T325" s="86"/>
      <c r="U325" s="81"/>
    </row>
    <row r="326" spans="1:28" s="20" customFormat="1" outlineLevel="1">
      <c r="A326" s="194" t="s">
        <v>55</v>
      </c>
      <c r="B326" s="7"/>
      <c r="C326" s="8" t="s">
        <v>166</v>
      </c>
      <c r="D326" s="162" t="s">
        <v>194</v>
      </c>
      <c r="E326" s="28">
        <v>0</v>
      </c>
      <c r="F326" s="17">
        <v>0</v>
      </c>
      <c r="G326" s="29">
        <v>0</v>
      </c>
      <c r="H326" s="28">
        <v>0</v>
      </c>
      <c r="I326" s="17">
        <v>0</v>
      </c>
      <c r="J326" s="29">
        <v>0</v>
      </c>
      <c r="K326" s="28">
        <v>0</v>
      </c>
      <c r="L326" s="18">
        <v>0</v>
      </c>
      <c r="M326" s="29">
        <v>0</v>
      </c>
      <c r="N326" s="181">
        <v>0</v>
      </c>
      <c r="O326" s="19">
        <v>0</v>
      </c>
      <c r="P326" s="32">
        <v>0</v>
      </c>
      <c r="Q326" s="93"/>
      <c r="R326" s="93"/>
      <c r="S326" s="93"/>
      <c r="T326" s="87"/>
      <c r="U326" s="81"/>
    </row>
    <row r="327" spans="1:28" s="20" customFormat="1" outlineLevel="1">
      <c r="A327" s="194" t="s">
        <v>55</v>
      </c>
      <c r="B327" s="7"/>
      <c r="C327" s="8" t="s">
        <v>167</v>
      </c>
      <c r="D327" s="162" t="s">
        <v>194</v>
      </c>
      <c r="E327" s="28">
        <v>0</v>
      </c>
      <c r="F327" s="17">
        <v>0</v>
      </c>
      <c r="G327" s="29">
        <v>0</v>
      </c>
      <c r="H327" s="28">
        <v>0</v>
      </c>
      <c r="I327" s="17">
        <v>0</v>
      </c>
      <c r="J327" s="29">
        <v>0</v>
      </c>
      <c r="K327" s="111">
        <v>0</v>
      </c>
      <c r="L327" s="18">
        <v>0</v>
      </c>
      <c r="M327" s="29">
        <v>0</v>
      </c>
      <c r="N327" s="181">
        <v>0</v>
      </c>
      <c r="O327" s="19">
        <v>0</v>
      </c>
      <c r="P327" s="32">
        <v>0</v>
      </c>
      <c r="Q327" s="93"/>
      <c r="R327" s="93"/>
      <c r="S327" s="93"/>
      <c r="T327" s="87"/>
      <c r="U327" s="81"/>
    </row>
    <row r="328" spans="1:28" s="20" customFormat="1" outlineLevel="1">
      <c r="A328" s="194" t="s">
        <v>55</v>
      </c>
      <c r="B328" s="7" t="s">
        <v>168</v>
      </c>
      <c r="C328" s="8" t="s">
        <v>138</v>
      </c>
      <c r="D328" s="162" t="s">
        <v>194</v>
      </c>
      <c r="E328" s="28">
        <v>0</v>
      </c>
      <c r="F328" s="17">
        <v>0</v>
      </c>
      <c r="G328" s="29">
        <v>0</v>
      </c>
      <c r="H328" s="28">
        <v>0</v>
      </c>
      <c r="I328" s="17">
        <v>0</v>
      </c>
      <c r="J328" s="29">
        <v>0</v>
      </c>
      <c r="K328" s="111">
        <v>0</v>
      </c>
      <c r="L328" s="18">
        <v>0</v>
      </c>
      <c r="M328" s="29">
        <v>0</v>
      </c>
      <c r="N328" s="181">
        <v>0</v>
      </c>
      <c r="O328" s="19">
        <v>0</v>
      </c>
      <c r="P328" s="32">
        <v>0</v>
      </c>
      <c r="Q328" s="93"/>
      <c r="R328" s="93"/>
      <c r="S328" s="93"/>
      <c r="U328" s="81"/>
    </row>
    <row r="329" spans="1:28" s="20" customFormat="1" ht="31.5" outlineLevel="1">
      <c r="A329" s="194" t="s">
        <v>55</v>
      </c>
      <c r="B329" s="7" t="s">
        <v>169</v>
      </c>
      <c r="C329" s="129" t="s">
        <v>181</v>
      </c>
      <c r="D329" s="162" t="s">
        <v>195</v>
      </c>
      <c r="E329" s="28"/>
      <c r="F329" s="17"/>
      <c r="G329" s="29">
        <v>0</v>
      </c>
      <c r="H329" s="111"/>
      <c r="I329" s="18"/>
      <c r="J329" s="29">
        <v>0</v>
      </c>
      <c r="K329" s="28">
        <v>0</v>
      </c>
      <c r="L329" s="18">
        <v>0</v>
      </c>
      <c r="M329" s="29">
        <v>0</v>
      </c>
      <c r="N329" s="181">
        <v>0</v>
      </c>
      <c r="O329" s="19">
        <v>0</v>
      </c>
      <c r="P329" s="32">
        <v>0</v>
      </c>
      <c r="Q329" s="93"/>
      <c r="R329" s="93"/>
      <c r="S329" s="93"/>
      <c r="T329" s="87"/>
      <c r="U329" s="81"/>
    </row>
    <row r="330" spans="1:28" s="20" customFormat="1" outlineLevel="1">
      <c r="A330" s="194" t="s">
        <v>55</v>
      </c>
      <c r="B330" s="7" t="s">
        <v>170</v>
      </c>
      <c r="C330" s="8" t="s">
        <v>180</v>
      </c>
      <c r="D330" s="162" t="s">
        <v>194</v>
      </c>
      <c r="E330" s="28">
        <v>0</v>
      </c>
      <c r="F330" s="17">
        <v>0</v>
      </c>
      <c r="G330" s="29">
        <v>0</v>
      </c>
      <c r="H330" s="28">
        <v>0</v>
      </c>
      <c r="I330" s="17">
        <v>0</v>
      </c>
      <c r="J330" s="29">
        <v>0</v>
      </c>
      <c r="K330" s="111">
        <v>0</v>
      </c>
      <c r="L330" s="18">
        <v>0</v>
      </c>
      <c r="M330" s="29">
        <v>0</v>
      </c>
      <c r="N330" s="181">
        <v>0</v>
      </c>
      <c r="O330" s="19">
        <v>0</v>
      </c>
      <c r="P330" s="32">
        <v>0</v>
      </c>
      <c r="Q330" s="93"/>
      <c r="R330" s="93"/>
      <c r="S330" s="93"/>
      <c r="T330" s="87"/>
      <c r="U330" s="81"/>
      <c r="X330" s="198"/>
      <c r="AB330" s="22"/>
    </row>
    <row r="331" spans="1:28" s="20" customFormat="1" outlineLevel="1">
      <c r="A331" s="194" t="s">
        <v>55</v>
      </c>
      <c r="B331" s="7" t="s">
        <v>171</v>
      </c>
      <c r="C331" s="8" t="s">
        <v>156</v>
      </c>
      <c r="D331" s="162"/>
      <c r="E331" s="28"/>
      <c r="F331" s="17"/>
      <c r="G331" s="29">
        <v>0</v>
      </c>
      <c r="H331" s="28"/>
      <c r="I331" s="17"/>
      <c r="J331" s="29">
        <v>0</v>
      </c>
      <c r="K331" s="111">
        <v>0</v>
      </c>
      <c r="L331" s="18">
        <v>0</v>
      </c>
      <c r="M331" s="29">
        <v>0</v>
      </c>
      <c r="N331" s="181">
        <v>0</v>
      </c>
      <c r="O331" s="19">
        <v>0</v>
      </c>
      <c r="P331" s="32">
        <v>0</v>
      </c>
      <c r="Q331" s="93"/>
      <c r="R331" s="93"/>
      <c r="S331" s="93"/>
      <c r="T331" s="87"/>
      <c r="U331" s="81"/>
    </row>
    <row r="332" spans="1:28" s="16" customFormat="1" outlineLevel="1">
      <c r="A332" s="193" t="s">
        <v>55</v>
      </c>
      <c r="B332" s="5" t="s">
        <v>141</v>
      </c>
      <c r="C332" s="6" t="s">
        <v>140</v>
      </c>
      <c r="D332" s="161" t="s">
        <v>159</v>
      </c>
      <c r="E332" s="26">
        <v>3303</v>
      </c>
      <c r="F332" s="14">
        <v>50531</v>
      </c>
      <c r="G332" s="27">
        <v>87535620.49000001</v>
      </c>
      <c r="H332" s="26">
        <v>0</v>
      </c>
      <c r="I332" s="21">
        <v>0</v>
      </c>
      <c r="J332" s="27">
        <v>0</v>
      </c>
      <c r="K332" s="26">
        <v>-3303</v>
      </c>
      <c r="L332" s="21">
        <v>-50531</v>
      </c>
      <c r="M332" s="27">
        <v>-87535620.49000001</v>
      </c>
      <c r="N332" s="30">
        <v>-1</v>
      </c>
      <c r="O332" s="15">
        <v>-1</v>
      </c>
      <c r="P332" s="31">
        <v>-1</v>
      </c>
      <c r="Q332" s="92"/>
      <c r="R332" s="92"/>
      <c r="S332" s="92"/>
      <c r="T332" s="86"/>
      <c r="U332" s="81"/>
    </row>
    <row r="333" spans="1:28" s="20" customFormat="1" outlineLevel="1">
      <c r="A333" s="193" t="s">
        <v>55</v>
      </c>
      <c r="B333" s="5"/>
      <c r="C333" s="8" t="s">
        <v>166</v>
      </c>
      <c r="D333" s="162" t="s">
        <v>159</v>
      </c>
      <c r="E333" s="28">
        <v>255</v>
      </c>
      <c r="F333" s="17">
        <v>14401</v>
      </c>
      <c r="G333" s="29">
        <v>16207636.089999998</v>
      </c>
      <c r="H333" s="28">
        <v>0</v>
      </c>
      <c r="I333" s="17">
        <v>0</v>
      </c>
      <c r="J333" s="29">
        <v>0</v>
      </c>
      <c r="K333" s="111">
        <v>-255</v>
      </c>
      <c r="L333" s="18">
        <v>-14401</v>
      </c>
      <c r="M333" s="29">
        <v>-16207636.089999998</v>
      </c>
      <c r="N333" s="30">
        <v>-1</v>
      </c>
      <c r="O333" s="15">
        <v>-1</v>
      </c>
      <c r="P333" s="31">
        <v>-1</v>
      </c>
      <c r="Q333" s="93"/>
      <c r="R333" s="93"/>
      <c r="S333" s="93"/>
      <c r="T333" s="87"/>
      <c r="U333" s="81"/>
    </row>
    <row r="334" spans="1:28" s="20" customFormat="1" outlineLevel="1">
      <c r="A334" s="193" t="s">
        <v>55</v>
      </c>
      <c r="B334" s="5"/>
      <c r="C334" s="8" t="s">
        <v>167</v>
      </c>
      <c r="D334" s="162" t="s">
        <v>159</v>
      </c>
      <c r="E334" s="28">
        <v>0</v>
      </c>
      <c r="F334" s="17">
        <v>0</v>
      </c>
      <c r="G334" s="29">
        <v>0</v>
      </c>
      <c r="H334" s="111">
        <v>0</v>
      </c>
      <c r="I334" s="18">
        <v>0</v>
      </c>
      <c r="J334" s="29">
        <v>0</v>
      </c>
      <c r="K334" s="111">
        <v>0</v>
      </c>
      <c r="L334" s="18">
        <v>0</v>
      </c>
      <c r="M334" s="29">
        <v>0</v>
      </c>
      <c r="N334" s="181">
        <v>0</v>
      </c>
      <c r="O334" s="19">
        <v>0</v>
      </c>
      <c r="P334" s="32">
        <v>0</v>
      </c>
      <c r="Q334" s="93"/>
      <c r="R334" s="93"/>
      <c r="S334" s="93"/>
      <c r="T334" s="87"/>
      <c r="U334" s="81"/>
    </row>
    <row r="335" spans="1:28" s="20" customFormat="1" ht="31.5" outlineLevel="1">
      <c r="A335" s="193" t="s">
        <v>55</v>
      </c>
      <c r="B335" s="5"/>
      <c r="C335" s="129" t="s">
        <v>182</v>
      </c>
      <c r="D335" s="162" t="s">
        <v>159</v>
      </c>
      <c r="E335" s="28">
        <v>0</v>
      </c>
      <c r="F335" s="17">
        <v>0</v>
      </c>
      <c r="G335" s="29">
        <v>0</v>
      </c>
      <c r="H335" s="28">
        <v>0</v>
      </c>
      <c r="I335" s="18">
        <v>0</v>
      </c>
      <c r="J335" s="29">
        <v>0</v>
      </c>
      <c r="K335" s="111">
        <v>0</v>
      </c>
      <c r="L335" s="18">
        <v>0</v>
      </c>
      <c r="M335" s="29">
        <v>0</v>
      </c>
      <c r="N335" s="30">
        <v>0</v>
      </c>
      <c r="O335" s="15">
        <v>0</v>
      </c>
      <c r="P335" s="31">
        <v>0</v>
      </c>
      <c r="Q335" s="93"/>
      <c r="R335" s="93"/>
      <c r="S335" s="93"/>
      <c r="T335" s="87"/>
      <c r="U335" s="81"/>
    </row>
    <row r="336" spans="1:28" s="20" customFormat="1" outlineLevel="1">
      <c r="A336" s="194" t="s">
        <v>55</v>
      </c>
      <c r="B336" s="7" t="s">
        <v>185</v>
      </c>
      <c r="C336" s="8" t="s">
        <v>157</v>
      </c>
      <c r="D336" s="162" t="s">
        <v>159</v>
      </c>
      <c r="E336" s="28">
        <v>3303</v>
      </c>
      <c r="F336" s="17">
        <v>50531</v>
      </c>
      <c r="G336" s="29">
        <v>87541862.580000013</v>
      </c>
      <c r="H336" s="28">
        <v>0</v>
      </c>
      <c r="I336" s="17">
        <v>0</v>
      </c>
      <c r="J336" s="29">
        <v>0</v>
      </c>
      <c r="K336" s="111">
        <v>-3303</v>
      </c>
      <c r="L336" s="18">
        <v>-50531</v>
      </c>
      <c r="M336" s="29">
        <v>-87541862.580000013</v>
      </c>
      <c r="N336" s="181">
        <v>-1</v>
      </c>
      <c r="O336" s="19">
        <v>-1</v>
      </c>
      <c r="P336" s="32">
        <v>-1</v>
      </c>
      <c r="Q336" s="93"/>
      <c r="R336" s="93"/>
      <c r="S336" s="93"/>
      <c r="T336" s="87"/>
      <c r="U336" s="81"/>
    </row>
    <row r="337" spans="1:28" s="20" customFormat="1" outlineLevel="1">
      <c r="A337" s="194" t="s">
        <v>55</v>
      </c>
      <c r="B337" s="7" t="s">
        <v>186</v>
      </c>
      <c r="C337" s="8" t="s">
        <v>183</v>
      </c>
      <c r="D337" s="162" t="s">
        <v>159</v>
      </c>
      <c r="E337" s="28">
        <v>0</v>
      </c>
      <c r="F337" s="17">
        <v>0</v>
      </c>
      <c r="G337" s="29">
        <v>0</v>
      </c>
      <c r="H337" s="28">
        <v>0</v>
      </c>
      <c r="I337" s="17">
        <v>0</v>
      </c>
      <c r="J337" s="29">
        <v>0</v>
      </c>
      <c r="K337" s="111">
        <v>0</v>
      </c>
      <c r="L337" s="18">
        <v>0</v>
      </c>
      <c r="M337" s="29">
        <v>0</v>
      </c>
      <c r="N337" s="181">
        <v>0</v>
      </c>
      <c r="O337" s="19">
        <v>0</v>
      </c>
      <c r="P337" s="32">
        <v>0</v>
      </c>
      <c r="Q337" s="93"/>
      <c r="R337" s="93"/>
      <c r="S337" s="93"/>
      <c r="T337" s="87"/>
      <c r="U337" s="81"/>
    </row>
    <row r="338" spans="1:28" s="20" customFormat="1" outlineLevel="1">
      <c r="A338" s="194" t="s">
        <v>55</v>
      </c>
      <c r="B338" s="7" t="s">
        <v>187</v>
      </c>
      <c r="C338" s="8" t="s">
        <v>156</v>
      </c>
      <c r="D338" s="162"/>
      <c r="E338" s="28"/>
      <c r="F338" s="17"/>
      <c r="G338" s="29">
        <v>-6242.0899999999992</v>
      </c>
      <c r="H338" s="28"/>
      <c r="I338" s="17"/>
      <c r="J338" s="29"/>
      <c r="K338" s="111">
        <v>0</v>
      </c>
      <c r="L338" s="18">
        <v>0</v>
      </c>
      <c r="M338" s="29">
        <v>6242.0899999999992</v>
      </c>
      <c r="N338" s="181">
        <v>0</v>
      </c>
      <c r="O338" s="19">
        <v>0</v>
      </c>
      <c r="P338" s="32">
        <v>-1</v>
      </c>
      <c r="Q338" s="93"/>
      <c r="R338" s="93"/>
      <c r="S338" s="93"/>
      <c r="U338" s="81"/>
    </row>
    <row r="339" spans="1:28" s="20" customFormat="1" ht="31.5" outlineLevel="1">
      <c r="A339" s="193" t="s">
        <v>55</v>
      </c>
      <c r="B339" s="5" t="s">
        <v>139</v>
      </c>
      <c r="C339" s="9" t="s">
        <v>142</v>
      </c>
      <c r="D339" s="163" t="s">
        <v>1</v>
      </c>
      <c r="E339" s="26">
        <v>88603</v>
      </c>
      <c r="F339" s="21">
        <v>530229</v>
      </c>
      <c r="G339" s="27">
        <v>452889371.11999995</v>
      </c>
      <c r="H339" s="26">
        <v>83546</v>
      </c>
      <c r="I339" s="21">
        <v>526227</v>
      </c>
      <c r="J339" s="27">
        <v>89012831.219999999</v>
      </c>
      <c r="K339" s="26">
        <v>-5057</v>
      </c>
      <c r="L339" s="21">
        <v>-4002</v>
      </c>
      <c r="M339" s="27">
        <v>-363876539.89999998</v>
      </c>
      <c r="N339" s="30">
        <v>-5.7074816879789624E-2</v>
      </c>
      <c r="O339" s="15">
        <v>-7.5476822278675816E-3</v>
      </c>
      <c r="P339" s="31">
        <v>-0.80345568499461506</v>
      </c>
      <c r="Q339" s="92"/>
      <c r="R339" s="92"/>
      <c r="S339" s="92"/>
      <c r="T339" s="87"/>
      <c r="U339" s="81"/>
    </row>
    <row r="340" spans="1:28" s="20" customFormat="1" ht="31.5" outlineLevel="1">
      <c r="A340" s="194" t="s">
        <v>55</v>
      </c>
      <c r="B340" s="7" t="s">
        <v>188</v>
      </c>
      <c r="C340" s="10" t="s">
        <v>184</v>
      </c>
      <c r="D340" s="164" t="s">
        <v>1</v>
      </c>
      <c r="E340" s="28">
        <v>88603</v>
      </c>
      <c r="F340" s="17">
        <v>530229</v>
      </c>
      <c r="G340" s="29">
        <v>452889371.11999995</v>
      </c>
      <c r="H340" s="28">
        <v>83546</v>
      </c>
      <c r="I340" s="17">
        <v>526227</v>
      </c>
      <c r="J340" s="29">
        <v>89012831.219999999</v>
      </c>
      <c r="K340" s="111">
        <v>-5057</v>
      </c>
      <c r="L340" s="18">
        <v>-4002</v>
      </c>
      <c r="M340" s="29">
        <v>-363876539.89999998</v>
      </c>
      <c r="N340" s="181">
        <v>-5.7074816879789624E-2</v>
      </c>
      <c r="O340" s="19">
        <v>-7.5476822278675816E-3</v>
      </c>
      <c r="P340" s="32">
        <v>-0.80345568499461506</v>
      </c>
      <c r="Q340" s="93"/>
      <c r="R340" s="93"/>
      <c r="S340" s="93"/>
      <c r="T340" s="87"/>
      <c r="U340" s="81"/>
    </row>
    <row r="341" spans="1:28" s="20" customFormat="1" ht="31.5" outlineLevel="1">
      <c r="A341" s="194" t="s">
        <v>55</v>
      </c>
      <c r="B341" s="7"/>
      <c r="C341" s="10" t="s">
        <v>224</v>
      </c>
      <c r="D341" s="164" t="s">
        <v>225</v>
      </c>
      <c r="E341" s="28">
        <v>55703</v>
      </c>
      <c r="F341" s="17">
        <v>40280</v>
      </c>
      <c r="G341" s="29">
        <v>150665089.72999999</v>
      </c>
      <c r="H341" s="28">
        <v>57490</v>
      </c>
      <c r="I341" s="17">
        <v>57490</v>
      </c>
      <c r="J341" s="29">
        <v>236010367.47000003</v>
      </c>
      <c r="K341" s="111">
        <v>1787</v>
      </c>
      <c r="L341" s="18">
        <v>17210</v>
      </c>
      <c r="M341" s="29">
        <v>85345277.740000039</v>
      </c>
      <c r="N341" s="181">
        <v>3.208085740444859E-2</v>
      </c>
      <c r="O341" s="19">
        <v>0.4272591857000993</v>
      </c>
      <c r="P341" s="32">
        <v>0.56645688721218301</v>
      </c>
      <c r="Q341" s="93"/>
      <c r="R341" s="93"/>
      <c r="S341" s="93"/>
      <c r="T341" s="87"/>
      <c r="U341" s="81"/>
    </row>
    <row r="342" spans="1:28" s="20" customFormat="1" outlineLevel="1">
      <c r="A342" s="194" t="s">
        <v>55</v>
      </c>
      <c r="B342" s="7"/>
      <c r="C342" s="10" t="s">
        <v>222</v>
      </c>
      <c r="D342" s="164" t="s">
        <v>223</v>
      </c>
      <c r="E342" s="28">
        <v>15088</v>
      </c>
      <c r="F342" s="17">
        <v>0</v>
      </c>
      <c r="G342" s="29">
        <v>18725480</v>
      </c>
      <c r="H342" s="28">
        <v>10156</v>
      </c>
      <c r="I342" s="17"/>
      <c r="J342" s="29">
        <v>10619400</v>
      </c>
      <c r="K342" s="111">
        <v>-4932</v>
      </c>
      <c r="L342" s="18">
        <v>0</v>
      </c>
      <c r="M342" s="29">
        <v>-8106080</v>
      </c>
      <c r="N342" s="181">
        <v>-0.32688229056203605</v>
      </c>
      <c r="O342" s="19">
        <v>0</v>
      </c>
      <c r="P342" s="32">
        <v>-0.43289037183559514</v>
      </c>
      <c r="Q342" s="93"/>
      <c r="R342" s="93"/>
      <c r="S342" s="93"/>
      <c r="T342" s="87"/>
      <c r="U342" s="81"/>
    </row>
    <row r="343" spans="1:28" s="20" customFormat="1" outlineLevel="1">
      <c r="A343" s="194" t="s">
        <v>55</v>
      </c>
      <c r="B343" s="7" t="s">
        <v>189</v>
      </c>
      <c r="C343" s="11" t="s">
        <v>144</v>
      </c>
      <c r="D343" s="164" t="s">
        <v>1</v>
      </c>
      <c r="E343" s="28">
        <v>0</v>
      </c>
      <c r="F343" s="17">
        <v>0</v>
      </c>
      <c r="G343" s="29">
        <v>0</v>
      </c>
      <c r="H343" s="28">
        <v>0</v>
      </c>
      <c r="I343" s="17">
        <v>0</v>
      </c>
      <c r="J343" s="29">
        <v>0</v>
      </c>
      <c r="K343" s="111">
        <v>0</v>
      </c>
      <c r="L343" s="18">
        <v>0</v>
      </c>
      <c r="M343" s="29">
        <v>0</v>
      </c>
      <c r="N343" s="181">
        <v>0</v>
      </c>
      <c r="O343" s="19">
        <v>0</v>
      </c>
      <c r="P343" s="32">
        <v>0</v>
      </c>
      <c r="Q343" s="93"/>
      <c r="R343" s="93"/>
      <c r="S343" s="93"/>
      <c r="T343" s="87"/>
      <c r="U343" s="81"/>
    </row>
    <row r="344" spans="1:28" s="16" customFormat="1" outlineLevel="1">
      <c r="A344" s="193" t="s">
        <v>55</v>
      </c>
      <c r="B344" s="5" t="s">
        <v>143</v>
      </c>
      <c r="C344" s="6" t="s">
        <v>2</v>
      </c>
      <c r="D344" s="163" t="s">
        <v>3</v>
      </c>
      <c r="E344" s="26">
        <v>0</v>
      </c>
      <c r="F344" s="14">
        <v>0</v>
      </c>
      <c r="G344" s="27">
        <v>0</v>
      </c>
      <c r="H344" s="230">
        <v>0</v>
      </c>
      <c r="I344" s="231"/>
      <c r="J344" s="232">
        <v>0</v>
      </c>
      <c r="K344" s="165">
        <v>0</v>
      </c>
      <c r="L344" s="21">
        <v>0</v>
      </c>
      <c r="M344" s="27">
        <v>0</v>
      </c>
      <c r="N344" s="30">
        <v>0</v>
      </c>
      <c r="O344" s="15">
        <v>0</v>
      </c>
      <c r="P344" s="31">
        <v>0</v>
      </c>
      <c r="Q344" s="92"/>
      <c r="R344" s="92"/>
      <c r="S344" s="92"/>
      <c r="T344" s="86"/>
      <c r="U344" s="81"/>
    </row>
    <row r="345" spans="1:28" s="13" customFormat="1">
      <c r="A345" s="36" t="s">
        <v>50</v>
      </c>
      <c r="B345" s="37" t="s">
        <v>161</v>
      </c>
      <c r="C345" s="215" t="s">
        <v>162</v>
      </c>
      <c r="D345" s="208" t="s">
        <v>145</v>
      </c>
      <c r="E345" s="40" t="s">
        <v>145</v>
      </c>
      <c r="F345" s="41" t="s">
        <v>145</v>
      </c>
      <c r="G345" s="42">
        <v>464819813.08000004</v>
      </c>
      <c r="H345" s="40" t="s">
        <v>145</v>
      </c>
      <c r="I345" s="41" t="s">
        <v>145</v>
      </c>
      <c r="J345" s="42">
        <v>97064058.719999999</v>
      </c>
      <c r="K345" s="40" t="s">
        <v>145</v>
      </c>
      <c r="L345" s="41" t="s">
        <v>145</v>
      </c>
      <c r="M345" s="42">
        <v>-367755754.36000001</v>
      </c>
      <c r="N345" s="216" t="s">
        <v>145</v>
      </c>
      <c r="O345" s="217" t="s">
        <v>145</v>
      </c>
      <c r="P345" s="43">
        <v>-0.79117917096340651</v>
      </c>
      <c r="Q345" s="91"/>
      <c r="R345" s="91"/>
      <c r="S345" s="91"/>
      <c r="T345" s="85"/>
      <c r="U345" s="81"/>
      <c r="W345" s="81"/>
      <c r="X345" s="81">
        <v>97064058.719999999</v>
      </c>
    </row>
    <row r="346" spans="1:28" s="16" customFormat="1" outlineLevel="1">
      <c r="A346" s="193" t="s">
        <v>161</v>
      </c>
      <c r="B346" s="5" t="s">
        <v>136</v>
      </c>
      <c r="C346" s="6" t="s">
        <v>137</v>
      </c>
      <c r="D346" s="161" t="s">
        <v>194</v>
      </c>
      <c r="E346" s="26">
        <v>0</v>
      </c>
      <c r="F346" s="14">
        <v>0</v>
      </c>
      <c r="G346" s="27">
        <v>0</v>
      </c>
      <c r="H346" s="26">
        <v>0</v>
      </c>
      <c r="I346" s="14">
        <v>0</v>
      </c>
      <c r="J346" s="27">
        <v>0</v>
      </c>
      <c r="K346" s="26">
        <v>0</v>
      </c>
      <c r="L346" s="14">
        <v>0</v>
      </c>
      <c r="M346" s="27">
        <v>0</v>
      </c>
      <c r="N346" s="30">
        <v>0</v>
      </c>
      <c r="O346" s="15">
        <v>0</v>
      </c>
      <c r="P346" s="31">
        <v>0</v>
      </c>
      <c r="Q346" s="92"/>
      <c r="R346" s="92"/>
      <c r="S346" s="92"/>
      <c r="T346" s="86"/>
      <c r="U346" s="81"/>
    </row>
    <row r="347" spans="1:28" s="20" customFormat="1" outlineLevel="1">
      <c r="A347" s="194" t="s">
        <v>161</v>
      </c>
      <c r="B347" s="7"/>
      <c r="C347" s="8" t="s">
        <v>166</v>
      </c>
      <c r="D347" s="162" t="s">
        <v>194</v>
      </c>
      <c r="E347" s="28">
        <v>0</v>
      </c>
      <c r="F347" s="17">
        <v>0</v>
      </c>
      <c r="G347" s="29">
        <v>0</v>
      </c>
      <c r="H347" s="28">
        <v>0</v>
      </c>
      <c r="I347" s="17">
        <v>0</v>
      </c>
      <c r="J347" s="29">
        <v>0</v>
      </c>
      <c r="K347" s="28">
        <v>0</v>
      </c>
      <c r="L347" s="18">
        <v>0</v>
      </c>
      <c r="M347" s="29">
        <v>0</v>
      </c>
      <c r="N347" s="181">
        <v>0</v>
      </c>
      <c r="O347" s="19">
        <v>0</v>
      </c>
      <c r="P347" s="32">
        <v>0</v>
      </c>
      <c r="Q347" s="93"/>
      <c r="R347" s="93"/>
      <c r="S347" s="93"/>
      <c r="T347" s="87"/>
      <c r="U347" s="81"/>
    </row>
    <row r="348" spans="1:28" s="20" customFormat="1" outlineLevel="1">
      <c r="A348" s="194" t="s">
        <v>161</v>
      </c>
      <c r="B348" s="7"/>
      <c r="C348" s="8" t="s">
        <v>167</v>
      </c>
      <c r="D348" s="162" t="s">
        <v>194</v>
      </c>
      <c r="E348" s="28">
        <v>0</v>
      </c>
      <c r="F348" s="17">
        <v>0</v>
      </c>
      <c r="G348" s="29">
        <v>0</v>
      </c>
      <c r="H348" s="28">
        <v>0</v>
      </c>
      <c r="I348" s="17">
        <v>0</v>
      </c>
      <c r="J348" s="29">
        <v>0</v>
      </c>
      <c r="K348" s="111">
        <v>0</v>
      </c>
      <c r="L348" s="18">
        <v>0</v>
      </c>
      <c r="M348" s="29">
        <v>0</v>
      </c>
      <c r="N348" s="181">
        <v>0</v>
      </c>
      <c r="O348" s="19">
        <v>0</v>
      </c>
      <c r="P348" s="32">
        <v>0</v>
      </c>
      <c r="Q348" s="93"/>
      <c r="R348" s="93"/>
      <c r="S348" s="93"/>
      <c r="T348" s="87"/>
      <c r="U348" s="81"/>
    </row>
    <row r="349" spans="1:28" s="20" customFormat="1" outlineLevel="1">
      <c r="A349" s="194" t="s">
        <v>161</v>
      </c>
      <c r="B349" s="7" t="s">
        <v>168</v>
      </c>
      <c r="C349" s="8" t="s">
        <v>138</v>
      </c>
      <c r="D349" s="162" t="s">
        <v>194</v>
      </c>
      <c r="E349" s="28">
        <v>0</v>
      </c>
      <c r="F349" s="17">
        <v>0</v>
      </c>
      <c r="G349" s="29">
        <v>0</v>
      </c>
      <c r="H349" s="28">
        <v>0</v>
      </c>
      <c r="I349" s="17">
        <v>0</v>
      </c>
      <c r="J349" s="29">
        <v>0</v>
      </c>
      <c r="K349" s="111">
        <v>0</v>
      </c>
      <c r="L349" s="18">
        <v>0</v>
      </c>
      <c r="M349" s="29">
        <v>0</v>
      </c>
      <c r="N349" s="181">
        <v>0</v>
      </c>
      <c r="O349" s="19">
        <v>0</v>
      </c>
      <c r="P349" s="32">
        <v>0</v>
      </c>
      <c r="Q349" s="93"/>
      <c r="R349" s="93"/>
      <c r="S349" s="93"/>
      <c r="U349" s="81"/>
    </row>
    <row r="350" spans="1:28" s="20" customFormat="1" ht="31.5" outlineLevel="1">
      <c r="A350" s="194" t="s">
        <v>161</v>
      </c>
      <c r="B350" s="7" t="s">
        <v>169</v>
      </c>
      <c r="C350" s="129" t="s">
        <v>181</v>
      </c>
      <c r="D350" s="162" t="s">
        <v>195</v>
      </c>
      <c r="E350" s="28"/>
      <c r="F350" s="17"/>
      <c r="G350" s="29">
        <v>0</v>
      </c>
      <c r="H350" s="111"/>
      <c r="I350" s="18"/>
      <c r="J350" s="29">
        <v>0</v>
      </c>
      <c r="K350" s="28">
        <v>0</v>
      </c>
      <c r="L350" s="18">
        <v>0</v>
      </c>
      <c r="M350" s="29">
        <v>0</v>
      </c>
      <c r="N350" s="181">
        <v>0</v>
      </c>
      <c r="O350" s="19">
        <v>0</v>
      </c>
      <c r="P350" s="32">
        <v>0</v>
      </c>
      <c r="Q350" s="93"/>
      <c r="R350" s="93"/>
      <c r="S350" s="93"/>
      <c r="T350" s="87"/>
      <c r="U350" s="81"/>
    </row>
    <row r="351" spans="1:28" s="20" customFormat="1" outlineLevel="1">
      <c r="A351" s="194" t="s">
        <v>161</v>
      </c>
      <c r="B351" s="7" t="s">
        <v>170</v>
      </c>
      <c r="C351" s="8" t="s">
        <v>180</v>
      </c>
      <c r="D351" s="162" t="s">
        <v>194</v>
      </c>
      <c r="E351" s="28">
        <v>0</v>
      </c>
      <c r="F351" s="17">
        <v>0</v>
      </c>
      <c r="G351" s="29">
        <v>0</v>
      </c>
      <c r="H351" s="28">
        <v>0</v>
      </c>
      <c r="I351" s="17">
        <v>0</v>
      </c>
      <c r="J351" s="29">
        <v>0</v>
      </c>
      <c r="K351" s="111">
        <v>0</v>
      </c>
      <c r="L351" s="18">
        <v>0</v>
      </c>
      <c r="M351" s="29">
        <v>0</v>
      </c>
      <c r="N351" s="181">
        <v>0</v>
      </c>
      <c r="O351" s="19">
        <v>0</v>
      </c>
      <c r="P351" s="32">
        <v>0</v>
      </c>
      <c r="Q351" s="93"/>
      <c r="R351" s="93"/>
      <c r="S351" s="93"/>
      <c r="T351" s="87"/>
      <c r="U351" s="81"/>
      <c r="X351" s="198"/>
      <c r="AB351" s="22"/>
    </row>
    <row r="352" spans="1:28" s="20" customFormat="1" outlineLevel="1">
      <c r="A352" s="194" t="s">
        <v>161</v>
      </c>
      <c r="B352" s="7" t="s">
        <v>171</v>
      </c>
      <c r="C352" s="8" t="s">
        <v>156</v>
      </c>
      <c r="D352" s="162"/>
      <c r="E352" s="28"/>
      <c r="F352" s="17"/>
      <c r="G352" s="29">
        <v>0</v>
      </c>
      <c r="H352" s="28"/>
      <c r="I352" s="17"/>
      <c r="J352" s="29">
        <v>0</v>
      </c>
      <c r="K352" s="111">
        <v>0</v>
      </c>
      <c r="L352" s="18">
        <v>0</v>
      </c>
      <c r="M352" s="29">
        <v>0</v>
      </c>
      <c r="N352" s="181">
        <v>0</v>
      </c>
      <c r="O352" s="19">
        <v>0</v>
      </c>
      <c r="P352" s="32">
        <v>0</v>
      </c>
      <c r="Q352" s="93"/>
      <c r="R352" s="93"/>
      <c r="S352" s="93"/>
      <c r="T352" s="87"/>
      <c r="U352" s="81"/>
    </row>
    <row r="353" spans="1:24" s="16" customFormat="1" outlineLevel="1">
      <c r="A353" s="193" t="s">
        <v>161</v>
      </c>
      <c r="B353" s="5" t="s">
        <v>141</v>
      </c>
      <c r="C353" s="6" t="s">
        <v>140</v>
      </c>
      <c r="D353" s="161" t="s">
        <v>159</v>
      </c>
      <c r="E353" s="26">
        <v>2604</v>
      </c>
      <c r="F353" s="14">
        <v>42230</v>
      </c>
      <c r="G353" s="27">
        <v>69679459.770000011</v>
      </c>
      <c r="H353" s="26">
        <v>0</v>
      </c>
      <c r="I353" s="21">
        <v>0</v>
      </c>
      <c r="J353" s="27">
        <v>0</v>
      </c>
      <c r="K353" s="26">
        <v>-2604</v>
      </c>
      <c r="L353" s="21">
        <v>-42230</v>
      </c>
      <c r="M353" s="27">
        <v>-69679459.770000011</v>
      </c>
      <c r="N353" s="30">
        <v>-1</v>
      </c>
      <c r="O353" s="15">
        <v>-1</v>
      </c>
      <c r="P353" s="31">
        <v>-1</v>
      </c>
      <c r="Q353" s="92"/>
      <c r="R353" s="92"/>
      <c r="S353" s="92"/>
      <c r="T353" s="86"/>
      <c r="U353" s="81"/>
    </row>
    <row r="354" spans="1:24" s="20" customFormat="1" outlineLevel="1">
      <c r="A354" s="193" t="s">
        <v>161</v>
      </c>
      <c r="B354" s="5"/>
      <c r="C354" s="8" t="s">
        <v>166</v>
      </c>
      <c r="D354" s="162" t="s">
        <v>159</v>
      </c>
      <c r="E354" s="28">
        <v>300</v>
      </c>
      <c r="F354" s="17">
        <v>15222</v>
      </c>
      <c r="G354" s="29">
        <v>14999896.479999999</v>
      </c>
      <c r="H354" s="28">
        <v>0</v>
      </c>
      <c r="I354" s="17">
        <v>0</v>
      </c>
      <c r="J354" s="29">
        <v>0</v>
      </c>
      <c r="K354" s="111">
        <v>-300</v>
      </c>
      <c r="L354" s="18">
        <v>-15222</v>
      </c>
      <c r="M354" s="29">
        <v>-14999896.479999999</v>
      </c>
      <c r="N354" s="30">
        <v>-1</v>
      </c>
      <c r="O354" s="15">
        <v>-1</v>
      </c>
      <c r="P354" s="31">
        <v>-1</v>
      </c>
      <c r="Q354" s="93"/>
      <c r="R354" s="93"/>
      <c r="S354" s="93"/>
      <c r="T354" s="87"/>
      <c r="U354" s="81"/>
    </row>
    <row r="355" spans="1:24" s="20" customFormat="1" outlineLevel="1">
      <c r="A355" s="193" t="s">
        <v>161</v>
      </c>
      <c r="B355" s="5"/>
      <c r="C355" s="8" t="s">
        <v>167</v>
      </c>
      <c r="D355" s="162" t="s">
        <v>159</v>
      </c>
      <c r="E355" s="28">
        <v>0</v>
      </c>
      <c r="F355" s="17">
        <v>0</v>
      </c>
      <c r="G355" s="29">
        <v>0</v>
      </c>
      <c r="H355" s="111">
        <v>0</v>
      </c>
      <c r="I355" s="18">
        <v>0</v>
      </c>
      <c r="J355" s="29">
        <v>0</v>
      </c>
      <c r="K355" s="111">
        <v>0</v>
      </c>
      <c r="L355" s="18">
        <v>0</v>
      </c>
      <c r="M355" s="29">
        <v>0</v>
      </c>
      <c r="N355" s="181">
        <v>0</v>
      </c>
      <c r="O355" s="19">
        <v>0</v>
      </c>
      <c r="P355" s="32">
        <v>0</v>
      </c>
      <c r="Q355" s="93"/>
      <c r="R355" s="93"/>
      <c r="S355" s="93"/>
      <c r="T355" s="87"/>
      <c r="U355" s="81"/>
    </row>
    <row r="356" spans="1:24" s="20" customFormat="1" ht="31.5" outlineLevel="1">
      <c r="A356" s="193" t="s">
        <v>161</v>
      </c>
      <c r="B356" s="5"/>
      <c r="C356" s="129" t="s">
        <v>182</v>
      </c>
      <c r="D356" s="162" t="s">
        <v>159</v>
      </c>
      <c r="E356" s="28">
        <v>0</v>
      </c>
      <c r="F356" s="17">
        <v>0</v>
      </c>
      <c r="G356" s="29">
        <v>0</v>
      </c>
      <c r="H356" s="28">
        <v>0</v>
      </c>
      <c r="I356" s="18">
        <v>0</v>
      </c>
      <c r="J356" s="29">
        <v>0</v>
      </c>
      <c r="K356" s="111">
        <v>0</v>
      </c>
      <c r="L356" s="18">
        <v>0</v>
      </c>
      <c r="M356" s="29">
        <v>0</v>
      </c>
      <c r="N356" s="30">
        <v>0</v>
      </c>
      <c r="O356" s="15">
        <v>0</v>
      </c>
      <c r="P356" s="31">
        <v>0</v>
      </c>
      <c r="Q356" s="93"/>
      <c r="R356" s="93"/>
      <c r="S356" s="93"/>
      <c r="T356" s="87"/>
      <c r="U356" s="81"/>
    </row>
    <row r="357" spans="1:24" s="20" customFormat="1" outlineLevel="1">
      <c r="A357" s="194" t="s">
        <v>161</v>
      </c>
      <c r="B357" s="7" t="s">
        <v>185</v>
      </c>
      <c r="C357" s="8" t="s">
        <v>157</v>
      </c>
      <c r="D357" s="162" t="s">
        <v>159</v>
      </c>
      <c r="E357" s="28">
        <v>2604</v>
      </c>
      <c r="F357" s="17">
        <v>42230</v>
      </c>
      <c r="G357" s="29">
        <v>69680382.24000001</v>
      </c>
      <c r="H357" s="28">
        <v>0</v>
      </c>
      <c r="I357" s="17">
        <v>0</v>
      </c>
      <c r="J357" s="29">
        <v>0</v>
      </c>
      <c r="K357" s="111">
        <v>-2604</v>
      </c>
      <c r="L357" s="18">
        <v>-42230</v>
      </c>
      <c r="M357" s="29">
        <v>-69680382.24000001</v>
      </c>
      <c r="N357" s="181">
        <v>-1</v>
      </c>
      <c r="O357" s="19">
        <v>-1</v>
      </c>
      <c r="P357" s="32">
        <v>-1</v>
      </c>
      <c r="Q357" s="93"/>
      <c r="R357" s="93"/>
      <c r="S357" s="93"/>
      <c r="T357" s="87"/>
      <c r="U357" s="81"/>
    </row>
    <row r="358" spans="1:24" s="20" customFormat="1" outlineLevel="1">
      <c r="A358" s="194" t="s">
        <v>161</v>
      </c>
      <c r="B358" s="7" t="s">
        <v>186</v>
      </c>
      <c r="C358" s="8" t="s">
        <v>183</v>
      </c>
      <c r="D358" s="162" t="s">
        <v>159</v>
      </c>
      <c r="E358" s="28">
        <v>0</v>
      </c>
      <c r="F358" s="17">
        <v>0</v>
      </c>
      <c r="G358" s="29">
        <v>0</v>
      </c>
      <c r="H358" s="28">
        <v>0</v>
      </c>
      <c r="I358" s="17">
        <v>0</v>
      </c>
      <c r="J358" s="29">
        <v>0</v>
      </c>
      <c r="K358" s="111">
        <v>0</v>
      </c>
      <c r="L358" s="18">
        <v>0</v>
      </c>
      <c r="M358" s="29">
        <v>0</v>
      </c>
      <c r="N358" s="181">
        <v>0</v>
      </c>
      <c r="O358" s="19">
        <v>0</v>
      </c>
      <c r="P358" s="32">
        <v>0</v>
      </c>
      <c r="Q358" s="93"/>
      <c r="R358" s="93"/>
      <c r="S358" s="93"/>
      <c r="T358" s="87"/>
      <c r="U358" s="81"/>
    </row>
    <row r="359" spans="1:24" s="20" customFormat="1" outlineLevel="1">
      <c r="A359" s="194" t="s">
        <v>161</v>
      </c>
      <c r="B359" s="7" t="s">
        <v>187</v>
      </c>
      <c r="C359" s="8" t="s">
        <v>156</v>
      </c>
      <c r="D359" s="162"/>
      <c r="E359" s="28"/>
      <c r="F359" s="17"/>
      <c r="G359" s="29">
        <v>-922.47</v>
      </c>
      <c r="H359" s="28"/>
      <c r="I359" s="17"/>
      <c r="J359" s="29"/>
      <c r="K359" s="111">
        <v>0</v>
      </c>
      <c r="L359" s="18">
        <v>0</v>
      </c>
      <c r="M359" s="29">
        <v>922.47</v>
      </c>
      <c r="N359" s="181">
        <v>0</v>
      </c>
      <c r="O359" s="19">
        <v>0</v>
      </c>
      <c r="P359" s="32">
        <v>-1</v>
      </c>
      <c r="Q359" s="93"/>
      <c r="R359" s="93"/>
      <c r="S359" s="93"/>
      <c r="U359" s="81"/>
    </row>
    <row r="360" spans="1:24" s="20" customFormat="1" ht="31.5" outlineLevel="1">
      <c r="A360" s="193" t="s">
        <v>161</v>
      </c>
      <c r="B360" s="5" t="s">
        <v>139</v>
      </c>
      <c r="C360" s="9" t="s">
        <v>142</v>
      </c>
      <c r="D360" s="163" t="s">
        <v>1</v>
      </c>
      <c r="E360" s="26">
        <v>75832</v>
      </c>
      <c r="F360" s="21">
        <v>431701</v>
      </c>
      <c r="G360" s="27">
        <v>395140353.31000006</v>
      </c>
      <c r="H360" s="26">
        <v>78004</v>
      </c>
      <c r="I360" s="21">
        <v>454176</v>
      </c>
      <c r="J360" s="27">
        <v>97064058.719999999</v>
      </c>
      <c r="K360" s="26">
        <v>2172</v>
      </c>
      <c r="L360" s="21">
        <v>22475</v>
      </c>
      <c r="M360" s="27">
        <v>-298076294.59000003</v>
      </c>
      <c r="N360" s="30">
        <v>2.8642261841966454E-2</v>
      </c>
      <c r="O360" s="15">
        <v>5.2061496267092271E-2</v>
      </c>
      <c r="P360" s="31">
        <v>-0.75435548936746988</v>
      </c>
      <c r="Q360" s="92"/>
      <c r="R360" s="92"/>
      <c r="S360" s="92"/>
      <c r="T360" s="87"/>
      <c r="U360" s="81"/>
    </row>
    <row r="361" spans="1:24" s="20" customFormat="1" ht="31.5" outlineLevel="1">
      <c r="A361" s="194" t="s">
        <v>161</v>
      </c>
      <c r="B361" s="7" t="s">
        <v>188</v>
      </c>
      <c r="C361" s="10" t="s">
        <v>184</v>
      </c>
      <c r="D361" s="164" t="s">
        <v>1</v>
      </c>
      <c r="E361" s="28">
        <v>69615</v>
      </c>
      <c r="F361" s="17">
        <v>404351</v>
      </c>
      <c r="G361" s="29">
        <v>363847990.31000006</v>
      </c>
      <c r="H361" s="28">
        <v>72568</v>
      </c>
      <c r="I361" s="17">
        <v>428176</v>
      </c>
      <c r="J361" s="29">
        <v>65614674.719999999</v>
      </c>
      <c r="K361" s="111">
        <v>2953</v>
      </c>
      <c r="L361" s="18">
        <v>23825</v>
      </c>
      <c r="M361" s="29">
        <v>-298233315.59000003</v>
      </c>
      <c r="N361" s="181">
        <v>4.2419018889607127E-2</v>
      </c>
      <c r="O361" s="19">
        <v>5.8921580508023971E-2</v>
      </c>
      <c r="P361" s="32">
        <v>-0.81966459492026866</v>
      </c>
      <c r="Q361" s="93"/>
      <c r="R361" s="93"/>
      <c r="S361" s="93"/>
      <c r="T361" s="87"/>
      <c r="U361" s="81"/>
    </row>
    <row r="362" spans="1:24" s="20" customFormat="1" ht="31.5" outlineLevel="1">
      <c r="A362" s="194" t="s">
        <v>161</v>
      </c>
      <c r="B362" s="7"/>
      <c r="C362" s="10" t="s">
        <v>224</v>
      </c>
      <c r="D362" s="164" t="s">
        <v>225</v>
      </c>
      <c r="E362" s="28">
        <v>44362</v>
      </c>
      <c r="F362" s="17">
        <v>32009</v>
      </c>
      <c r="G362" s="29">
        <v>119830695.53999999</v>
      </c>
      <c r="H362" s="28">
        <v>47952</v>
      </c>
      <c r="I362" s="17">
        <v>47952</v>
      </c>
      <c r="J362" s="29">
        <v>196952446.87</v>
      </c>
      <c r="K362" s="111">
        <v>3590</v>
      </c>
      <c r="L362" s="18">
        <v>15943</v>
      </c>
      <c r="M362" s="29">
        <v>77121751.330000013</v>
      </c>
      <c r="N362" s="181">
        <v>8.0925116090347596E-2</v>
      </c>
      <c r="O362" s="19">
        <v>0.49807866537536316</v>
      </c>
      <c r="P362" s="32">
        <v>0.64358928221572786</v>
      </c>
      <c r="Q362" s="93"/>
      <c r="R362" s="93"/>
      <c r="S362" s="93"/>
      <c r="T362" s="87"/>
      <c r="U362" s="81"/>
    </row>
    <row r="363" spans="1:24" s="20" customFormat="1" outlineLevel="1">
      <c r="A363" s="194" t="s">
        <v>161</v>
      </c>
      <c r="B363" s="7"/>
      <c r="C363" s="10" t="s">
        <v>222</v>
      </c>
      <c r="D363" s="164" t="s">
        <v>223</v>
      </c>
      <c r="E363" s="28">
        <v>15468</v>
      </c>
      <c r="F363" s="17">
        <v>0</v>
      </c>
      <c r="G363" s="29">
        <v>19950930</v>
      </c>
      <c r="H363" s="28">
        <v>9685</v>
      </c>
      <c r="I363" s="17"/>
      <c r="J363" s="29">
        <v>10810650</v>
      </c>
      <c r="K363" s="111">
        <v>-5783</v>
      </c>
      <c r="L363" s="18">
        <v>0</v>
      </c>
      <c r="M363" s="29">
        <v>-9140280</v>
      </c>
      <c r="N363" s="181">
        <v>-0.37386863201448151</v>
      </c>
      <c r="O363" s="19">
        <v>0</v>
      </c>
      <c r="P363" s="32">
        <v>-0.45813804168527483</v>
      </c>
      <c r="Q363" s="93"/>
      <c r="R363" s="93"/>
      <c r="S363" s="93"/>
      <c r="T363" s="87"/>
      <c r="U363" s="81"/>
    </row>
    <row r="364" spans="1:24" s="20" customFormat="1" outlineLevel="1">
      <c r="A364" s="194" t="s">
        <v>161</v>
      </c>
      <c r="B364" s="7" t="s">
        <v>189</v>
      </c>
      <c r="C364" s="11" t="s">
        <v>144</v>
      </c>
      <c r="D364" s="164" t="s">
        <v>1</v>
      </c>
      <c r="E364" s="28">
        <v>6217</v>
      </c>
      <c r="F364" s="17">
        <v>27350</v>
      </c>
      <c r="G364" s="29">
        <v>31292363</v>
      </c>
      <c r="H364" s="28">
        <v>5436</v>
      </c>
      <c r="I364" s="17">
        <v>26000</v>
      </c>
      <c r="J364" s="29">
        <v>31449384</v>
      </c>
      <c r="K364" s="111">
        <v>-781</v>
      </c>
      <c r="L364" s="18">
        <v>-1350</v>
      </c>
      <c r="M364" s="29">
        <v>157021</v>
      </c>
      <c r="N364" s="181">
        <v>-0.12562329097635516</v>
      </c>
      <c r="O364" s="19">
        <v>-4.9360146252285193E-2</v>
      </c>
      <c r="P364" s="32">
        <v>5.0178696955547912E-3</v>
      </c>
      <c r="Q364" s="93"/>
      <c r="R364" s="93"/>
      <c r="S364" s="93"/>
      <c r="T364" s="87"/>
      <c r="U364" s="81"/>
    </row>
    <row r="365" spans="1:24" s="16" customFormat="1" outlineLevel="1">
      <c r="A365" s="193" t="s">
        <v>161</v>
      </c>
      <c r="B365" s="5" t="s">
        <v>143</v>
      </c>
      <c r="C365" s="6" t="s">
        <v>2</v>
      </c>
      <c r="D365" s="163" t="s">
        <v>3</v>
      </c>
      <c r="E365" s="26">
        <v>0</v>
      </c>
      <c r="F365" s="14">
        <v>0</v>
      </c>
      <c r="G365" s="27">
        <v>0</v>
      </c>
      <c r="H365" s="230">
        <v>0</v>
      </c>
      <c r="I365" s="231"/>
      <c r="J365" s="232">
        <v>0</v>
      </c>
      <c r="K365" s="165">
        <v>0</v>
      </c>
      <c r="L365" s="21">
        <v>0</v>
      </c>
      <c r="M365" s="27">
        <v>0</v>
      </c>
      <c r="N365" s="30">
        <v>0</v>
      </c>
      <c r="O365" s="15">
        <v>0</v>
      </c>
      <c r="P365" s="31">
        <v>0</v>
      </c>
      <c r="Q365" s="92"/>
      <c r="R365" s="92"/>
      <c r="S365" s="92"/>
      <c r="T365" s="86"/>
      <c r="U365" s="81"/>
    </row>
    <row r="366" spans="1:24" s="13" customFormat="1">
      <c r="A366" s="36" t="s">
        <v>154</v>
      </c>
      <c r="B366" s="37" t="s">
        <v>61</v>
      </c>
      <c r="C366" s="215" t="s">
        <v>192</v>
      </c>
      <c r="D366" s="208" t="s">
        <v>145</v>
      </c>
      <c r="E366" s="40" t="s">
        <v>145</v>
      </c>
      <c r="F366" s="41" t="s">
        <v>145</v>
      </c>
      <c r="G366" s="42">
        <v>292842883.23999995</v>
      </c>
      <c r="H366" s="40" t="s">
        <v>145</v>
      </c>
      <c r="I366" s="41" t="s">
        <v>145</v>
      </c>
      <c r="J366" s="42">
        <v>46959139.799999997</v>
      </c>
      <c r="K366" s="40" t="s">
        <v>145</v>
      </c>
      <c r="L366" s="41" t="s">
        <v>145</v>
      </c>
      <c r="M366" s="42">
        <v>-245883743.43999994</v>
      </c>
      <c r="N366" s="216" t="s">
        <v>145</v>
      </c>
      <c r="O366" s="217" t="s">
        <v>145</v>
      </c>
      <c r="P366" s="43">
        <v>-0.83964390979747816</v>
      </c>
      <c r="Q366" s="91"/>
      <c r="R366" s="91"/>
      <c r="S366" s="91"/>
      <c r="T366" s="85"/>
      <c r="U366" s="81"/>
      <c r="W366" s="81"/>
      <c r="X366" s="81">
        <v>46959139.799999997</v>
      </c>
    </row>
    <row r="367" spans="1:24" s="16" customFormat="1" outlineLevel="1">
      <c r="A367" s="193" t="s">
        <v>61</v>
      </c>
      <c r="B367" s="5" t="s">
        <v>136</v>
      </c>
      <c r="C367" s="6" t="s">
        <v>137</v>
      </c>
      <c r="D367" s="161" t="s">
        <v>194</v>
      </c>
      <c r="E367" s="26">
        <v>0</v>
      </c>
      <c r="F367" s="14">
        <v>0</v>
      </c>
      <c r="G367" s="27">
        <v>0</v>
      </c>
      <c r="H367" s="26">
        <v>0</v>
      </c>
      <c r="I367" s="14">
        <v>0</v>
      </c>
      <c r="J367" s="27">
        <v>0</v>
      </c>
      <c r="K367" s="26">
        <v>0</v>
      </c>
      <c r="L367" s="14">
        <v>0</v>
      </c>
      <c r="M367" s="27">
        <v>0</v>
      </c>
      <c r="N367" s="30">
        <v>0</v>
      </c>
      <c r="O367" s="15">
        <v>0</v>
      </c>
      <c r="P367" s="31">
        <v>0</v>
      </c>
      <c r="Q367" s="92"/>
      <c r="R367" s="92"/>
      <c r="S367" s="92"/>
      <c r="T367" s="86"/>
      <c r="U367" s="81"/>
    </row>
    <row r="368" spans="1:24" s="20" customFormat="1" outlineLevel="1">
      <c r="A368" s="194" t="s">
        <v>61</v>
      </c>
      <c r="B368" s="7"/>
      <c r="C368" s="8" t="s">
        <v>166</v>
      </c>
      <c r="D368" s="162" t="s">
        <v>194</v>
      </c>
      <c r="E368" s="28">
        <v>0</v>
      </c>
      <c r="F368" s="17">
        <v>0</v>
      </c>
      <c r="G368" s="29">
        <v>0</v>
      </c>
      <c r="H368" s="28">
        <v>0</v>
      </c>
      <c r="I368" s="17">
        <v>0</v>
      </c>
      <c r="J368" s="29">
        <v>0</v>
      </c>
      <c r="K368" s="28">
        <v>0</v>
      </c>
      <c r="L368" s="18">
        <v>0</v>
      </c>
      <c r="M368" s="29">
        <v>0</v>
      </c>
      <c r="N368" s="181">
        <v>0</v>
      </c>
      <c r="O368" s="19">
        <v>0</v>
      </c>
      <c r="P368" s="32">
        <v>0</v>
      </c>
      <c r="Q368" s="93"/>
      <c r="R368" s="93"/>
      <c r="S368" s="93"/>
      <c r="T368" s="87"/>
      <c r="U368" s="81"/>
    </row>
    <row r="369" spans="1:28" s="20" customFormat="1" outlineLevel="1">
      <c r="A369" s="194" t="s">
        <v>61</v>
      </c>
      <c r="B369" s="7"/>
      <c r="C369" s="8" t="s">
        <v>167</v>
      </c>
      <c r="D369" s="162" t="s">
        <v>194</v>
      </c>
      <c r="E369" s="28">
        <v>0</v>
      </c>
      <c r="F369" s="17">
        <v>0</v>
      </c>
      <c r="G369" s="29">
        <v>0</v>
      </c>
      <c r="H369" s="28">
        <v>0</v>
      </c>
      <c r="I369" s="17">
        <v>0</v>
      </c>
      <c r="J369" s="29">
        <v>0</v>
      </c>
      <c r="K369" s="111">
        <v>0</v>
      </c>
      <c r="L369" s="18">
        <v>0</v>
      </c>
      <c r="M369" s="29">
        <v>0</v>
      </c>
      <c r="N369" s="181">
        <v>0</v>
      </c>
      <c r="O369" s="19">
        <v>0</v>
      </c>
      <c r="P369" s="32">
        <v>0</v>
      </c>
      <c r="Q369" s="93"/>
      <c r="R369" s="93"/>
      <c r="S369" s="93"/>
      <c r="T369" s="87"/>
      <c r="U369" s="81"/>
    </row>
    <row r="370" spans="1:28" s="20" customFormat="1" outlineLevel="1">
      <c r="A370" s="194" t="s">
        <v>61</v>
      </c>
      <c r="B370" s="7" t="s">
        <v>168</v>
      </c>
      <c r="C370" s="8" t="s">
        <v>138</v>
      </c>
      <c r="D370" s="162" t="s">
        <v>194</v>
      </c>
      <c r="E370" s="28">
        <v>0</v>
      </c>
      <c r="F370" s="17">
        <v>0</v>
      </c>
      <c r="G370" s="29">
        <v>0</v>
      </c>
      <c r="H370" s="28">
        <v>0</v>
      </c>
      <c r="I370" s="17">
        <v>0</v>
      </c>
      <c r="J370" s="29">
        <v>0</v>
      </c>
      <c r="K370" s="111">
        <v>0</v>
      </c>
      <c r="L370" s="18">
        <v>0</v>
      </c>
      <c r="M370" s="29">
        <v>0</v>
      </c>
      <c r="N370" s="181">
        <v>0</v>
      </c>
      <c r="O370" s="19">
        <v>0</v>
      </c>
      <c r="P370" s="32">
        <v>0</v>
      </c>
      <c r="Q370" s="93"/>
      <c r="R370" s="93"/>
      <c r="S370" s="93"/>
      <c r="U370" s="81"/>
    </row>
    <row r="371" spans="1:28" s="20" customFormat="1" ht="31.5" outlineLevel="1">
      <c r="A371" s="194" t="s">
        <v>61</v>
      </c>
      <c r="B371" s="7" t="s">
        <v>169</v>
      </c>
      <c r="C371" s="129" t="s">
        <v>181</v>
      </c>
      <c r="D371" s="162" t="s">
        <v>195</v>
      </c>
      <c r="E371" s="28"/>
      <c r="F371" s="17"/>
      <c r="G371" s="29">
        <v>0</v>
      </c>
      <c r="H371" s="111"/>
      <c r="I371" s="18"/>
      <c r="J371" s="29">
        <v>0</v>
      </c>
      <c r="K371" s="28">
        <v>0</v>
      </c>
      <c r="L371" s="18">
        <v>0</v>
      </c>
      <c r="M371" s="29">
        <v>0</v>
      </c>
      <c r="N371" s="181">
        <v>0</v>
      </c>
      <c r="O371" s="19">
        <v>0</v>
      </c>
      <c r="P371" s="32">
        <v>0</v>
      </c>
      <c r="Q371" s="93"/>
      <c r="R371" s="93"/>
      <c r="S371" s="93"/>
      <c r="T371" s="87"/>
      <c r="U371" s="81"/>
    </row>
    <row r="372" spans="1:28" s="20" customFormat="1" outlineLevel="1">
      <c r="A372" s="194" t="s">
        <v>61</v>
      </c>
      <c r="B372" s="7" t="s">
        <v>170</v>
      </c>
      <c r="C372" s="8" t="s">
        <v>180</v>
      </c>
      <c r="D372" s="162" t="s">
        <v>194</v>
      </c>
      <c r="E372" s="28">
        <v>0</v>
      </c>
      <c r="F372" s="17">
        <v>0</v>
      </c>
      <c r="G372" s="29">
        <v>0</v>
      </c>
      <c r="H372" s="28">
        <v>0</v>
      </c>
      <c r="I372" s="17">
        <v>0</v>
      </c>
      <c r="J372" s="29">
        <v>0</v>
      </c>
      <c r="K372" s="111">
        <v>0</v>
      </c>
      <c r="L372" s="18">
        <v>0</v>
      </c>
      <c r="M372" s="29">
        <v>0</v>
      </c>
      <c r="N372" s="181">
        <v>0</v>
      </c>
      <c r="O372" s="19">
        <v>0</v>
      </c>
      <c r="P372" s="32">
        <v>0</v>
      </c>
      <c r="Q372" s="93"/>
      <c r="R372" s="93"/>
      <c r="S372" s="93"/>
      <c r="T372" s="87"/>
      <c r="U372" s="81"/>
      <c r="X372" s="198"/>
      <c r="AB372" s="22"/>
    </row>
    <row r="373" spans="1:28" s="20" customFormat="1" outlineLevel="1">
      <c r="A373" s="194" t="s">
        <v>61</v>
      </c>
      <c r="B373" s="7" t="s">
        <v>171</v>
      </c>
      <c r="C373" s="8" t="s">
        <v>156</v>
      </c>
      <c r="D373" s="162"/>
      <c r="E373" s="28"/>
      <c r="F373" s="17"/>
      <c r="G373" s="29">
        <v>0</v>
      </c>
      <c r="H373" s="28"/>
      <c r="I373" s="17"/>
      <c r="J373" s="29">
        <v>0</v>
      </c>
      <c r="K373" s="111">
        <v>0</v>
      </c>
      <c r="L373" s="18">
        <v>0</v>
      </c>
      <c r="M373" s="29">
        <v>0</v>
      </c>
      <c r="N373" s="181">
        <v>0</v>
      </c>
      <c r="O373" s="19">
        <v>0</v>
      </c>
      <c r="P373" s="32">
        <v>0</v>
      </c>
      <c r="Q373" s="93"/>
      <c r="R373" s="93"/>
      <c r="S373" s="93"/>
      <c r="T373" s="87"/>
      <c r="U373" s="81"/>
    </row>
    <row r="374" spans="1:28" s="16" customFormat="1" outlineLevel="1">
      <c r="A374" s="193" t="s">
        <v>61</v>
      </c>
      <c r="B374" s="5" t="s">
        <v>141</v>
      </c>
      <c r="C374" s="6" t="s">
        <v>140</v>
      </c>
      <c r="D374" s="161" t="s">
        <v>159</v>
      </c>
      <c r="E374" s="26">
        <v>857</v>
      </c>
      <c r="F374" s="14">
        <v>14230</v>
      </c>
      <c r="G374" s="27">
        <v>36753433.709999993</v>
      </c>
      <c r="H374" s="26">
        <v>0</v>
      </c>
      <c r="I374" s="21">
        <v>0</v>
      </c>
      <c r="J374" s="27">
        <v>0</v>
      </c>
      <c r="K374" s="26">
        <v>-857</v>
      </c>
      <c r="L374" s="21">
        <v>-14230</v>
      </c>
      <c r="M374" s="27">
        <v>-36753433.709999993</v>
      </c>
      <c r="N374" s="30">
        <v>-1</v>
      </c>
      <c r="O374" s="15">
        <v>-1</v>
      </c>
      <c r="P374" s="31">
        <v>-1</v>
      </c>
      <c r="Q374" s="92"/>
      <c r="R374" s="92"/>
      <c r="S374" s="92"/>
      <c r="T374" s="86"/>
      <c r="U374" s="81"/>
    </row>
    <row r="375" spans="1:28" s="20" customFormat="1" outlineLevel="1">
      <c r="A375" s="193" t="s">
        <v>61</v>
      </c>
      <c r="B375" s="5"/>
      <c r="C375" s="8" t="s">
        <v>166</v>
      </c>
      <c r="D375" s="162" t="s">
        <v>159</v>
      </c>
      <c r="E375" s="28">
        <v>592</v>
      </c>
      <c r="F375" s="17">
        <v>11712</v>
      </c>
      <c r="G375" s="29">
        <v>32123636.120000005</v>
      </c>
      <c r="H375" s="28">
        <v>0</v>
      </c>
      <c r="I375" s="17">
        <v>0</v>
      </c>
      <c r="J375" s="29">
        <v>0</v>
      </c>
      <c r="K375" s="111">
        <v>-592</v>
      </c>
      <c r="L375" s="18">
        <v>-11712</v>
      </c>
      <c r="M375" s="29">
        <v>-32123636.120000005</v>
      </c>
      <c r="N375" s="30">
        <v>-1</v>
      </c>
      <c r="O375" s="15">
        <v>-1</v>
      </c>
      <c r="P375" s="31">
        <v>-1</v>
      </c>
      <c r="Q375" s="93"/>
      <c r="R375" s="93"/>
      <c r="S375" s="93"/>
      <c r="T375" s="87"/>
      <c r="U375" s="81"/>
    </row>
    <row r="376" spans="1:28" s="20" customFormat="1" outlineLevel="1">
      <c r="A376" s="193" t="s">
        <v>61</v>
      </c>
      <c r="B376" s="5"/>
      <c r="C376" s="8" t="s">
        <v>167</v>
      </c>
      <c r="D376" s="162" t="s">
        <v>159</v>
      </c>
      <c r="E376" s="28">
        <v>0</v>
      </c>
      <c r="F376" s="17">
        <v>0</v>
      </c>
      <c r="G376" s="29">
        <v>0</v>
      </c>
      <c r="H376" s="111">
        <v>0</v>
      </c>
      <c r="I376" s="18">
        <v>0</v>
      </c>
      <c r="J376" s="29">
        <v>0</v>
      </c>
      <c r="K376" s="111">
        <v>0</v>
      </c>
      <c r="L376" s="18">
        <v>0</v>
      </c>
      <c r="M376" s="29">
        <v>0</v>
      </c>
      <c r="N376" s="181">
        <v>0</v>
      </c>
      <c r="O376" s="19">
        <v>0</v>
      </c>
      <c r="P376" s="32">
        <v>0</v>
      </c>
      <c r="Q376" s="93"/>
      <c r="R376" s="93"/>
      <c r="S376" s="93"/>
      <c r="T376" s="87"/>
      <c r="U376" s="81"/>
    </row>
    <row r="377" spans="1:28" s="20" customFormat="1" ht="31.5" outlineLevel="1">
      <c r="A377" s="193" t="s">
        <v>61</v>
      </c>
      <c r="B377" s="5"/>
      <c r="C377" s="129" t="s">
        <v>182</v>
      </c>
      <c r="D377" s="162" t="s">
        <v>159</v>
      </c>
      <c r="E377" s="28">
        <v>0</v>
      </c>
      <c r="F377" s="17">
        <v>0</v>
      </c>
      <c r="G377" s="29">
        <v>0</v>
      </c>
      <c r="H377" s="28">
        <v>0</v>
      </c>
      <c r="I377" s="18">
        <v>0</v>
      </c>
      <c r="J377" s="29">
        <v>0</v>
      </c>
      <c r="K377" s="111">
        <v>0</v>
      </c>
      <c r="L377" s="18">
        <v>0</v>
      </c>
      <c r="M377" s="29">
        <v>0</v>
      </c>
      <c r="N377" s="30">
        <v>0</v>
      </c>
      <c r="O377" s="15">
        <v>0</v>
      </c>
      <c r="P377" s="31">
        <v>0</v>
      </c>
      <c r="Q377" s="93"/>
      <c r="R377" s="93"/>
      <c r="S377" s="93"/>
      <c r="T377" s="87"/>
      <c r="U377" s="81"/>
    </row>
    <row r="378" spans="1:28" s="20" customFormat="1" outlineLevel="1">
      <c r="A378" s="194" t="s">
        <v>61</v>
      </c>
      <c r="B378" s="7" t="s">
        <v>185</v>
      </c>
      <c r="C378" s="8" t="s">
        <v>157</v>
      </c>
      <c r="D378" s="162" t="s">
        <v>159</v>
      </c>
      <c r="E378" s="28">
        <v>857</v>
      </c>
      <c r="F378" s="17">
        <v>14230</v>
      </c>
      <c r="G378" s="29">
        <v>36756756.019999996</v>
      </c>
      <c r="H378" s="28">
        <v>0</v>
      </c>
      <c r="I378" s="17">
        <v>0</v>
      </c>
      <c r="J378" s="29">
        <v>0</v>
      </c>
      <c r="K378" s="111">
        <v>-857</v>
      </c>
      <c r="L378" s="18">
        <v>-14230</v>
      </c>
      <c r="M378" s="29">
        <v>-36756756.019999996</v>
      </c>
      <c r="N378" s="181">
        <v>-1</v>
      </c>
      <c r="O378" s="19">
        <v>-1</v>
      </c>
      <c r="P378" s="32">
        <v>-1</v>
      </c>
      <c r="Q378" s="93"/>
      <c r="R378" s="93"/>
      <c r="S378" s="93"/>
      <c r="T378" s="87"/>
      <c r="U378" s="81"/>
    </row>
    <row r="379" spans="1:28" s="20" customFormat="1" outlineLevel="1">
      <c r="A379" s="194" t="s">
        <v>61</v>
      </c>
      <c r="B379" s="7" t="s">
        <v>186</v>
      </c>
      <c r="C379" s="8" t="s">
        <v>183</v>
      </c>
      <c r="D379" s="162" t="s">
        <v>159</v>
      </c>
      <c r="E379" s="28">
        <v>0</v>
      </c>
      <c r="F379" s="17">
        <v>0</v>
      </c>
      <c r="G379" s="29">
        <v>0</v>
      </c>
      <c r="H379" s="28">
        <v>0</v>
      </c>
      <c r="I379" s="17">
        <v>0</v>
      </c>
      <c r="J379" s="29">
        <v>0</v>
      </c>
      <c r="K379" s="111">
        <v>0</v>
      </c>
      <c r="L379" s="18">
        <v>0</v>
      </c>
      <c r="M379" s="29">
        <v>0</v>
      </c>
      <c r="N379" s="181">
        <v>0</v>
      </c>
      <c r="O379" s="19">
        <v>0</v>
      </c>
      <c r="P379" s="32">
        <v>0</v>
      </c>
      <c r="Q379" s="93"/>
      <c r="R379" s="93"/>
      <c r="S379" s="93"/>
      <c r="T379" s="87"/>
      <c r="U379" s="81"/>
    </row>
    <row r="380" spans="1:28" s="20" customFormat="1" outlineLevel="1">
      <c r="A380" s="194" t="s">
        <v>61</v>
      </c>
      <c r="B380" s="7" t="s">
        <v>187</v>
      </c>
      <c r="C380" s="8" t="s">
        <v>156</v>
      </c>
      <c r="D380" s="162"/>
      <c r="E380" s="28"/>
      <c r="F380" s="17"/>
      <c r="G380" s="29">
        <v>-3322.3100000000004</v>
      </c>
      <c r="H380" s="28"/>
      <c r="I380" s="17"/>
      <c r="J380" s="29"/>
      <c r="K380" s="111">
        <v>0</v>
      </c>
      <c r="L380" s="18">
        <v>0</v>
      </c>
      <c r="M380" s="29">
        <v>3322.3100000000004</v>
      </c>
      <c r="N380" s="181">
        <v>0</v>
      </c>
      <c r="O380" s="19">
        <v>0</v>
      </c>
      <c r="P380" s="32">
        <v>-1</v>
      </c>
      <c r="Q380" s="93"/>
      <c r="R380" s="93"/>
      <c r="S380" s="93"/>
      <c r="U380" s="81"/>
    </row>
    <row r="381" spans="1:28" s="20" customFormat="1" ht="31.5" outlineLevel="1">
      <c r="A381" s="193" t="s">
        <v>61</v>
      </c>
      <c r="B381" s="5" t="s">
        <v>139</v>
      </c>
      <c r="C381" s="9" t="s">
        <v>142</v>
      </c>
      <c r="D381" s="163" t="s">
        <v>1</v>
      </c>
      <c r="E381" s="26">
        <v>45756</v>
      </c>
      <c r="F381" s="21">
        <v>385442</v>
      </c>
      <c r="G381" s="27">
        <v>256089449.52999997</v>
      </c>
      <c r="H381" s="26">
        <v>53647</v>
      </c>
      <c r="I381" s="21">
        <v>376646</v>
      </c>
      <c r="J381" s="27">
        <v>46959139.799999997</v>
      </c>
      <c r="K381" s="26">
        <v>7891</v>
      </c>
      <c r="L381" s="21">
        <v>-8796</v>
      </c>
      <c r="M381" s="27">
        <v>-209130309.72999996</v>
      </c>
      <c r="N381" s="30">
        <v>0.17245825684063293</v>
      </c>
      <c r="O381" s="15">
        <v>-2.2820554065203065E-2</v>
      </c>
      <c r="P381" s="31">
        <v>-0.81662993190002964</v>
      </c>
      <c r="Q381" s="92"/>
      <c r="R381" s="92"/>
      <c r="S381" s="92"/>
      <c r="T381" s="87"/>
      <c r="U381" s="81"/>
    </row>
    <row r="382" spans="1:28" s="20" customFormat="1" ht="31.5" outlineLevel="1">
      <c r="A382" s="194" t="s">
        <v>61</v>
      </c>
      <c r="B382" s="7" t="s">
        <v>188</v>
      </c>
      <c r="C382" s="10" t="s">
        <v>184</v>
      </c>
      <c r="D382" s="164" t="s">
        <v>1</v>
      </c>
      <c r="E382" s="28">
        <v>44194</v>
      </c>
      <c r="F382" s="17">
        <v>379342</v>
      </c>
      <c r="G382" s="29">
        <v>252540689.52999997</v>
      </c>
      <c r="H382" s="28">
        <v>52387</v>
      </c>
      <c r="I382" s="17">
        <v>371646</v>
      </c>
      <c r="J382" s="29">
        <v>43273940.799999997</v>
      </c>
      <c r="K382" s="111">
        <v>8193</v>
      </c>
      <c r="L382" s="18">
        <v>-7696</v>
      </c>
      <c r="M382" s="29">
        <v>-209266748.72999996</v>
      </c>
      <c r="N382" s="181">
        <v>0.1853871566275965</v>
      </c>
      <c r="O382" s="19">
        <v>-2.0287761439545318E-2</v>
      </c>
      <c r="P382" s="32">
        <v>-0.82864566941455431</v>
      </c>
      <c r="Q382" s="93"/>
      <c r="R382" s="93"/>
      <c r="S382" s="93"/>
      <c r="T382" s="87"/>
      <c r="U382" s="81"/>
    </row>
    <row r="383" spans="1:28" s="20" customFormat="1" ht="31.5" outlineLevel="1">
      <c r="A383" s="194" t="s">
        <v>61</v>
      </c>
      <c r="B383" s="7"/>
      <c r="C383" s="10" t="s">
        <v>224</v>
      </c>
      <c r="D383" s="164" t="s">
        <v>225</v>
      </c>
      <c r="E383" s="28">
        <v>21649</v>
      </c>
      <c r="F383" s="17">
        <v>115323</v>
      </c>
      <c r="G383" s="29">
        <v>90475202</v>
      </c>
      <c r="H383" s="28">
        <v>17469</v>
      </c>
      <c r="I383" s="17">
        <v>94132</v>
      </c>
      <c r="J383" s="29">
        <v>76403979.870000005</v>
      </c>
      <c r="K383" s="111">
        <v>-4180</v>
      </c>
      <c r="L383" s="18">
        <v>-21191</v>
      </c>
      <c r="M383" s="29">
        <v>-14071222.129999995</v>
      </c>
      <c r="N383" s="181">
        <v>-0.19308051180193081</v>
      </c>
      <c r="O383" s="19">
        <v>-0.18375345767973431</v>
      </c>
      <c r="P383" s="32">
        <v>-0.15552573322798435</v>
      </c>
      <c r="Q383" s="93"/>
      <c r="R383" s="93"/>
      <c r="S383" s="93"/>
      <c r="T383" s="87"/>
      <c r="U383" s="81"/>
    </row>
    <row r="384" spans="1:28" s="20" customFormat="1" outlineLevel="1">
      <c r="A384" s="194" t="s">
        <v>61</v>
      </c>
      <c r="B384" s="7"/>
      <c r="C384" s="10" t="s">
        <v>222</v>
      </c>
      <c r="D384" s="164" t="s">
        <v>223</v>
      </c>
      <c r="E384" s="28">
        <v>1350</v>
      </c>
      <c r="F384" s="17">
        <v>0</v>
      </c>
      <c r="G384" s="29">
        <v>1579500</v>
      </c>
      <c r="H384" s="28">
        <v>1500</v>
      </c>
      <c r="I384" s="17"/>
      <c r="J384" s="29">
        <v>1325000</v>
      </c>
      <c r="K384" s="111">
        <v>150</v>
      </c>
      <c r="L384" s="18">
        <v>0</v>
      </c>
      <c r="M384" s="29">
        <v>-254500</v>
      </c>
      <c r="N384" s="181">
        <v>0.1111111111111111</v>
      </c>
      <c r="O384" s="19">
        <v>0</v>
      </c>
      <c r="P384" s="32">
        <v>-0.16112693890471669</v>
      </c>
      <c r="Q384" s="93"/>
      <c r="R384" s="93"/>
      <c r="S384" s="93"/>
      <c r="T384" s="87"/>
      <c r="U384" s="81"/>
    </row>
    <row r="385" spans="1:28" s="20" customFormat="1" outlineLevel="1">
      <c r="A385" s="194" t="s">
        <v>61</v>
      </c>
      <c r="B385" s="7" t="s">
        <v>189</v>
      </c>
      <c r="C385" s="11" t="s">
        <v>144</v>
      </c>
      <c r="D385" s="164" t="s">
        <v>1</v>
      </c>
      <c r="E385" s="28">
        <v>1562</v>
      </c>
      <c r="F385" s="17">
        <v>6100</v>
      </c>
      <c r="G385" s="29">
        <v>3548760</v>
      </c>
      <c r="H385" s="28">
        <v>1260</v>
      </c>
      <c r="I385" s="17">
        <v>5000</v>
      </c>
      <c r="J385" s="29">
        <v>3685199</v>
      </c>
      <c r="K385" s="111">
        <v>-302</v>
      </c>
      <c r="L385" s="18">
        <v>-1100</v>
      </c>
      <c r="M385" s="29">
        <v>136439</v>
      </c>
      <c r="N385" s="181">
        <v>-0.19334186939820744</v>
      </c>
      <c r="O385" s="19">
        <v>-0.18032786885245902</v>
      </c>
      <c r="P385" s="32">
        <v>3.8446950484112757E-2</v>
      </c>
      <c r="Q385" s="93"/>
      <c r="R385" s="93"/>
      <c r="S385" s="93"/>
      <c r="T385" s="87"/>
      <c r="U385" s="81"/>
    </row>
    <row r="386" spans="1:28" s="16" customFormat="1" outlineLevel="1">
      <c r="A386" s="193" t="s">
        <v>61</v>
      </c>
      <c r="B386" s="5" t="s">
        <v>143</v>
      </c>
      <c r="C386" s="6" t="s">
        <v>2</v>
      </c>
      <c r="D386" s="163" t="s">
        <v>3</v>
      </c>
      <c r="E386" s="26">
        <v>0</v>
      </c>
      <c r="F386" s="14">
        <v>0</v>
      </c>
      <c r="G386" s="27">
        <v>0</v>
      </c>
      <c r="H386" s="230">
        <v>0</v>
      </c>
      <c r="I386" s="231"/>
      <c r="J386" s="232">
        <v>0</v>
      </c>
      <c r="K386" s="165">
        <v>0</v>
      </c>
      <c r="L386" s="21">
        <v>0</v>
      </c>
      <c r="M386" s="27">
        <v>0</v>
      </c>
      <c r="N386" s="30">
        <v>0</v>
      </c>
      <c r="O386" s="15">
        <v>0</v>
      </c>
      <c r="P386" s="31">
        <v>0</v>
      </c>
      <c r="Q386" s="92"/>
      <c r="R386" s="92"/>
      <c r="S386" s="92"/>
      <c r="T386" s="86"/>
      <c r="U386" s="81"/>
    </row>
    <row r="387" spans="1:28" s="13" customFormat="1">
      <c r="A387" s="36" t="s">
        <v>52</v>
      </c>
      <c r="B387" s="37" t="s">
        <v>64</v>
      </c>
      <c r="C387" s="215" t="s">
        <v>63</v>
      </c>
      <c r="D387" s="208" t="s">
        <v>145</v>
      </c>
      <c r="E387" s="40" t="s">
        <v>145</v>
      </c>
      <c r="F387" s="41" t="s">
        <v>145</v>
      </c>
      <c r="G387" s="42">
        <v>190455438.34999999</v>
      </c>
      <c r="H387" s="40" t="s">
        <v>145</v>
      </c>
      <c r="I387" s="41" t="s">
        <v>145</v>
      </c>
      <c r="J387" s="42">
        <v>26871537.280000001</v>
      </c>
      <c r="K387" s="40" t="s">
        <v>145</v>
      </c>
      <c r="L387" s="41" t="s">
        <v>145</v>
      </c>
      <c r="M387" s="42">
        <v>-163583901.06999999</v>
      </c>
      <c r="N387" s="216" t="s">
        <v>145</v>
      </c>
      <c r="O387" s="217" t="s">
        <v>145</v>
      </c>
      <c r="P387" s="43">
        <v>-0.85890905761053582</v>
      </c>
      <c r="Q387" s="91"/>
      <c r="R387" s="91"/>
      <c r="S387" s="91"/>
      <c r="T387" s="85"/>
      <c r="U387" s="81"/>
      <c r="W387" s="81"/>
      <c r="X387" s="81">
        <v>26871537.280000001</v>
      </c>
    </row>
    <row r="388" spans="1:28" s="16" customFormat="1" outlineLevel="1">
      <c r="A388" s="193" t="s">
        <v>64</v>
      </c>
      <c r="B388" s="5" t="s">
        <v>136</v>
      </c>
      <c r="C388" s="6" t="s">
        <v>137</v>
      </c>
      <c r="D388" s="161" t="s">
        <v>194</v>
      </c>
      <c r="E388" s="26">
        <v>0</v>
      </c>
      <c r="F388" s="14">
        <v>0</v>
      </c>
      <c r="G388" s="27">
        <v>0</v>
      </c>
      <c r="H388" s="26">
        <v>0</v>
      </c>
      <c r="I388" s="14">
        <v>0</v>
      </c>
      <c r="J388" s="27">
        <v>0</v>
      </c>
      <c r="K388" s="26">
        <v>0</v>
      </c>
      <c r="L388" s="14">
        <v>0</v>
      </c>
      <c r="M388" s="27">
        <v>0</v>
      </c>
      <c r="N388" s="30">
        <v>0</v>
      </c>
      <c r="O388" s="15">
        <v>0</v>
      </c>
      <c r="P388" s="31">
        <v>0</v>
      </c>
      <c r="Q388" s="92"/>
      <c r="R388" s="92"/>
      <c r="S388" s="92"/>
      <c r="T388" s="86"/>
      <c r="U388" s="81"/>
    </row>
    <row r="389" spans="1:28" s="20" customFormat="1" outlineLevel="1">
      <c r="A389" s="194" t="s">
        <v>64</v>
      </c>
      <c r="B389" s="7"/>
      <c r="C389" s="8" t="s">
        <v>166</v>
      </c>
      <c r="D389" s="162" t="s">
        <v>194</v>
      </c>
      <c r="E389" s="28">
        <v>0</v>
      </c>
      <c r="F389" s="17">
        <v>0</v>
      </c>
      <c r="G389" s="29">
        <v>0</v>
      </c>
      <c r="H389" s="28">
        <v>0</v>
      </c>
      <c r="I389" s="17">
        <v>0</v>
      </c>
      <c r="J389" s="29">
        <v>0</v>
      </c>
      <c r="K389" s="28">
        <v>0</v>
      </c>
      <c r="L389" s="18">
        <v>0</v>
      </c>
      <c r="M389" s="29">
        <v>0</v>
      </c>
      <c r="N389" s="181">
        <v>0</v>
      </c>
      <c r="O389" s="19">
        <v>0</v>
      </c>
      <c r="P389" s="32">
        <v>0</v>
      </c>
      <c r="Q389" s="93"/>
      <c r="R389" s="93"/>
      <c r="S389" s="93"/>
      <c r="T389" s="87"/>
      <c r="U389" s="81"/>
    </row>
    <row r="390" spans="1:28" s="20" customFormat="1" outlineLevel="1">
      <c r="A390" s="194" t="s">
        <v>64</v>
      </c>
      <c r="B390" s="7"/>
      <c r="C390" s="8" t="s">
        <v>167</v>
      </c>
      <c r="D390" s="162" t="s">
        <v>194</v>
      </c>
      <c r="E390" s="28">
        <v>0</v>
      </c>
      <c r="F390" s="17">
        <v>0</v>
      </c>
      <c r="G390" s="29">
        <v>0</v>
      </c>
      <c r="H390" s="28">
        <v>0</v>
      </c>
      <c r="I390" s="17">
        <v>0</v>
      </c>
      <c r="J390" s="29">
        <v>0</v>
      </c>
      <c r="K390" s="111">
        <v>0</v>
      </c>
      <c r="L390" s="18">
        <v>0</v>
      </c>
      <c r="M390" s="29">
        <v>0</v>
      </c>
      <c r="N390" s="181">
        <v>0</v>
      </c>
      <c r="O390" s="19">
        <v>0</v>
      </c>
      <c r="P390" s="32">
        <v>0</v>
      </c>
      <c r="Q390" s="93"/>
      <c r="R390" s="93"/>
      <c r="S390" s="93"/>
      <c r="T390" s="87"/>
      <c r="U390" s="81"/>
    </row>
    <row r="391" spans="1:28" s="20" customFormat="1" outlineLevel="1">
      <c r="A391" s="194" t="s">
        <v>64</v>
      </c>
      <c r="B391" s="7" t="s">
        <v>168</v>
      </c>
      <c r="C391" s="8" t="s">
        <v>138</v>
      </c>
      <c r="D391" s="162" t="s">
        <v>194</v>
      </c>
      <c r="E391" s="28">
        <v>0</v>
      </c>
      <c r="F391" s="17">
        <v>0</v>
      </c>
      <c r="G391" s="29">
        <v>0</v>
      </c>
      <c r="H391" s="28">
        <v>0</v>
      </c>
      <c r="I391" s="17">
        <v>0</v>
      </c>
      <c r="J391" s="29">
        <v>0</v>
      </c>
      <c r="K391" s="111">
        <v>0</v>
      </c>
      <c r="L391" s="18">
        <v>0</v>
      </c>
      <c r="M391" s="29">
        <v>0</v>
      </c>
      <c r="N391" s="181">
        <v>0</v>
      </c>
      <c r="O391" s="19">
        <v>0</v>
      </c>
      <c r="P391" s="32">
        <v>0</v>
      </c>
      <c r="Q391" s="93"/>
      <c r="R391" s="93"/>
      <c r="S391" s="93"/>
      <c r="T391" s="87"/>
      <c r="U391" s="81"/>
    </row>
    <row r="392" spans="1:28" s="20" customFormat="1" ht="31.5" outlineLevel="1">
      <c r="A392" s="194" t="s">
        <v>64</v>
      </c>
      <c r="B392" s="7" t="s">
        <v>169</v>
      </c>
      <c r="C392" s="129" t="s">
        <v>181</v>
      </c>
      <c r="D392" s="162" t="s">
        <v>195</v>
      </c>
      <c r="E392" s="28"/>
      <c r="F392" s="17"/>
      <c r="G392" s="29">
        <v>0</v>
      </c>
      <c r="H392" s="111"/>
      <c r="I392" s="18"/>
      <c r="J392" s="29">
        <v>0</v>
      </c>
      <c r="K392" s="28">
        <v>0</v>
      </c>
      <c r="L392" s="18">
        <v>0</v>
      </c>
      <c r="M392" s="29">
        <v>0</v>
      </c>
      <c r="N392" s="181">
        <v>0</v>
      </c>
      <c r="O392" s="19">
        <v>0</v>
      </c>
      <c r="P392" s="32">
        <v>0</v>
      </c>
      <c r="Q392" s="93"/>
      <c r="R392" s="93"/>
      <c r="S392" s="93"/>
      <c r="T392" s="87"/>
      <c r="U392" s="81"/>
    </row>
    <row r="393" spans="1:28" s="20" customFormat="1" outlineLevel="1">
      <c r="A393" s="194" t="s">
        <v>64</v>
      </c>
      <c r="B393" s="7" t="s">
        <v>170</v>
      </c>
      <c r="C393" s="8" t="s">
        <v>180</v>
      </c>
      <c r="D393" s="162" t="s">
        <v>194</v>
      </c>
      <c r="E393" s="28">
        <v>0</v>
      </c>
      <c r="F393" s="17">
        <v>0</v>
      </c>
      <c r="G393" s="29">
        <v>0</v>
      </c>
      <c r="H393" s="28">
        <v>0</v>
      </c>
      <c r="I393" s="17">
        <v>0</v>
      </c>
      <c r="J393" s="29">
        <v>0</v>
      </c>
      <c r="K393" s="111">
        <v>0</v>
      </c>
      <c r="L393" s="18">
        <v>0</v>
      </c>
      <c r="M393" s="29">
        <v>0</v>
      </c>
      <c r="N393" s="181">
        <v>0</v>
      </c>
      <c r="O393" s="19">
        <v>0</v>
      </c>
      <c r="P393" s="32">
        <v>0</v>
      </c>
      <c r="Q393" s="93"/>
      <c r="R393" s="93"/>
      <c r="S393" s="93"/>
      <c r="U393" s="81"/>
      <c r="X393" s="198"/>
      <c r="AB393" s="22"/>
    </row>
    <row r="394" spans="1:28" s="20" customFormat="1" outlineLevel="1">
      <c r="A394" s="194" t="s">
        <v>64</v>
      </c>
      <c r="B394" s="7" t="s">
        <v>171</v>
      </c>
      <c r="C394" s="8" t="s">
        <v>156</v>
      </c>
      <c r="D394" s="162"/>
      <c r="E394" s="28"/>
      <c r="F394" s="17"/>
      <c r="G394" s="29">
        <v>0</v>
      </c>
      <c r="H394" s="28"/>
      <c r="I394" s="17"/>
      <c r="J394" s="29">
        <v>0</v>
      </c>
      <c r="K394" s="111">
        <v>0</v>
      </c>
      <c r="L394" s="18">
        <v>0</v>
      </c>
      <c r="M394" s="29">
        <v>0</v>
      </c>
      <c r="N394" s="181">
        <v>0</v>
      </c>
      <c r="O394" s="19">
        <v>0</v>
      </c>
      <c r="P394" s="32">
        <v>0</v>
      </c>
      <c r="Q394" s="93"/>
      <c r="R394" s="93"/>
      <c r="S394" s="93"/>
      <c r="T394" s="87"/>
      <c r="U394" s="81"/>
    </row>
    <row r="395" spans="1:28" s="20" customFormat="1" outlineLevel="1">
      <c r="A395" s="193" t="s">
        <v>64</v>
      </c>
      <c r="B395" s="5" t="s">
        <v>141</v>
      </c>
      <c r="C395" s="6" t="s">
        <v>140</v>
      </c>
      <c r="D395" s="161" t="s">
        <v>159</v>
      </c>
      <c r="E395" s="26">
        <v>519</v>
      </c>
      <c r="F395" s="14">
        <v>4379</v>
      </c>
      <c r="G395" s="27">
        <v>9507109.1000000015</v>
      </c>
      <c r="H395" s="26">
        <v>0</v>
      </c>
      <c r="I395" s="21">
        <v>0</v>
      </c>
      <c r="J395" s="27">
        <v>0</v>
      </c>
      <c r="K395" s="26">
        <v>-519</v>
      </c>
      <c r="L395" s="21">
        <v>-4379</v>
      </c>
      <c r="M395" s="27">
        <v>-9507109.1000000015</v>
      </c>
      <c r="N395" s="30">
        <v>-1</v>
      </c>
      <c r="O395" s="15">
        <v>-1</v>
      </c>
      <c r="P395" s="31">
        <v>-1</v>
      </c>
      <c r="Q395" s="92"/>
      <c r="R395" s="92"/>
      <c r="S395" s="92"/>
      <c r="T395" s="87"/>
      <c r="U395" s="81"/>
    </row>
    <row r="396" spans="1:28" s="20" customFormat="1" outlineLevel="1">
      <c r="A396" s="193" t="s">
        <v>64</v>
      </c>
      <c r="B396" s="5"/>
      <c r="C396" s="8" t="s">
        <v>166</v>
      </c>
      <c r="D396" s="162" t="s">
        <v>159</v>
      </c>
      <c r="E396" s="28">
        <v>0</v>
      </c>
      <c r="F396" s="17">
        <v>0</v>
      </c>
      <c r="G396" s="29">
        <v>0</v>
      </c>
      <c r="H396" s="28">
        <v>0</v>
      </c>
      <c r="I396" s="17">
        <v>0</v>
      </c>
      <c r="J396" s="29">
        <v>0</v>
      </c>
      <c r="K396" s="111">
        <v>0</v>
      </c>
      <c r="L396" s="18">
        <v>0</v>
      </c>
      <c r="M396" s="29">
        <v>0</v>
      </c>
      <c r="N396" s="30">
        <v>0</v>
      </c>
      <c r="O396" s="15">
        <v>0</v>
      </c>
      <c r="P396" s="31">
        <v>0</v>
      </c>
      <c r="Q396" s="93"/>
      <c r="R396" s="93"/>
      <c r="S396" s="93"/>
      <c r="T396" s="87"/>
      <c r="U396" s="81"/>
    </row>
    <row r="397" spans="1:28" s="16" customFormat="1" outlineLevel="1">
      <c r="A397" s="193" t="s">
        <v>64</v>
      </c>
      <c r="B397" s="5"/>
      <c r="C397" s="8" t="s">
        <v>167</v>
      </c>
      <c r="D397" s="162" t="s">
        <v>159</v>
      </c>
      <c r="E397" s="28">
        <v>0</v>
      </c>
      <c r="F397" s="17">
        <v>0</v>
      </c>
      <c r="G397" s="29">
        <v>0</v>
      </c>
      <c r="H397" s="111">
        <v>0</v>
      </c>
      <c r="I397" s="18">
        <v>0</v>
      </c>
      <c r="J397" s="29">
        <v>0</v>
      </c>
      <c r="K397" s="111">
        <v>0</v>
      </c>
      <c r="L397" s="18">
        <v>0</v>
      </c>
      <c r="M397" s="29">
        <v>0</v>
      </c>
      <c r="N397" s="181">
        <v>0</v>
      </c>
      <c r="O397" s="19">
        <v>0</v>
      </c>
      <c r="P397" s="32">
        <v>0</v>
      </c>
      <c r="Q397" s="93"/>
      <c r="R397" s="93"/>
      <c r="S397" s="93"/>
      <c r="T397" s="86"/>
      <c r="U397" s="81"/>
    </row>
    <row r="398" spans="1:28" s="20" customFormat="1" ht="31.5" outlineLevel="1">
      <c r="A398" s="193" t="s">
        <v>64</v>
      </c>
      <c r="B398" s="5"/>
      <c r="C398" s="129" t="s">
        <v>182</v>
      </c>
      <c r="D398" s="162" t="s">
        <v>159</v>
      </c>
      <c r="E398" s="28">
        <v>0</v>
      </c>
      <c r="F398" s="17">
        <v>0</v>
      </c>
      <c r="G398" s="29">
        <v>0</v>
      </c>
      <c r="H398" s="28">
        <v>0</v>
      </c>
      <c r="I398" s="18">
        <v>0</v>
      </c>
      <c r="J398" s="29">
        <v>0</v>
      </c>
      <c r="K398" s="111">
        <v>0</v>
      </c>
      <c r="L398" s="18">
        <v>0</v>
      </c>
      <c r="M398" s="29">
        <v>0</v>
      </c>
      <c r="N398" s="30">
        <v>0</v>
      </c>
      <c r="O398" s="15">
        <v>0</v>
      </c>
      <c r="P398" s="31">
        <v>0</v>
      </c>
      <c r="Q398" s="93"/>
      <c r="R398" s="93"/>
      <c r="S398" s="93"/>
      <c r="T398" s="87"/>
      <c r="U398" s="81"/>
    </row>
    <row r="399" spans="1:28" s="20" customFormat="1" outlineLevel="1">
      <c r="A399" s="194" t="s">
        <v>64</v>
      </c>
      <c r="B399" s="7" t="s">
        <v>185</v>
      </c>
      <c r="C399" s="8" t="s">
        <v>157</v>
      </c>
      <c r="D399" s="162" t="s">
        <v>159</v>
      </c>
      <c r="E399" s="28">
        <v>519</v>
      </c>
      <c r="F399" s="17">
        <v>4379</v>
      </c>
      <c r="G399" s="29">
        <v>9529124.1400000006</v>
      </c>
      <c r="H399" s="28">
        <v>0</v>
      </c>
      <c r="I399" s="17">
        <v>0</v>
      </c>
      <c r="J399" s="29">
        <v>0</v>
      </c>
      <c r="K399" s="111">
        <v>-519</v>
      </c>
      <c r="L399" s="18">
        <v>-4379</v>
      </c>
      <c r="M399" s="29">
        <v>-9529124.1400000006</v>
      </c>
      <c r="N399" s="181">
        <v>-1</v>
      </c>
      <c r="O399" s="19">
        <v>-1</v>
      </c>
      <c r="P399" s="32">
        <v>-1</v>
      </c>
      <c r="Q399" s="93"/>
      <c r="R399" s="93"/>
      <c r="S399" s="93"/>
      <c r="T399" s="87"/>
      <c r="U399" s="81"/>
    </row>
    <row r="400" spans="1:28" s="20" customFormat="1" outlineLevel="1">
      <c r="A400" s="194" t="s">
        <v>64</v>
      </c>
      <c r="B400" s="7" t="s">
        <v>186</v>
      </c>
      <c r="C400" s="8" t="s">
        <v>183</v>
      </c>
      <c r="D400" s="162" t="s">
        <v>159</v>
      </c>
      <c r="E400" s="28">
        <v>0</v>
      </c>
      <c r="F400" s="17">
        <v>0</v>
      </c>
      <c r="G400" s="29">
        <v>0</v>
      </c>
      <c r="H400" s="28">
        <v>0</v>
      </c>
      <c r="I400" s="17">
        <v>0</v>
      </c>
      <c r="J400" s="29">
        <v>0</v>
      </c>
      <c r="K400" s="111">
        <v>0</v>
      </c>
      <c r="L400" s="18">
        <v>0</v>
      </c>
      <c r="M400" s="29">
        <v>0</v>
      </c>
      <c r="N400" s="181">
        <v>0</v>
      </c>
      <c r="O400" s="19">
        <v>0</v>
      </c>
      <c r="P400" s="32">
        <v>0</v>
      </c>
      <c r="Q400" s="93"/>
      <c r="R400" s="93"/>
      <c r="S400" s="93"/>
      <c r="T400" s="87"/>
      <c r="U400" s="81"/>
    </row>
    <row r="401" spans="1:28" s="20" customFormat="1" outlineLevel="1">
      <c r="A401" s="194" t="s">
        <v>64</v>
      </c>
      <c r="B401" s="7" t="s">
        <v>187</v>
      </c>
      <c r="C401" s="8" t="s">
        <v>156</v>
      </c>
      <c r="D401" s="162"/>
      <c r="E401" s="28"/>
      <c r="F401" s="17"/>
      <c r="G401" s="29">
        <v>-22015.040000000001</v>
      </c>
      <c r="H401" s="28"/>
      <c r="I401" s="17"/>
      <c r="J401" s="29"/>
      <c r="K401" s="111">
        <v>0</v>
      </c>
      <c r="L401" s="18">
        <v>0</v>
      </c>
      <c r="M401" s="29">
        <v>22015.040000000001</v>
      </c>
      <c r="N401" s="181">
        <v>0</v>
      </c>
      <c r="O401" s="19">
        <v>0</v>
      </c>
      <c r="P401" s="32">
        <v>-1</v>
      </c>
      <c r="Q401" s="93"/>
      <c r="R401" s="93"/>
      <c r="S401" s="93"/>
      <c r="U401" s="81"/>
    </row>
    <row r="402" spans="1:28" s="20" customFormat="1" ht="31.5" outlineLevel="1">
      <c r="A402" s="193" t="s">
        <v>64</v>
      </c>
      <c r="B402" s="5" t="s">
        <v>139</v>
      </c>
      <c r="C402" s="9" t="s">
        <v>142</v>
      </c>
      <c r="D402" s="163" t="s">
        <v>1</v>
      </c>
      <c r="E402" s="26">
        <v>34285</v>
      </c>
      <c r="F402" s="21">
        <v>276408</v>
      </c>
      <c r="G402" s="27">
        <v>180948329.25</v>
      </c>
      <c r="H402" s="26">
        <v>38152</v>
      </c>
      <c r="I402" s="21">
        <v>266927</v>
      </c>
      <c r="J402" s="27">
        <v>26871537.280000001</v>
      </c>
      <c r="K402" s="26">
        <v>3867</v>
      </c>
      <c r="L402" s="21">
        <v>-9481</v>
      </c>
      <c r="M402" s="27">
        <v>-154076791.97</v>
      </c>
      <c r="N402" s="30">
        <v>0.11278984978853726</v>
      </c>
      <c r="O402" s="15">
        <v>-3.4300743827964456E-2</v>
      </c>
      <c r="P402" s="31">
        <v>-0.85149607409265426</v>
      </c>
      <c r="Q402" s="92"/>
      <c r="R402" s="92"/>
      <c r="S402" s="92"/>
      <c r="T402" s="87"/>
      <c r="U402" s="81"/>
    </row>
    <row r="403" spans="1:28" s="20" customFormat="1" ht="31.5" outlineLevel="1">
      <c r="A403" s="194" t="s">
        <v>64</v>
      </c>
      <c r="B403" s="7" t="s">
        <v>188</v>
      </c>
      <c r="C403" s="10" t="s">
        <v>184</v>
      </c>
      <c r="D403" s="164" t="s">
        <v>1</v>
      </c>
      <c r="E403" s="28">
        <v>32973</v>
      </c>
      <c r="F403" s="17">
        <v>271178</v>
      </c>
      <c r="G403" s="29">
        <v>178111529.25</v>
      </c>
      <c r="H403" s="28">
        <v>36968</v>
      </c>
      <c r="I403" s="17">
        <v>262227</v>
      </c>
      <c r="J403" s="29">
        <v>24178737.280000001</v>
      </c>
      <c r="K403" s="111">
        <v>3995</v>
      </c>
      <c r="L403" s="18">
        <v>-8951</v>
      </c>
      <c r="M403" s="29">
        <v>-153932791.97</v>
      </c>
      <c r="N403" s="181">
        <v>0.12115973675431413</v>
      </c>
      <c r="O403" s="19">
        <v>-3.3007839869015926E-2</v>
      </c>
      <c r="P403" s="32">
        <v>-0.8642494543625957</v>
      </c>
      <c r="Q403" s="93"/>
      <c r="R403" s="93"/>
      <c r="S403" s="93"/>
      <c r="T403" s="87"/>
      <c r="U403" s="81"/>
    </row>
    <row r="404" spans="1:28" s="20" customFormat="1" ht="31.5" outlineLevel="1">
      <c r="A404" s="194" t="s">
        <v>64</v>
      </c>
      <c r="B404" s="7"/>
      <c r="C404" s="10" t="s">
        <v>224</v>
      </c>
      <c r="D404" s="164" t="s">
        <v>225</v>
      </c>
      <c r="E404" s="28">
        <v>15944</v>
      </c>
      <c r="F404" s="17">
        <v>84034</v>
      </c>
      <c r="G404" s="29">
        <v>65874977</v>
      </c>
      <c r="H404" s="28">
        <v>13003</v>
      </c>
      <c r="I404" s="17">
        <v>70743</v>
      </c>
      <c r="J404" s="29">
        <v>57756392.470000006</v>
      </c>
      <c r="K404" s="111">
        <v>-2941</v>
      </c>
      <c r="L404" s="18">
        <v>-13291</v>
      </c>
      <c r="M404" s="29">
        <v>-8118584.5299999937</v>
      </c>
      <c r="N404" s="181">
        <v>-0.18445810336176618</v>
      </c>
      <c r="O404" s="19">
        <v>-0.15816217245400671</v>
      </c>
      <c r="P404" s="32">
        <v>-0.1232423129346974</v>
      </c>
      <c r="Q404" s="93"/>
      <c r="R404" s="93"/>
      <c r="S404" s="93"/>
      <c r="T404" s="87"/>
      <c r="U404" s="81"/>
    </row>
    <row r="405" spans="1:28" s="20" customFormat="1" outlineLevel="1">
      <c r="A405" s="194" t="s">
        <v>64</v>
      </c>
      <c r="B405" s="7"/>
      <c r="C405" s="10" t="s">
        <v>222</v>
      </c>
      <c r="D405" s="164" t="s">
        <v>223</v>
      </c>
      <c r="E405" s="28">
        <v>1254</v>
      </c>
      <c r="F405" s="17">
        <v>0</v>
      </c>
      <c r="G405" s="29">
        <v>1442220</v>
      </c>
      <c r="H405" s="28">
        <v>460</v>
      </c>
      <c r="I405" s="17"/>
      <c r="J405" s="29">
        <v>391000</v>
      </c>
      <c r="K405" s="111">
        <v>-794</v>
      </c>
      <c r="L405" s="18">
        <v>0</v>
      </c>
      <c r="M405" s="29">
        <v>-1051220</v>
      </c>
      <c r="N405" s="181">
        <v>-0.6331738437001595</v>
      </c>
      <c r="O405" s="19">
        <v>0</v>
      </c>
      <c r="P405" s="32">
        <v>-0.72889018318980459</v>
      </c>
      <c r="Q405" s="93"/>
      <c r="R405" s="93"/>
      <c r="S405" s="93"/>
      <c r="T405" s="87"/>
      <c r="U405" s="81"/>
    </row>
    <row r="406" spans="1:28" s="20" customFormat="1" outlineLevel="1">
      <c r="A406" s="194" t="s">
        <v>64</v>
      </c>
      <c r="B406" s="7" t="s">
        <v>189</v>
      </c>
      <c r="C406" s="11" t="s">
        <v>144</v>
      </c>
      <c r="D406" s="164" t="s">
        <v>1</v>
      </c>
      <c r="E406" s="28">
        <v>1312</v>
      </c>
      <c r="F406" s="17">
        <v>5230</v>
      </c>
      <c r="G406" s="29">
        <v>2836800</v>
      </c>
      <c r="H406" s="28">
        <v>1184</v>
      </c>
      <c r="I406" s="17">
        <v>4700</v>
      </c>
      <c r="J406" s="29">
        <v>2692800</v>
      </c>
      <c r="K406" s="111">
        <v>-128</v>
      </c>
      <c r="L406" s="18">
        <v>-530</v>
      </c>
      <c r="M406" s="29">
        <v>-144000</v>
      </c>
      <c r="N406" s="181">
        <v>-9.7560975609756101E-2</v>
      </c>
      <c r="O406" s="19">
        <v>-0.10133843212237094</v>
      </c>
      <c r="P406" s="32">
        <v>-5.0761421319796954E-2</v>
      </c>
      <c r="Q406" s="93"/>
      <c r="R406" s="93"/>
      <c r="S406" s="93"/>
      <c r="T406" s="87"/>
      <c r="U406" s="81"/>
    </row>
    <row r="407" spans="1:28" s="16" customFormat="1" outlineLevel="1">
      <c r="A407" s="193" t="s">
        <v>64</v>
      </c>
      <c r="B407" s="5" t="s">
        <v>143</v>
      </c>
      <c r="C407" s="6" t="s">
        <v>2</v>
      </c>
      <c r="D407" s="163" t="s">
        <v>3</v>
      </c>
      <c r="E407" s="26">
        <v>0</v>
      </c>
      <c r="F407" s="14">
        <v>0</v>
      </c>
      <c r="G407" s="27">
        <v>0</v>
      </c>
      <c r="H407" s="230">
        <v>0</v>
      </c>
      <c r="I407" s="231"/>
      <c r="J407" s="232">
        <v>0</v>
      </c>
      <c r="K407" s="165">
        <v>0</v>
      </c>
      <c r="L407" s="21">
        <v>0</v>
      </c>
      <c r="M407" s="27">
        <v>0</v>
      </c>
      <c r="N407" s="30">
        <v>0</v>
      </c>
      <c r="O407" s="15">
        <v>0</v>
      </c>
      <c r="P407" s="31">
        <v>0</v>
      </c>
      <c r="Q407" s="92"/>
      <c r="R407" s="92"/>
      <c r="S407" s="92"/>
      <c r="T407" s="86"/>
      <c r="U407" s="81"/>
    </row>
    <row r="408" spans="1:28" s="13" customFormat="1">
      <c r="A408" s="36" t="s">
        <v>53</v>
      </c>
      <c r="B408" s="37" t="s">
        <v>67</v>
      </c>
      <c r="C408" s="215" t="s">
        <v>66</v>
      </c>
      <c r="D408" s="208" t="s">
        <v>145</v>
      </c>
      <c r="E408" s="40" t="s">
        <v>145</v>
      </c>
      <c r="F408" s="41" t="s">
        <v>145</v>
      </c>
      <c r="G408" s="42">
        <v>190562985.32000002</v>
      </c>
      <c r="H408" s="40" t="s">
        <v>145</v>
      </c>
      <c r="I408" s="41" t="s">
        <v>145</v>
      </c>
      <c r="J408" s="42">
        <v>32489218.359999999</v>
      </c>
      <c r="K408" s="40" t="s">
        <v>145</v>
      </c>
      <c r="L408" s="41" t="s">
        <v>145</v>
      </c>
      <c r="M408" s="42">
        <v>-158073766.96000004</v>
      </c>
      <c r="N408" s="216" t="s">
        <v>145</v>
      </c>
      <c r="O408" s="217" t="s">
        <v>145</v>
      </c>
      <c r="P408" s="43">
        <v>-0.8295092916106297</v>
      </c>
      <c r="Q408" s="91"/>
      <c r="R408" s="91"/>
      <c r="S408" s="91"/>
      <c r="T408" s="85"/>
      <c r="U408" s="81"/>
      <c r="W408" s="81"/>
      <c r="X408" s="81">
        <v>32489218.359999999</v>
      </c>
    </row>
    <row r="409" spans="1:28" s="16" customFormat="1" outlineLevel="1">
      <c r="A409" s="193" t="s">
        <v>67</v>
      </c>
      <c r="B409" s="5" t="s">
        <v>136</v>
      </c>
      <c r="C409" s="6" t="s">
        <v>137</v>
      </c>
      <c r="D409" s="161" t="s">
        <v>194</v>
      </c>
      <c r="E409" s="26">
        <v>0</v>
      </c>
      <c r="F409" s="14">
        <v>0</v>
      </c>
      <c r="G409" s="27">
        <v>0</v>
      </c>
      <c r="H409" s="26">
        <v>0</v>
      </c>
      <c r="I409" s="14">
        <v>0</v>
      </c>
      <c r="J409" s="27">
        <v>0</v>
      </c>
      <c r="K409" s="26">
        <v>0</v>
      </c>
      <c r="L409" s="14">
        <v>0</v>
      </c>
      <c r="M409" s="27">
        <v>0</v>
      </c>
      <c r="N409" s="30">
        <v>0</v>
      </c>
      <c r="O409" s="15">
        <v>0</v>
      </c>
      <c r="P409" s="31">
        <v>0</v>
      </c>
      <c r="Q409" s="92"/>
      <c r="R409" s="92"/>
      <c r="S409" s="92"/>
      <c r="T409" s="86"/>
      <c r="U409" s="81"/>
    </row>
    <row r="410" spans="1:28" s="20" customFormat="1" outlineLevel="1">
      <c r="A410" s="194" t="s">
        <v>67</v>
      </c>
      <c r="B410" s="7"/>
      <c r="C410" s="8" t="s">
        <v>166</v>
      </c>
      <c r="D410" s="162" t="s">
        <v>194</v>
      </c>
      <c r="E410" s="28">
        <v>0</v>
      </c>
      <c r="F410" s="17">
        <v>0</v>
      </c>
      <c r="G410" s="29">
        <v>0</v>
      </c>
      <c r="H410" s="28">
        <v>0</v>
      </c>
      <c r="I410" s="17">
        <v>0</v>
      </c>
      <c r="J410" s="29">
        <v>0</v>
      </c>
      <c r="K410" s="28">
        <v>0</v>
      </c>
      <c r="L410" s="18">
        <v>0</v>
      </c>
      <c r="M410" s="29">
        <v>0</v>
      </c>
      <c r="N410" s="181">
        <v>0</v>
      </c>
      <c r="O410" s="19">
        <v>0</v>
      </c>
      <c r="P410" s="32">
        <v>0</v>
      </c>
      <c r="Q410" s="93"/>
      <c r="R410" s="93"/>
      <c r="S410" s="93"/>
      <c r="T410" s="87"/>
      <c r="U410" s="81"/>
    </row>
    <row r="411" spans="1:28" s="20" customFormat="1" outlineLevel="1">
      <c r="A411" s="194" t="s">
        <v>67</v>
      </c>
      <c r="B411" s="7"/>
      <c r="C411" s="8" t="s">
        <v>167</v>
      </c>
      <c r="D411" s="162" t="s">
        <v>194</v>
      </c>
      <c r="E411" s="28">
        <v>0</v>
      </c>
      <c r="F411" s="17">
        <v>0</v>
      </c>
      <c r="G411" s="29">
        <v>0</v>
      </c>
      <c r="H411" s="28">
        <v>0</v>
      </c>
      <c r="I411" s="17">
        <v>0</v>
      </c>
      <c r="J411" s="29">
        <v>0</v>
      </c>
      <c r="K411" s="111">
        <v>0</v>
      </c>
      <c r="L411" s="18">
        <v>0</v>
      </c>
      <c r="M411" s="29">
        <v>0</v>
      </c>
      <c r="N411" s="181">
        <v>0</v>
      </c>
      <c r="O411" s="19">
        <v>0</v>
      </c>
      <c r="P411" s="32">
        <v>0</v>
      </c>
      <c r="Q411" s="93"/>
      <c r="R411" s="93"/>
      <c r="S411" s="93"/>
      <c r="T411" s="87"/>
      <c r="U411" s="81"/>
    </row>
    <row r="412" spans="1:28" s="20" customFormat="1" outlineLevel="1">
      <c r="A412" s="194" t="s">
        <v>67</v>
      </c>
      <c r="B412" s="7" t="s">
        <v>168</v>
      </c>
      <c r="C412" s="8" t="s">
        <v>138</v>
      </c>
      <c r="D412" s="162" t="s">
        <v>194</v>
      </c>
      <c r="E412" s="28">
        <v>0</v>
      </c>
      <c r="F412" s="17">
        <v>0</v>
      </c>
      <c r="G412" s="29">
        <v>0</v>
      </c>
      <c r="H412" s="28">
        <v>0</v>
      </c>
      <c r="I412" s="17">
        <v>0</v>
      </c>
      <c r="J412" s="29">
        <v>0</v>
      </c>
      <c r="K412" s="111">
        <v>0</v>
      </c>
      <c r="L412" s="18">
        <v>0</v>
      </c>
      <c r="M412" s="29">
        <v>0</v>
      </c>
      <c r="N412" s="181">
        <v>0</v>
      </c>
      <c r="O412" s="19">
        <v>0</v>
      </c>
      <c r="P412" s="32">
        <v>0</v>
      </c>
      <c r="Q412" s="93"/>
      <c r="R412" s="93"/>
      <c r="S412" s="93"/>
      <c r="U412" s="81"/>
    </row>
    <row r="413" spans="1:28" s="20" customFormat="1" ht="31.5" outlineLevel="1">
      <c r="A413" s="194" t="s">
        <v>67</v>
      </c>
      <c r="B413" s="7" t="s">
        <v>169</v>
      </c>
      <c r="C413" s="129" t="s">
        <v>181</v>
      </c>
      <c r="D413" s="162" t="s">
        <v>195</v>
      </c>
      <c r="E413" s="28"/>
      <c r="F413" s="17"/>
      <c r="G413" s="29">
        <v>0</v>
      </c>
      <c r="H413" s="111"/>
      <c r="I413" s="18"/>
      <c r="J413" s="29">
        <v>0</v>
      </c>
      <c r="K413" s="28">
        <v>0</v>
      </c>
      <c r="L413" s="18">
        <v>0</v>
      </c>
      <c r="M413" s="29">
        <v>0</v>
      </c>
      <c r="N413" s="181">
        <v>0</v>
      </c>
      <c r="O413" s="19">
        <v>0</v>
      </c>
      <c r="P413" s="32">
        <v>0</v>
      </c>
      <c r="Q413" s="93"/>
      <c r="R413" s="93"/>
      <c r="S413" s="93"/>
      <c r="U413" s="81"/>
    </row>
    <row r="414" spans="1:28" s="20" customFormat="1" outlineLevel="1">
      <c r="A414" s="194" t="s">
        <v>67</v>
      </c>
      <c r="B414" s="7" t="s">
        <v>170</v>
      </c>
      <c r="C414" s="8" t="s">
        <v>180</v>
      </c>
      <c r="D414" s="162" t="s">
        <v>194</v>
      </c>
      <c r="E414" s="28">
        <v>0</v>
      </c>
      <c r="F414" s="17">
        <v>0</v>
      </c>
      <c r="G414" s="29">
        <v>0</v>
      </c>
      <c r="H414" s="28">
        <v>0</v>
      </c>
      <c r="I414" s="17">
        <v>0</v>
      </c>
      <c r="J414" s="29">
        <v>0</v>
      </c>
      <c r="K414" s="111">
        <v>0</v>
      </c>
      <c r="L414" s="18">
        <v>0</v>
      </c>
      <c r="M414" s="29">
        <v>0</v>
      </c>
      <c r="N414" s="181">
        <v>0</v>
      </c>
      <c r="O414" s="19">
        <v>0</v>
      </c>
      <c r="P414" s="32">
        <v>0</v>
      </c>
      <c r="Q414" s="93"/>
      <c r="R414" s="93"/>
      <c r="S414" s="93"/>
      <c r="U414" s="81"/>
      <c r="X414" s="198"/>
      <c r="AB414" s="22"/>
    </row>
    <row r="415" spans="1:28" s="20" customFormat="1" outlineLevel="1">
      <c r="A415" s="194" t="s">
        <v>67</v>
      </c>
      <c r="B415" s="7" t="s">
        <v>171</v>
      </c>
      <c r="C415" s="8" t="s">
        <v>156</v>
      </c>
      <c r="D415" s="162"/>
      <c r="E415" s="28"/>
      <c r="F415" s="17"/>
      <c r="G415" s="29">
        <v>0</v>
      </c>
      <c r="H415" s="28"/>
      <c r="I415" s="17"/>
      <c r="J415" s="29">
        <v>0</v>
      </c>
      <c r="K415" s="111">
        <v>0</v>
      </c>
      <c r="L415" s="18">
        <v>0</v>
      </c>
      <c r="M415" s="29">
        <v>0</v>
      </c>
      <c r="N415" s="181">
        <v>0</v>
      </c>
      <c r="O415" s="19">
        <v>0</v>
      </c>
      <c r="P415" s="32">
        <v>0</v>
      </c>
      <c r="Q415" s="93"/>
      <c r="R415" s="93"/>
      <c r="S415" s="93"/>
      <c r="T415" s="87"/>
      <c r="U415" s="81"/>
    </row>
    <row r="416" spans="1:28" s="20" customFormat="1" outlineLevel="1">
      <c r="A416" s="193" t="s">
        <v>67</v>
      </c>
      <c r="B416" s="5" t="s">
        <v>141</v>
      </c>
      <c r="C416" s="6" t="s">
        <v>140</v>
      </c>
      <c r="D416" s="161" t="s">
        <v>159</v>
      </c>
      <c r="E416" s="26">
        <v>280</v>
      </c>
      <c r="F416" s="14">
        <v>3080</v>
      </c>
      <c r="G416" s="27">
        <v>5544609.6299999999</v>
      </c>
      <c r="H416" s="26">
        <v>0</v>
      </c>
      <c r="I416" s="21">
        <v>0</v>
      </c>
      <c r="J416" s="27">
        <v>0</v>
      </c>
      <c r="K416" s="26">
        <v>-280</v>
      </c>
      <c r="L416" s="21">
        <v>-3080</v>
      </c>
      <c r="M416" s="27">
        <v>-5544609.6299999999</v>
      </c>
      <c r="N416" s="30">
        <v>-1</v>
      </c>
      <c r="O416" s="15">
        <v>-1</v>
      </c>
      <c r="P416" s="31">
        <v>-1</v>
      </c>
      <c r="Q416" s="92"/>
      <c r="R416" s="92"/>
      <c r="S416" s="92"/>
      <c r="T416" s="87"/>
      <c r="U416" s="81"/>
    </row>
    <row r="417" spans="1:24" s="20" customFormat="1" outlineLevel="1">
      <c r="A417" s="193" t="s">
        <v>67</v>
      </c>
      <c r="B417" s="5"/>
      <c r="C417" s="8" t="s">
        <v>166</v>
      </c>
      <c r="D417" s="162" t="s">
        <v>159</v>
      </c>
      <c r="E417" s="28">
        <v>0</v>
      </c>
      <c r="F417" s="17">
        <v>0</v>
      </c>
      <c r="G417" s="29">
        <v>0</v>
      </c>
      <c r="H417" s="28">
        <v>0</v>
      </c>
      <c r="I417" s="17">
        <v>0</v>
      </c>
      <c r="J417" s="29">
        <v>0</v>
      </c>
      <c r="K417" s="111">
        <v>0</v>
      </c>
      <c r="L417" s="18">
        <v>0</v>
      </c>
      <c r="M417" s="29">
        <v>0</v>
      </c>
      <c r="N417" s="30">
        <v>0</v>
      </c>
      <c r="O417" s="15">
        <v>0</v>
      </c>
      <c r="P417" s="31">
        <v>0</v>
      </c>
      <c r="Q417" s="93"/>
      <c r="R417" s="93"/>
      <c r="S417" s="93"/>
      <c r="T417" s="87"/>
      <c r="U417" s="81"/>
    </row>
    <row r="418" spans="1:24" s="16" customFormat="1" outlineLevel="1">
      <c r="A418" s="193" t="s">
        <v>67</v>
      </c>
      <c r="B418" s="5"/>
      <c r="C418" s="8" t="s">
        <v>167</v>
      </c>
      <c r="D418" s="162" t="s">
        <v>159</v>
      </c>
      <c r="E418" s="28">
        <v>0</v>
      </c>
      <c r="F418" s="17">
        <v>0</v>
      </c>
      <c r="G418" s="29">
        <v>0</v>
      </c>
      <c r="H418" s="111">
        <v>0</v>
      </c>
      <c r="I418" s="18">
        <v>0</v>
      </c>
      <c r="J418" s="29">
        <v>0</v>
      </c>
      <c r="K418" s="111">
        <v>0</v>
      </c>
      <c r="L418" s="18">
        <v>0</v>
      </c>
      <c r="M418" s="29">
        <v>0</v>
      </c>
      <c r="N418" s="181">
        <v>0</v>
      </c>
      <c r="O418" s="19">
        <v>0</v>
      </c>
      <c r="P418" s="32">
        <v>0</v>
      </c>
      <c r="Q418" s="93"/>
      <c r="R418" s="93"/>
      <c r="S418" s="93"/>
      <c r="T418" s="86"/>
      <c r="U418" s="81"/>
    </row>
    <row r="419" spans="1:24" s="20" customFormat="1" ht="31.5" outlineLevel="1">
      <c r="A419" s="193" t="s">
        <v>67</v>
      </c>
      <c r="B419" s="5"/>
      <c r="C419" s="129" t="s">
        <v>182</v>
      </c>
      <c r="D419" s="162" t="s">
        <v>159</v>
      </c>
      <c r="E419" s="28">
        <v>0</v>
      </c>
      <c r="F419" s="17">
        <v>0</v>
      </c>
      <c r="G419" s="29">
        <v>0</v>
      </c>
      <c r="H419" s="28">
        <v>0</v>
      </c>
      <c r="I419" s="18">
        <v>0</v>
      </c>
      <c r="J419" s="29">
        <v>0</v>
      </c>
      <c r="K419" s="111">
        <v>0</v>
      </c>
      <c r="L419" s="18">
        <v>0</v>
      </c>
      <c r="M419" s="29">
        <v>0</v>
      </c>
      <c r="N419" s="30">
        <v>0</v>
      </c>
      <c r="O419" s="15">
        <v>0</v>
      </c>
      <c r="P419" s="31">
        <v>0</v>
      </c>
      <c r="Q419" s="93"/>
      <c r="R419" s="93"/>
      <c r="S419" s="93"/>
      <c r="T419" s="87"/>
      <c r="U419" s="81"/>
    </row>
    <row r="420" spans="1:24" s="20" customFormat="1" outlineLevel="1">
      <c r="A420" s="194" t="s">
        <v>67</v>
      </c>
      <c r="B420" s="7" t="s">
        <v>185</v>
      </c>
      <c r="C420" s="8" t="s">
        <v>157</v>
      </c>
      <c r="D420" s="162" t="s">
        <v>159</v>
      </c>
      <c r="E420" s="28">
        <v>280</v>
      </c>
      <c r="F420" s="17">
        <v>3080</v>
      </c>
      <c r="G420" s="29">
        <v>5544968.7999999998</v>
      </c>
      <c r="H420" s="28">
        <v>0</v>
      </c>
      <c r="I420" s="17">
        <v>0</v>
      </c>
      <c r="J420" s="29">
        <v>0</v>
      </c>
      <c r="K420" s="111">
        <v>-280</v>
      </c>
      <c r="L420" s="18">
        <v>-3080</v>
      </c>
      <c r="M420" s="29">
        <v>-5544968.7999999998</v>
      </c>
      <c r="N420" s="181">
        <v>-1</v>
      </c>
      <c r="O420" s="19">
        <v>-1</v>
      </c>
      <c r="P420" s="32">
        <v>-1</v>
      </c>
      <c r="Q420" s="93"/>
      <c r="R420" s="93"/>
      <c r="S420" s="93"/>
      <c r="T420" s="87"/>
      <c r="U420" s="81"/>
    </row>
    <row r="421" spans="1:24" s="20" customFormat="1" outlineLevel="1">
      <c r="A421" s="194" t="s">
        <v>67</v>
      </c>
      <c r="B421" s="7" t="s">
        <v>186</v>
      </c>
      <c r="C421" s="8" t="s">
        <v>183</v>
      </c>
      <c r="D421" s="162" t="s">
        <v>159</v>
      </c>
      <c r="E421" s="28">
        <v>0</v>
      </c>
      <c r="F421" s="17">
        <v>0</v>
      </c>
      <c r="G421" s="29">
        <v>0</v>
      </c>
      <c r="H421" s="28">
        <v>0</v>
      </c>
      <c r="I421" s="17">
        <v>0</v>
      </c>
      <c r="J421" s="29">
        <v>0</v>
      </c>
      <c r="K421" s="111">
        <v>0</v>
      </c>
      <c r="L421" s="18">
        <v>0</v>
      </c>
      <c r="M421" s="29">
        <v>0</v>
      </c>
      <c r="N421" s="181">
        <v>0</v>
      </c>
      <c r="O421" s="19">
        <v>0</v>
      </c>
      <c r="P421" s="32">
        <v>0</v>
      </c>
      <c r="Q421" s="93"/>
      <c r="R421" s="93"/>
      <c r="S421" s="93"/>
      <c r="T421" s="87"/>
      <c r="U421" s="81"/>
    </row>
    <row r="422" spans="1:24" s="20" customFormat="1" outlineLevel="1">
      <c r="A422" s="194" t="s">
        <v>67</v>
      </c>
      <c r="B422" s="7" t="s">
        <v>187</v>
      </c>
      <c r="C422" s="8" t="s">
        <v>156</v>
      </c>
      <c r="D422" s="162"/>
      <c r="E422" s="28"/>
      <c r="F422" s="17"/>
      <c r="G422" s="29">
        <v>-359.17</v>
      </c>
      <c r="H422" s="28"/>
      <c r="I422" s="17"/>
      <c r="J422" s="29"/>
      <c r="K422" s="111">
        <v>0</v>
      </c>
      <c r="L422" s="18">
        <v>0</v>
      </c>
      <c r="M422" s="29">
        <v>359.17</v>
      </c>
      <c r="N422" s="181">
        <v>0</v>
      </c>
      <c r="O422" s="19">
        <v>0</v>
      </c>
      <c r="P422" s="32">
        <v>-1</v>
      </c>
      <c r="Q422" s="93"/>
      <c r="R422" s="93"/>
      <c r="S422" s="93"/>
      <c r="U422" s="81"/>
    </row>
    <row r="423" spans="1:24" s="20" customFormat="1" ht="31.5" outlineLevel="1">
      <c r="A423" s="193" t="s">
        <v>67</v>
      </c>
      <c r="B423" s="5" t="s">
        <v>139</v>
      </c>
      <c r="C423" s="9" t="s">
        <v>142</v>
      </c>
      <c r="D423" s="163" t="s">
        <v>1</v>
      </c>
      <c r="E423" s="26">
        <v>32510</v>
      </c>
      <c r="F423" s="21">
        <v>251487</v>
      </c>
      <c r="G423" s="27">
        <v>185018375.69000003</v>
      </c>
      <c r="H423" s="26">
        <v>35808</v>
      </c>
      <c r="I423" s="21">
        <v>253131</v>
      </c>
      <c r="J423" s="27">
        <v>32489218.359999999</v>
      </c>
      <c r="K423" s="26">
        <v>3298</v>
      </c>
      <c r="L423" s="21">
        <v>1644</v>
      </c>
      <c r="M423" s="27">
        <v>-152529157.33000004</v>
      </c>
      <c r="N423" s="30">
        <v>0.1014457090126115</v>
      </c>
      <c r="O423" s="15">
        <v>6.5371172267353781E-3</v>
      </c>
      <c r="P423" s="31">
        <v>-0.82440004546123591</v>
      </c>
      <c r="Q423" s="92"/>
      <c r="R423" s="92"/>
      <c r="S423" s="92"/>
      <c r="T423" s="87"/>
      <c r="U423" s="81"/>
    </row>
    <row r="424" spans="1:24" s="20" customFormat="1" ht="31.5" outlineLevel="1">
      <c r="A424" s="194" t="s">
        <v>67</v>
      </c>
      <c r="B424" s="7" t="s">
        <v>188</v>
      </c>
      <c r="C424" s="10" t="s">
        <v>184</v>
      </c>
      <c r="D424" s="164" t="s">
        <v>1</v>
      </c>
      <c r="E424" s="28">
        <v>31153</v>
      </c>
      <c r="F424" s="17">
        <v>246187</v>
      </c>
      <c r="G424" s="29">
        <v>182005375.69000003</v>
      </c>
      <c r="H424" s="28">
        <v>34422</v>
      </c>
      <c r="I424" s="17">
        <v>247631</v>
      </c>
      <c r="J424" s="29">
        <v>29062018.359999999</v>
      </c>
      <c r="K424" s="111">
        <v>3269</v>
      </c>
      <c r="L424" s="18">
        <v>1444</v>
      </c>
      <c r="M424" s="29">
        <v>-152943357.33000004</v>
      </c>
      <c r="N424" s="181">
        <v>0.10493371424902899</v>
      </c>
      <c r="O424" s="19">
        <v>5.8654599958568084E-3</v>
      </c>
      <c r="P424" s="32">
        <v>-0.84032329677174067</v>
      </c>
      <c r="Q424" s="93"/>
      <c r="R424" s="93"/>
      <c r="S424" s="93"/>
      <c r="T424" s="87"/>
      <c r="U424" s="81"/>
    </row>
    <row r="425" spans="1:24" s="20" customFormat="1" ht="31.5" outlineLevel="1">
      <c r="A425" s="194" t="s">
        <v>67</v>
      </c>
      <c r="B425" s="7"/>
      <c r="C425" s="10" t="s">
        <v>224</v>
      </c>
      <c r="D425" s="164" t="s">
        <v>225</v>
      </c>
      <c r="E425" s="28">
        <v>14835</v>
      </c>
      <c r="F425" s="17">
        <v>79534</v>
      </c>
      <c r="G425" s="29">
        <v>62483531</v>
      </c>
      <c r="H425" s="28">
        <v>12489</v>
      </c>
      <c r="I425" s="17">
        <v>67346</v>
      </c>
      <c r="J425" s="29">
        <v>54682216.099999994</v>
      </c>
      <c r="K425" s="111">
        <v>-2346</v>
      </c>
      <c r="L425" s="18">
        <v>-12188</v>
      </c>
      <c r="M425" s="29">
        <v>-7801314.900000006</v>
      </c>
      <c r="N425" s="181">
        <v>-0.15813953488372093</v>
      </c>
      <c r="O425" s="19">
        <v>-0.1532426383684965</v>
      </c>
      <c r="P425" s="32">
        <v>-0.12485393791205568</v>
      </c>
      <c r="Q425" s="93"/>
      <c r="R425" s="93"/>
      <c r="S425" s="93"/>
      <c r="T425" s="87"/>
      <c r="U425" s="81"/>
    </row>
    <row r="426" spans="1:24" s="20" customFormat="1" outlineLevel="1">
      <c r="A426" s="194" t="s">
        <v>67</v>
      </c>
      <c r="B426" s="7"/>
      <c r="C426" s="10" t="s">
        <v>222</v>
      </c>
      <c r="D426" s="164" t="s">
        <v>223</v>
      </c>
      <c r="E426" s="28">
        <v>1407</v>
      </c>
      <c r="F426" s="17">
        <v>0</v>
      </c>
      <c r="G426" s="29">
        <v>1644330</v>
      </c>
      <c r="H426" s="28">
        <v>1331</v>
      </c>
      <c r="I426" s="17"/>
      <c r="J426" s="29">
        <v>1184450</v>
      </c>
      <c r="K426" s="111">
        <v>-76</v>
      </c>
      <c r="L426" s="18">
        <v>0</v>
      </c>
      <c r="M426" s="29">
        <v>-459880</v>
      </c>
      <c r="N426" s="181">
        <v>-5.4015636105188343E-2</v>
      </c>
      <c r="O426" s="19">
        <v>0</v>
      </c>
      <c r="P426" s="32">
        <v>-0.27967622070995479</v>
      </c>
      <c r="Q426" s="93"/>
      <c r="R426" s="93"/>
      <c r="S426" s="93"/>
      <c r="T426" s="87"/>
      <c r="U426" s="81"/>
    </row>
    <row r="427" spans="1:24" s="20" customFormat="1" outlineLevel="1">
      <c r="A427" s="194" t="s">
        <v>67</v>
      </c>
      <c r="B427" s="7" t="s">
        <v>189</v>
      </c>
      <c r="C427" s="11" t="s">
        <v>144</v>
      </c>
      <c r="D427" s="164" t="s">
        <v>1</v>
      </c>
      <c r="E427" s="28">
        <v>1357</v>
      </c>
      <c r="F427" s="17">
        <v>5300</v>
      </c>
      <c r="G427" s="29">
        <v>3013000</v>
      </c>
      <c r="H427" s="28">
        <v>1386</v>
      </c>
      <c r="I427" s="17">
        <v>5500</v>
      </c>
      <c r="J427" s="29">
        <v>3427200</v>
      </c>
      <c r="K427" s="111">
        <v>29</v>
      </c>
      <c r="L427" s="18">
        <v>200</v>
      </c>
      <c r="M427" s="29">
        <v>414200</v>
      </c>
      <c r="N427" s="181">
        <v>2.1370670596904937E-2</v>
      </c>
      <c r="O427" s="19">
        <v>3.7735849056603772E-2</v>
      </c>
      <c r="P427" s="32">
        <v>0.13747095917690011</v>
      </c>
      <c r="Q427" s="93"/>
      <c r="R427" s="93"/>
      <c r="S427" s="93"/>
      <c r="T427" s="87"/>
      <c r="U427" s="81"/>
    </row>
    <row r="428" spans="1:24" s="16" customFormat="1" outlineLevel="1">
      <c r="A428" s="193" t="s">
        <v>67</v>
      </c>
      <c r="B428" s="5" t="s">
        <v>143</v>
      </c>
      <c r="C428" s="6" t="s">
        <v>2</v>
      </c>
      <c r="D428" s="163" t="s">
        <v>3</v>
      </c>
      <c r="E428" s="26">
        <v>0</v>
      </c>
      <c r="F428" s="14">
        <v>0</v>
      </c>
      <c r="G428" s="27">
        <v>0</v>
      </c>
      <c r="H428" s="230">
        <v>0</v>
      </c>
      <c r="I428" s="231"/>
      <c r="J428" s="232">
        <v>0</v>
      </c>
      <c r="K428" s="165">
        <v>0</v>
      </c>
      <c r="L428" s="21">
        <v>0</v>
      </c>
      <c r="M428" s="27">
        <v>0</v>
      </c>
      <c r="N428" s="30">
        <v>0</v>
      </c>
      <c r="O428" s="15">
        <v>0</v>
      </c>
      <c r="P428" s="31">
        <v>0</v>
      </c>
      <c r="Q428" s="92"/>
      <c r="R428" s="92"/>
      <c r="S428" s="92"/>
      <c r="T428" s="86"/>
      <c r="U428" s="81"/>
    </row>
    <row r="429" spans="1:24" s="13" customFormat="1">
      <c r="A429" s="36" t="s">
        <v>56</v>
      </c>
      <c r="B429" s="37" t="s">
        <v>70</v>
      </c>
      <c r="C429" s="215" t="s">
        <v>69</v>
      </c>
      <c r="D429" s="208" t="s">
        <v>145</v>
      </c>
      <c r="E429" s="40" t="s">
        <v>145</v>
      </c>
      <c r="F429" s="41" t="s">
        <v>145</v>
      </c>
      <c r="G429" s="42">
        <v>264632072</v>
      </c>
      <c r="H429" s="40" t="s">
        <v>145</v>
      </c>
      <c r="I429" s="41" t="s">
        <v>145</v>
      </c>
      <c r="J429" s="42">
        <v>282237876</v>
      </c>
      <c r="K429" s="40" t="s">
        <v>145</v>
      </c>
      <c r="L429" s="41" t="s">
        <v>145</v>
      </c>
      <c r="M429" s="42">
        <v>17605804</v>
      </c>
      <c r="N429" s="216" t="s">
        <v>145</v>
      </c>
      <c r="O429" s="217" t="s">
        <v>145</v>
      </c>
      <c r="P429" s="43">
        <v>6.6529366100417334E-2</v>
      </c>
      <c r="Q429" s="91"/>
      <c r="R429" s="91"/>
      <c r="S429" s="91"/>
      <c r="T429" s="85"/>
      <c r="U429" s="81"/>
      <c r="W429" s="81"/>
      <c r="X429" s="81">
        <v>282237876</v>
      </c>
    </row>
    <row r="430" spans="1:24" s="16" customFormat="1" outlineLevel="1">
      <c r="A430" s="193" t="s">
        <v>70</v>
      </c>
      <c r="B430" s="5" t="s">
        <v>136</v>
      </c>
      <c r="C430" s="6" t="s">
        <v>137</v>
      </c>
      <c r="D430" s="161" t="s">
        <v>194</v>
      </c>
      <c r="E430" s="26">
        <v>0</v>
      </c>
      <c r="F430" s="14">
        <v>0</v>
      </c>
      <c r="G430" s="27">
        <v>0</v>
      </c>
      <c r="H430" s="26">
        <v>0</v>
      </c>
      <c r="I430" s="14">
        <v>0</v>
      </c>
      <c r="J430" s="27">
        <v>0</v>
      </c>
      <c r="K430" s="26">
        <v>0</v>
      </c>
      <c r="L430" s="14">
        <v>0</v>
      </c>
      <c r="M430" s="27">
        <v>0</v>
      </c>
      <c r="N430" s="30">
        <v>0</v>
      </c>
      <c r="O430" s="15">
        <v>0</v>
      </c>
      <c r="P430" s="31">
        <v>0</v>
      </c>
      <c r="Q430" s="92"/>
      <c r="R430" s="92"/>
      <c r="S430" s="92"/>
      <c r="T430" s="86"/>
      <c r="U430" s="81"/>
    </row>
    <row r="431" spans="1:24" s="20" customFormat="1" outlineLevel="1">
      <c r="A431" s="194" t="s">
        <v>70</v>
      </c>
      <c r="B431" s="7"/>
      <c r="C431" s="8" t="s">
        <v>166</v>
      </c>
      <c r="D431" s="162" t="s">
        <v>194</v>
      </c>
      <c r="E431" s="28">
        <v>0</v>
      </c>
      <c r="F431" s="17">
        <v>0</v>
      </c>
      <c r="G431" s="29">
        <v>0</v>
      </c>
      <c r="H431" s="28">
        <v>0</v>
      </c>
      <c r="I431" s="17">
        <v>0</v>
      </c>
      <c r="J431" s="29">
        <v>0</v>
      </c>
      <c r="K431" s="28">
        <v>0</v>
      </c>
      <c r="L431" s="18">
        <v>0</v>
      </c>
      <c r="M431" s="29">
        <v>0</v>
      </c>
      <c r="N431" s="181">
        <v>0</v>
      </c>
      <c r="O431" s="19">
        <v>0</v>
      </c>
      <c r="P431" s="32">
        <v>0</v>
      </c>
      <c r="Q431" s="93"/>
      <c r="R431" s="93"/>
      <c r="S431" s="93"/>
      <c r="T431" s="87"/>
      <c r="U431" s="81"/>
    </row>
    <row r="432" spans="1:24" s="20" customFormat="1" outlineLevel="1">
      <c r="A432" s="194" t="s">
        <v>70</v>
      </c>
      <c r="B432" s="7"/>
      <c r="C432" s="8" t="s">
        <v>167</v>
      </c>
      <c r="D432" s="162" t="s">
        <v>194</v>
      </c>
      <c r="E432" s="28">
        <v>0</v>
      </c>
      <c r="F432" s="17">
        <v>0</v>
      </c>
      <c r="G432" s="29">
        <v>0</v>
      </c>
      <c r="H432" s="28">
        <v>0</v>
      </c>
      <c r="I432" s="17">
        <v>0</v>
      </c>
      <c r="J432" s="29">
        <v>0</v>
      </c>
      <c r="K432" s="111">
        <v>0</v>
      </c>
      <c r="L432" s="18">
        <v>0</v>
      </c>
      <c r="M432" s="29">
        <v>0</v>
      </c>
      <c r="N432" s="181">
        <v>0</v>
      </c>
      <c r="O432" s="19">
        <v>0</v>
      </c>
      <c r="P432" s="32">
        <v>0</v>
      </c>
      <c r="Q432" s="93"/>
      <c r="R432" s="93"/>
      <c r="S432" s="93"/>
      <c r="T432" s="87"/>
      <c r="U432" s="81"/>
    </row>
    <row r="433" spans="1:28" s="20" customFormat="1" outlineLevel="1">
      <c r="A433" s="194" t="s">
        <v>70</v>
      </c>
      <c r="B433" s="7" t="s">
        <v>168</v>
      </c>
      <c r="C433" s="8" t="s">
        <v>138</v>
      </c>
      <c r="D433" s="162" t="s">
        <v>194</v>
      </c>
      <c r="E433" s="28">
        <v>0</v>
      </c>
      <c r="F433" s="17">
        <v>0</v>
      </c>
      <c r="G433" s="29">
        <v>0</v>
      </c>
      <c r="H433" s="28">
        <v>0</v>
      </c>
      <c r="I433" s="17">
        <v>0</v>
      </c>
      <c r="J433" s="29">
        <v>0</v>
      </c>
      <c r="K433" s="111">
        <v>0</v>
      </c>
      <c r="L433" s="18">
        <v>0</v>
      </c>
      <c r="M433" s="29">
        <v>0</v>
      </c>
      <c r="N433" s="181">
        <v>0</v>
      </c>
      <c r="O433" s="19">
        <v>0</v>
      </c>
      <c r="P433" s="32">
        <v>0</v>
      </c>
      <c r="Q433" s="93"/>
      <c r="R433" s="93"/>
      <c r="S433" s="93"/>
      <c r="U433" s="81"/>
    </row>
    <row r="434" spans="1:28" s="20" customFormat="1" ht="31.5" outlineLevel="1">
      <c r="A434" s="194" t="s">
        <v>70</v>
      </c>
      <c r="B434" s="7" t="s">
        <v>169</v>
      </c>
      <c r="C434" s="129" t="s">
        <v>181</v>
      </c>
      <c r="D434" s="162" t="s">
        <v>195</v>
      </c>
      <c r="E434" s="28"/>
      <c r="F434" s="17"/>
      <c r="G434" s="29">
        <v>0</v>
      </c>
      <c r="H434" s="111"/>
      <c r="I434" s="18"/>
      <c r="J434" s="29">
        <v>0</v>
      </c>
      <c r="K434" s="28">
        <v>0</v>
      </c>
      <c r="L434" s="18">
        <v>0</v>
      </c>
      <c r="M434" s="29">
        <v>0</v>
      </c>
      <c r="N434" s="181">
        <v>0</v>
      </c>
      <c r="O434" s="19">
        <v>0</v>
      </c>
      <c r="P434" s="32">
        <v>0</v>
      </c>
      <c r="Q434" s="93"/>
      <c r="R434" s="93"/>
      <c r="S434" s="93"/>
      <c r="T434" s="87"/>
      <c r="U434" s="81"/>
    </row>
    <row r="435" spans="1:28" s="20" customFormat="1" outlineLevel="1">
      <c r="A435" s="194" t="s">
        <v>70</v>
      </c>
      <c r="B435" s="7" t="s">
        <v>170</v>
      </c>
      <c r="C435" s="8" t="s">
        <v>180</v>
      </c>
      <c r="D435" s="162" t="s">
        <v>194</v>
      </c>
      <c r="E435" s="28">
        <v>0</v>
      </c>
      <c r="F435" s="17">
        <v>0</v>
      </c>
      <c r="G435" s="29">
        <v>0</v>
      </c>
      <c r="H435" s="28">
        <v>0</v>
      </c>
      <c r="I435" s="17">
        <v>0</v>
      </c>
      <c r="J435" s="29">
        <v>0</v>
      </c>
      <c r="K435" s="111">
        <v>0</v>
      </c>
      <c r="L435" s="18">
        <v>0</v>
      </c>
      <c r="M435" s="29">
        <v>0</v>
      </c>
      <c r="N435" s="181">
        <v>0</v>
      </c>
      <c r="O435" s="19">
        <v>0</v>
      </c>
      <c r="P435" s="32">
        <v>0</v>
      </c>
      <c r="Q435" s="93"/>
      <c r="R435" s="93"/>
      <c r="S435" s="93"/>
      <c r="T435" s="87"/>
      <c r="U435" s="81"/>
      <c r="AB435" s="22"/>
    </row>
    <row r="436" spans="1:28" s="20" customFormat="1" outlineLevel="1">
      <c r="A436" s="194" t="s">
        <v>70</v>
      </c>
      <c r="B436" s="7" t="s">
        <v>171</v>
      </c>
      <c r="C436" s="8" t="s">
        <v>156</v>
      </c>
      <c r="D436" s="162"/>
      <c r="E436" s="28"/>
      <c r="F436" s="17"/>
      <c r="G436" s="29">
        <v>0</v>
      </c>
      <c r="H436" s="28"/>
      <c r="I436" s="17"/>
      <c r="J436" s="29">
        <v>0</v>
      </c>
      <c r="K436" s="111">
        <v>0</v>
      </c>
      <c r="L436" s="18">
        <v>0</v>
      </c>
      <c r="M436" s="29">
        <v>0</v>
      </c>
      <c r="N436" s="181">
        <v>0</v>
      </c>
      <c r="O436" s="19">
        <v>0</v>
      </c>
      <c r="P436" s="32">
        <v>0</v>
      </c>
      <c r="Q436" s="93"/>
      <c r="R436" s="93"/>
      <c r="S436" s="93"/>
      <c r="T436" s="87"/>
      <c r="U436" s="81"/>
    </row>
    <row r="437" spans="1:28" s="20" customFormat="1" outlineLevel="1">
      <c r="A437" s="193" t="s">
        <v>70</v>
      </c>
      <c r="B437" s="5" t="s">
        <v>141</v>
      </c>
      <c r="C437" s="6" t="s">
        <v>140</v>
      </c>
      <c r="D437" s="161" t="s">
        <v>159</v>
      </c>
      <c r="E437" s="26">
        <v>0</v>
      </c>
      <c r="F437" s="14">
        <v>0</v>
      </c>
      <c r="G437" s="27">
        <v>0</v>
      </c>
      <c r="H437" s="26">
        <v>0</v>
      </c>
      <c r="I437" s="21">
        <v>0</v>
      </c>
      <c r="J437" s="27">
        <v>0</v>
      </c>
      <c r="K437" s="26">
        <v>0</v>
      </c>
      <c r="L437" s="21">
        <v>0</v>
      </c>
      <c r="M437" s="27">
        <v>0</v>
      </c>
      <c r="N437" s="30">
        <v>0</v>
      </c>
      <c r="O437" s="15">
        <v>0</v>
      </c>
      <c r="P437" s="31">
        <v>0</v>
      </c>
      <c r="Q437" s="92"/>
      <c r="R437" s="92"/>
      <c r="S437" s="92"/>
      <c r="T437" s="87"/>
      <c r="U437" s="81"/>
    </row>
    <row r="438" spans="1:28" s="20" customFormat="1" outlineLevel="1">
      <c r="A438" s="193" t="s">
        <v>70</v>
      </c>
      <c r="B438" s="5"/>
      <c r="C438" s="8" t="s">
        <v>166</v>
      </c>
      <c r="D438" s="162" t="s">
        <v>159</v>
      </c>
      <c r="E438" s="28">
        <v>0</v>
      </c>
      <c r="F438" s="17">
        <v>0</v>
      </c>
      <c r="G438" s="29">
        <v>0</v>
      </c>
      <c r="H438" s="28">
        <v>0</v>
      </c>
      <c r="I438" s="17">
        <v>0</v>
      </c>
      <c r="J438" s="29">
        <v>0</v>
      </c>
      <c r="K438" s="111">
        <v>0</v>
      </c>
      <c r="L438" s="18">
        <v>0</v>
      </c>
      <c r="M438" s="29">
        <v>0</v>
      </c>
      <c r="N438" s="30">
        <v>0</v>
      </c>
      <c r="O438" s="15">
        <v>0</v>
      </c>
      <c r="P438" s="31">
        <v>0</v>
      </c>
      <c r="Q438" s="93"/>
      <c r="R438" s="93"/>
      <c r="S438" s="93"/>
      <c r="T438" s="87"/>
      <c r="U438" s="81"/>
    </row>
    <row r="439" spans="1:28" s="16" customFormat="1" outlineLevel="1">
      <c r="A439" s="193" t="s">
        <v>70</v>
      </c>
      <c r="B439" s="5"/>
      <c r="C439" s="8" t="s">
        <v>167</v>
      </c>
      <c r="D439" s="162" t="s">
        <v>159</v>
      </c>
      <c r="E439" s="28">
        <v>0</v>
      </c>
      <c r="F439" s="17">
        <v>0</v>
      </c>
      <c r="G439" s="29">
        <v>0</v>
      </c>
      <c r="H439" s="111">
        <v>0</v>
      </c>
      <c r="I439" s="18">
        <v>0</v>
      </c>
      <c r="J439" s="29">
        <v>0</v>
      </c>
      <c r="K439" s="111">
        <v>0</v>
      </c>
      <c r="L439" s="18">
        <v>0</v>
      </c>
      <c r="M439" s="29">
        <v>0</v>
      </c>
      <c r="N439" s="181">
        <v>0</v>
      </c>
      <c r="O439" s="19">
        <v>0</v>
      </c>
      <c r="P439" s="32">
        <v>0</v>
      </c>
      <c r="Q439" s="93"/>
      <c r="R439" s="93"/>
      <c r="S439" s="93"/>
      <c r="T439" s="86"/>
      <c r="U439" s="81"/>
    </row>
    <row r="440" spans="1:28" s="20" customFormat="1" ht="31.5" outlineLevel="1">
      <c r="A440" s="193" t="s">
        <v>70</v>
      </c>
      <c r="B440" s="5"/>
      <c r="C440" s="129" t="s">
        <v>182</v>
      </c>
      <c r="D440" s="162" t="s">
        <v>159</v>
      </c>
      <c r="E440" s="28">
        <v>0</v>
      </c>
      <c r="F440" s="17">
        <v>0</v>
      </c>
      <c r="G440" s="29">
        <v>0</v>
      </c>
      <c r="H440" s="28">
        <v>0</v>
      </c>
      <c r="I440" s="18">
        <v>0</v>
      </c>
      <c r="J440" s="29">
        <v>0</v>
      </c>
      <c r="K440" s="111">
        <v>0</v>
      </c>
      <c r="L440" s="18">
        <v>0</v>
      </c>
      <c r="M440" s="29">
        <v>0</v>
      </c>
      <c r="N440" s="30">
        <v>0</v>
      </c>
      <c r="O440" s="15">
        <v>0</v>
      </c>
      <c r="P440" s="31">
        <v>0</v>
      </c>
      <c r="Q440" s="93"/>
      <c r="R440" s="93"/>
      <c r="S440" s="93"/>
      <c r="T440" s="87"/>
      <c r="U440" s="81"/>
    </row>
    <row r="441" spans="1:28" s="20" customFormat="1" outlineLevel="1">
      <c r="A441" s="194" t="s">
        <v>70</v>
      </c>
      <c r="B441" s="7" t="s">
        <v>185</v>
      </c>
      <c r="C441" s="8" t="s">
        <v>157</v>
      </c>
      <c r="D441" s="162" t="s">
        <v>159</v>
      </c>
      <c r="E441" s="28">
        <v>0</v>
      </c>
      <c r="F441" s="17">
        <v>0</v>
      </c>
      <c r="G441" s="29">
        <v>0</v>
      </c>
      <c r="H441" s="28">
        <v>0</v>
      </c>
      <c r="I441" s="17">
        <v>0</v>
      </c>
      <c r="J441" s="29">
        <v>0</v>
      </c>
      <c r="K441" s="111">
        <v>0</v>
      </c>
      <c r="L441" s="18">
        <v>0</v>
      </c>
      <c r="M441" s="29">
        <v>0</v>
      </c>
      <c r="N441" s="181">
        <v>0</v>
      </c>
      <c r="O441" s="19">
        <v>0</v>
      </c>
      <c r="P441" s="32">
        <v>0</v>
      </c>
      <c r="Q441" s="93"/>
      <c r="R441" s="93"/>
      <c r="S441" s="93"/>
      <c r="T441" s="87"/>
      <c r="U441" s="81"/>
    </row>
    <row r="442" spans="1:28" s="20" customFormat="1" outlineLevel="1">
      <c r="A442" s="194" t="s">
        <v>70</v>
      </c>
      <c r="B442" s="7" t="s">
        <v>186</v>
      </c>
      <c r="C442" s="8" t="s">
        <v>183</v>
      </c>
      <c r="D442" s="162" t="s">
        <v>159</v>
      </c>
      <c r="E442" s="28">
        <v>0</v>
      </c>
      <c r="F442" s="17">
        <v>0</v>
      </c>
      <c r="G442" s="29">
        <v>0</v>
      </c>
      <c r="H442" s="28">
        <v>0</v>
      </c>
      <c r="I442" s="17">
        <v>0</v>
      </c>
      <c r="J442" s="29">
        <v>0</v>
      </c>
      <c r="K442" s="111">
        <v>0</v>
      </c>
      <c r="L442" s="18">
        <v>0</v>
      </c>
      <c r="M442" s="29">
        <v>0</v>
      </c>
      <c r="N442" s="181">
        <v>0</v>
      </c>
      <c r="O442" s="19">
        <v>0</v>
      </c>
      <c r="P442" s="32">
        <v>0</v>
      </c>
      <c r="Q442" s="93"/>
      <c r="R442" s="93"/>
      <c r="S442" s="93"/>
      <c r="T442" s="87"/>
      <c r="U442" s="81"/>
    </row>
    <row r="443" spans="1:28" s="20" customFormat="1" outlineLevel="1">
      <c r="A443" s="194" t="s">
        <v>70</v>
      </c>
      <c r="B443" s="7" t="s">
        <v>187</v>
      </c>
      <c r="C443" s="8" t="s">
        <v>156</v>
      </c>
      <c r="D443" s="162"/>
      <c r="E443" s="28"/>
      <c r="F443" s="17"/>
      <c r="G443" s="29">
        <v>0</v>
      </c>
      <c r="H443" s="28"/>
      <c r="I443" s="17"/>
      <c r="J443" s="29"/>
      <c r="K443" s="111">
        <v>0</v>
      </c>
      <c r="L443" s="18">
        <v>0</v>
      </c>
      <c r="M443" s="29">
        <v>0</v>
      </c>
      <c r="N443" s="181">
        <v>0</v>
      </c>
      <c r="O443" s="19">
        <v>0</v>
      </c>
      <c r="P443" s="32">
        <v>0</v>
      </c>
      <c r="Q443" s="93"/>
      <c r="R443" s="93"/>
      <c r="S443" s="93"/>
      <c r="U443" s="81"/>
    </row>
    <row r="444" spans="1:28" s="20" customFormat="1" ht="31.5" outlineLevel="1">
      <c r="A444" s="193" t="s">
        <v>70</v>
      </c>
      <c r="B444" s="5" t="s">
        <v>139</v>
      </c>
      <c r="C444" s="9" t="s">
        <v>142</v>
      </c>
      <c r="D444" s="163" t="s">
        <v>1</v>
      </c>
      <c r="E444" s="26">
        <v>57589</v>
      </c>
      <c r="F444" s="21">
        <v>235563</v>
      </c>
      <c r="G444" s="27">
        <v>264632072</v>
      </c>
      <c r="H444" s="26">
        <v>58280</v>
      </c>
      <c r="I444" s="21">
        <v>240000</v>
      </c>
      <c r="J444" s="27">
        <v>282237876</v>
      </c>
      <c r="K444" s="26">
        <v>691</v>
      </c>
      <c r="L444" s="21">
        <v>4437</v>
      </c>
      <c r="M444" s="27">
        <v>17605804</v>
      </c>
      <c r="N444" s="30">
        <v>1.1998819218948064E-2</v>
      </c>
      <c r="O444" s="15">
        <v>1.8835725474713769E-2</v>
      </c>
      <c r="P444" s="31">
        <v>6.6529366100417334E-2</v>
      </c>
      <c r="Q444" s="92"/>
      <c r="R444" s="92"/>
      <c r="S444" s="92"/>
      <c r="T444" s="87"/>
      <c r="U444" s="81"/>
    </row>
    <row r="445" spans="1:28" s="20" customFormat="1" ht="31.5" outlineLevel="1">
      <c r="A445" s="194" t="s">
        <v>70</v>
      </c>
      <c r="B445" s="7" t="s">
        <v>188</v>
      </c>
      <c r="C445" s="10" t="s">
        <v>184</v>
      </c>
      <c r="D445" s="164" t="s">
        <v>1</v>
      </c>
      <c r="E445" s="28">
        <v>0</v>
      </c>
      <c r="F445" s="17">
        <v>0</v>
      </c>
      <c r="G445" s="29">
        <v>0</v>
      </c>
      <c r="H445" s="28">
        <v>0</v>
      </c>
      <c r="I445" s="17">
        <v>0</v>
      </c>
      <c r="J445" s="29">
        <v>669000</v>
      </c>
      <c r="K445" s="111">
        <v>0</v>
      </c>
      <c r="L445" s="18">
        <v>0</v>
      </c>
      <c r="M445" s="29">
        <v>669000</v>
      </c>
      <c r="N445" s="181">
        <v>0</v>
      </c>
      <c r="O445" s="19">
        <v>0</v>
      </c>
      <c r="P445" s="32">
        <v>0</v>
      </c>
      <c r="Q445" s="93"/>
      <c r="R445" s="93"/>
      <c r="S445" s="93"/>
      <c r="T445" s="87"/>
      <c r="U445" s="81"/>
    </row>
    <row r="446" spans="1:28" s="20" customFormat="1" ht="31.5" outlineLevel="1">
      <c r="A446" s="194" t="s">
        <v>70</v>
      </c>
      <c r="B446" s="7"/>
      <c r="C446" s="10" t="s">
        <v>224</v>
      </c>
      <c r="D446" s="164" t="s">
        <v>225</v>
      </c>
      <c r="E446" s="28">
        <v>0</v>
      </c>
      <c r="F446" s="17">
        <v>0</v>
      </c>
      <c r="G446" s="29">
        <v>0</v>
      </c>
      <c r="H446" s="28">
        <v>0</v>
      </c>
      <c r="I446" s="17">
        <v>0</v>
      </c>
      <c r="J446" s="29">
        <v>0</v>
      </c>
      <c r="K446" s="111">
        <v>0</v>
      </c>
      <c r="L446" s="18">
        <v>0</v>
      </c>
      <c r="M446" s="29">
        <v>0</v>
      </c>
      <c r="N446" s="181">
        <v>0</v>
      </c>
      <c r="O446" s="19">
        <v>0</v>
      </c>
      <c r="P446" s="32">
        <v>0</v>
      </c>
      <c r="Q446" s="93"/>
      <c r="R446" s="93"/>
      <c r="S446" s="93"/>
      <c r="T446" s="87"/>
      <c r="U446" s="81"/>
    </row>
    <row r="447" spans="1:28" s="20" customFormat="1" outlineLevel="1">
      <c r="A447" s="194" t="s">
        <v>70</v>
      </c>
      <c r="B447" s="7"/>
      <c r="C447" s="10" t="s">
        <v>222</v>
      </c>
      <c r="D447" s="164" t="s">
        <v>223</v>
      </c>
      <c r="E447" s="28">
        <v>0</v>
      </c>
      <c r="F447" s="17">
        <v>0</v>
      </c>
      <c r="G447" s="29">
        <v>0</v>
      </c>
      <c r="H447" s="28">
        <v>300</v>
      </c>
      <c r="I447" s="17"/>
      <c r="J447" s="29">
        <v>669000</v>
      </c>
      <c r="K447" s="111">
        <v>300</v>
      </c>
      <c r="L447" s="18">
        <v>0</v>
      </c>
      <c r="M447" s="29">
        <v>669000</v>
      </c>
      <c r="N447" s="181">
        <v>0</v>
      </c>
      <c r="O447" s="19">
        <v>0</v>
      </c>
      <c r="P447" s="32">
        <v>0</v>
      </c>
      <c r="Q447" s="93"/>
      <c r="R447" s="93"/>
      <c r="S447" s="93"/>
      <c r="T447" s="87"/>
      <c r="U447" s="81"/>
    </row>
    <row r="448" spans="1:28" s="20" customFormat="1" outlineLevel="1">
      <c r="A448" s="194" t="s">
        <v>70</v>
      </c>
      <c r="B448" s="7" t="s">
        <v>189</v>
      </c>
      <c r="C448" s="11" t="s">
        <v>144</v>
      </c>
      <c r="D448" s="164" t="s">
        <v>1</v>
      </c>
      <c r="E448" s="28">
        <v>57589</v>
      </c>
      <c r="F448" s="17">
        <v>235563</v>
      </c>
      <c r="G448" s="29">
        <v>264632072</v>
      </c>
      <c r="H448" s="28">
        <v>58280</v>
      </c>
      <c r="I448" s="17">
        <v>240000</v>
      </c>
      <c r="J448" s="29">
        <v>281568876</v>
      </c>
      <c r="K448" s="111">
        <v>691</v>
      </c>
      <c r="L448" s="18">
        <v>4437</v>
      </c>
      <c r="M448" s="29">
        <v>16936804</v>
      </c>
      <c r="N448" s="181">
        <v>1.1998819218948064E-2</v>
      </c>
      <c r="O448" s="19">
        <v>1.8835725474713769E-2</v>
      </c>
      <c r="P448" s="32">
        <v>6.400132785114572E-2</v>
      </c>
      <c r="Q448" s="93"/>
      <c r="R448" s="93"/>
      <c r="S448" s="93"/>
      <c r="T448" s="87"/>
      <c r="U448" s="81"/>
    </row>
    <row r="449" spans="1:28" s="16" customFormat="1" outlineLevel="1">
      <c r="A449" s="193" t="s">
        <v>70</v>
      </c>
      <c r="B449" s="5" t="s">
        <v>143</v>
      </c>
      <c r="C449" s="6" t="s">
        <v>2</v>
      </c>
      <c r="D449" s="163" t="s">
        <v>3</v>
      </c>
      <c r="E449" s="26">
        <v>0</v>
      </c>
      <c r="F449" s="14">
        <v>0</v>
      </c>
      <c r="G449" s="27">
        <v>0</v>
      </c>
      <c r="H449" s="230">
        <v>0</v>
      </c>
      <c r="I449" s="231"/>
      <c r="J449" s="232">
        <v>0</v>
      </c>
      <c r="K449" s="165">
        <v>0</v>
      </c>
      <c r="L449" s="21">
        <v>0</v>
      </c>
      <c r="M449" s="27">
        <v>0</v>
      </c>
      <c r="N449" s="30">
        <v>0</v>
      </c>
      <c r="O449" s="15">
        <v>0</v>
      </c>
      <c r="P449" s="31">
        <v>0</v>
      </c>
      <c r="Q449" s="92"/>
      <c r="R449" s="92"/>
      <c r="S449" s="92"/>
      <c r="T449" s="86"/>
      <c r="U449" s="81"/>
    </row>
    <row r="450" spans="1:28" s="13" customFormat="1">
      <c r="A450" s="36" t="s">
        <v>57</v>
      </c>
      <c r="B450" s="37" t="s">
        <v>73</v>
      </c>
      <c r="C450" s="215" t="s">
        <v>72</v>
      </c>
      <c r="D450" s="208" t="s">
        <v>145</v>
      </c>
      <c r="E450" s="40" t="s">
        <v>145</v>
      </c>
      <c r="F450" s="41" t="s">
        <v>145</v>
      </c>
      <c r="G450" s="42">
        <v>42986864</v>
      </c>
      <c r="H450" s="40" t="s">
        <v>145</v>
      </c>
      <c r="I450" s="41" t="s">
        <v>145</v>
      </c>
      <c r="J450" s="42">
        <v>43450564</v>
      </c>
      <c r="K450" s="40" t="s">
        <v>145</v>
      </c>
      <c r="L450" s="41" t="s">
        <v>145</v>
      </c>
      <c r="M450" s="42">
        <v>463700</v>
      </c>
      <c r="N450" s="216" t="s">
        <v>145</v>
      </c>
      <c r="O450" s="217" t="s">
        <v>145</v>
      </c>
      <c r="P450" s="43">
        <v>1.0787016238262927E-2</v>
      </c>
      <c r="Q450" s="91"/>
      <c r="R450" s="91"/>
      <c r="S450" s="91"/>
      <c r="T450" s="85"/>
      <c r="U450" s="81"/>
      <c r="W450" s="81"/>
      <c r="X450" s="81">
        <v>43450564</v>
      </c>
    </row>
    <row r="451" spans="1:28" s="16" customFormat="1" outlineLevel="1">
      <c r="A451" s="193" t="s">
        <v>73</v>
      </c>
      <c r="B451" s="5" t="s">
        <v>136</v>
      </c>
      <c r="C451" s="6" t="s">
        <v>137</v>
      </c>
      <c r="D451" s="161" t="s">
        <v>194</v>
      </c>
      <c r="E451" s="26">
        <v>0</v>
      </c>
      <c r="F451" s="14">
        <v>0</v>
      </c>
      <c r="G451" s="27">
        <v>0</v>
      </c>
      <c r="H451" s="26">
        <v>0</v>
      </c>
      <c r="I451" s="14">
        <v>0</v>
      </c>
      <c r="J451" s="27">
        <v>0</v>
      </c>
      <c r="K451" s="26">
        <v>0</v>
      </c>
      <c r="L451" s="14">
        <v>0</v>
      </c>
      <c r="M451" s="27">
        <v>0</v>
      </c>
      <c r="N451" s="30">
        <v>0</v>
      </c>
      <c r="O451" s="15">
        <v>0</v>
      </c>
      <c r="P451" s="31">
        <v>0</v>
      </c>
      <c r="Q451" s="92"/>
      <c r="R451" s="92"/>
      <c r="S451" s="92"/>
      <c r="T451" s="86"/>
      <c r="U451" s="81"/>
    </row>
    <row r="452" spans="1:28" s="20" customFormat="1" outlineLevel="1">
      <c r="A452" s="194" t="s">
        <v>73</v>
      </c>
      <c r="B452" s="7"/>
      <c r="C452" s="8" t="s">
        <v>166</v>
      </c>
      <c r="D452" s="162" t="s">
        <v>194</v>
      </c>
      <c r="E452" s="28">
        <v>0</v>
      </c>
      <c r="F452" s="17">
        <v>0</v>
      </c>
      <c r="G452" s="29">
        <v>0</v>
      </c>
      <c r="H452" s="28">
        <v>0</v>
      </c>
      <c r="I452" s="17">
        <v>0</v>
      </c>
      <c r="J452" s="29">
        <v>0</v>
      </c>
      <c r="K452" s="28">
        <v>0</v>
      </c>
      <c r="L452" s="18">
        <v>0</v>
      </c>
      <c r="M452" s="29">
        <v>0</v>
      </c>
      <c r="N452" s="181">
        <v>0</v>
      </c>
      <c r="O452" s="19">
        <v>0</v>
      </c>
      <c r="P452" s="32">
        <v>0</v>
      </c>
      <c r="Q452" s="93"/>
      <c r="R452" s="93"/>
      <c r="S452" s="93"/>
      <c r="T452" s="87"/>
      <c r="U452" s="81"/>
    </row>
    <row r="453" spans="1:28" s="20" customFormat="1" outlineLevel="1">
      <c r="A453" s="194" t="s">
        <v>73</v>
      </c>
      <c r="B453" s="7"/>
      <c r="C453" s="8" t="s">
        <v>167</v>
      </c>
      <c r="D453" s="162" t="s">
        <v>194</v>
      </c>
      <c r="E453" s="28">
        <v>0</v>
      </c>
      <c r="F453" s="17">
        <v>0</v>
      </c>
      <c r="G453" s="29">
        <v>0</v>
      </c>
      <c r="H453" s="28">
        <v>0</v>
      </c>
      <c r="I453" s="17">
        <v>0</v>
      </c>
      <c r="J453" s="29">
        <v>0</v>
      </c>
      <c r="K453" s="111">
        <v>0</v>
      </c>
      <c r="L453" s="18">
        <v>0</v>
      </c>
      <c r="M453" s="29">
        <v>0</v>
      </c>
      <c r="N453" s="181">
        <v>0</v>
      </c>
      <c r="O453" s="19">
        <v>0</v>
      </c>
      <c r="P453" s="32">
        <v>0</v>
      </c>
      <c r="Q453" s="93"/>
      <c r="R453" s="93"/>
      <c r="S453" s="93"/>
      <c r="T453" s="87"/>
      <c r="U453" s="81"/>
    </row>
    <row r="454" spans="1:28" s="20" customFormat="1" outlineLevel="1">
      <c r="A454" s="194" t="s">
        <v>73</v>
      </c>
      <c r="B454" s="7" t="s">
        <v>168</v>
      </c>
      <c r="C454" s="8" t="s">
        <v>138</v>
      </c>
      <c r="D454" s="162" t="s">
        <v>194</v>
      </c>
      <c r="E454" s="28">
        <v>0</v>
      </c>
      <c r="F454" s="17">
        <v>0</v>
      </c>
      <c r="G454" s="29">
        <v>0</v>
      </c>
      <c r="H454" s="28">
        <v>0</v>
      </c>
      <c r="I454" s="17">
        <v>0</v>
      </c>
      <c r="J454" s="29">
        <v>0</v>
      </c>
      <c r="K454" s="111">
        <v>0</v>
      </c>
      <c r="L454" s="18">
        <v>0</v>
      </c>
      <c r="M454" s="29">
        <v>0</v>
      </c>
      <c r="N454" s="181">
        <v>0</v>
      </c>
      <c r="O454" s="19">
        <v>0</v>
      </c>
      <c r="P454" s="32">
        <v>0</v>
      </c>
      <c r="Q454" s="93"/>
      <c r="R454" s="93"/>
      <c r="S454" s="93"/>
      <c r="U454" s="81"/>
    </row>
    <row r="455" spans="1:28" s="20" customFormat="1" ht="31.5" outlineLevel="1">
      <c r="A455" s="194" t="s">
        <v>73</v>
      </c>
      <c r="B455" s="7" t="s">
        <v>169</v>
      </c>
      <c r="C455" s="129" t="s">
        <v>181</v>
      </c>
      <c r="D455" s="162" t="s">
        <v>195</v>
      </c>
      <c r="E455" s="28"/>
      <c r="F455" s="17"/>
      <c r="G455" s="29">
        <v>0</v>
      </c>
      <c r="H455" s="111"/>
      <c r="I455" s="18"/>
      <c r="J455" s="29">
        <v>0</v>
      </c>
      <c r="K455" s="28">
        <v>0</v>
      </c>
      <c r="L455" s="18">
        <v>0</v>
      </c>
      <c r="M455" s="29">
        <v>0</v>
      </c>
      <c r="N455" s="181">
        <v>0</v>
      </c>
      <c r="O455" s="19">
        <v>0</v>
      </c>
      <c r="P455" s="32">
        <v>0</v>
      </c>
      <c r="Q455" s="93"/>
      <c r="R455" s="93"/>
      <c r="S455" s="93"/>
      <c r="T455" s="87"/>
      <c r="U455" s="81"/>
    </row>
    <row r="456" spans="1:28" s="20" customFormat="1" outlineLevel="1">
      <c r="A456" s="194" t="s">
        <v>73</v>
      </c>
      <c r="B456" s="7" t="s">
        <v>170</v>
      </c>
      <c r="C456" s="8" t="s">
        <v>180</v>
      </c>
      <c r="D456" s="162" t="s">
        <v>194</v>
      </c>
      <c r="E456" s="28">
        <v>0</v>
      </c>
      <c r="F456" s="17">
        <v>0</v>
      </c>
      <c r="G456" s="29">
        <v>0</v>
      </c>
      <c r="H456" s="28">
        <v>0</v>
      </c>
      <c r="I456" s="17">
        <v>0</v>
      </c>
      <c r="J456" s="29">
        <v>0</v>
      </c>
      <c r="K456" s="111">
        <v>0</v>
      </c>
      <c r="L456" s="18">
        <v>0</v>
      </c>
      <c r="M456" s="29">
        <v>0</v>
      </c>
      <c r="N456" s="181">
        <v>0</v>
      </c>
      <c r="O456" s="19">
        <v>0</v>
      </c>
      <c r="P456" s="32">
        <v>0</v>
      </c>
      <c r="Q456" s="93"/>
      <c r="R456" s="93"/>
      <c r="S456" s="93"/>
      <c r="T456" s="87"/>
      <c r="U456" s="81"/>
      <c r="AB456" s="22"/>
    </row>
    <row r="457" spans="1:28" s="20" customFormat="1" outlineLevel="1">
      <c r="A457" s="194" t="s">
        <v>73</v>
      </c>
      <c r="B457" s="7" t="s">
        <v>171</v>
      </c>
      <c r="C457" s="8" t="s">
        <v>156</v>
      </c>
      <c r="D457" s="162"/>
      <c r="E457" s="28"/>
      <c r="F457" s="17"/>
      <c r="G457" s="29">
        <v>0</v>
      </c>
      <c r="H457" s="28"/>
      <c r="I457" s="17"/>
      <c r="J457" s="29">
        <v>0</v>
      </c>
      <c r="K457" s="111">
        <v>0</v>
      </c>
      <c r="L457" s="18">
        <v>0</v>
      </c>
      <c r="M457" s="29">
        <v>0</v>
      </c>
      <c r="N457" s="181">
        <v>0</v>
      </c>
      <c r="O457" s="19">
        <v>0</v>
      </c>
      <c r="P457" s="32">
        <v>0</v>
      </c>
      <c r="Q457" s="93"/>
      <c r="R457" s="93"/>
      <c r="S457" s="93"/>
      <c r="T457" s="87"/>
      <c r="U457" s="81"/>
    </row>
    <row r="458" spans="1:28" s="20" customFormat="1" outlineLevel="1">
      <c r="A458" s="193" t="s">
        <v>73</v>
      </c>
      <c r="B458" s="5" t="s">
        <v>141</v>
      </c>
      <c r="C458" s="6" t="s">
        <v>140</v>
      </c>
      <c r="D458" s="161" t="s">
        <v>159</v>
      </c>
      <c r="E458" s="26">
        <v>0</v>
      </c>
      <c r="F458" s="14">
        <v>0</v>
      </c>
      <c r="G458" s="27">
        <v>0</v>
      </c>
      <c r="H458" s="26">
        <v>0</v>
      </c>
      <c r="I458" s="21">
        <v>0</v>
      </c>
      <c r="J458" s="27">
        <v>0</v>
      </c>
      <c r="K458" s="26">
        <v>0</v>
      </c>
      <c r="L458" s="21">
        <v>0</v>
      </c>
      <c r="M458" s="27">
        <v>0</v>
      </c>
      <c r="N458" s="30">
        <v>0</v>
      </c>
      <c r="O458" s="15">
        <v>0</v>
      </c>
      <c r="P458" s="31">
        <v>0</v>
      </c>
      <c r="Q458" s="92"/>
      <c r="R458" s="92"/>
      <c r="S458" s="92"/>
      <c r="T458" s="87"/>
      <c r="U458" s="81"/>
    </row>
    <row r="459" spans="1:28" s="20" customFormat="1" outlineLevel="1">
      <c r="A459" s="193" t="s">
        <v>73</v>
      </c>
      <c r="B459" s="5"/>
      <c r="C459" s="8" t="s">
        <v>166</v>
      </c>
      <c r="D459" s="162" t="s">
        <v>159</v>
      </c>
      <c r="E459" s="28">
        <v>0</v>
      </c>
      <c r="F459" s="17">
        <v>0</v>
      </c>
      <c r="G459" s="29">
        <v>0</v>
      </c>
      <c r="H459" s="28">
        <v>0</v>
      </c>
      <c r="I459" s="17">
        <v>0</v>
      </c>
      <c r="J459" s="29">
        <v>0</v>
      </c>
      <c r="K459" s="111">
        <v>0</v>
      </c>
      <c r="L459" s="18">
        <v>0</v>
      </c>
      <c r="M459" s="29">
        <v>0</v>
      </c>
      <c r="N459" s="30">
        <v>0</v>
      </c>
      <c r="O459" s="15">
        <v>0</v>
      </c>
      <c r="P459" s="31">
        <v>0</v>
      </c>
      <c r="Q459" s="93"/>
      <c r="R459" s="93"/>
      <c r="S459" s="93"/>
      <c r="T459" s="87"/>
      <c r="U459" s="81"/>
    </row>
    <row r="460" spans="1:28" s="16" customFormat="1" outlineLevel="1">
      <c r="A460" s="193" t="s">
        <v>73</v>
      </c>
      <c r="B460" s="5"/>
      <c r="C460" s="8" t="s">
        <v>167</v>
      </c>
      <c r="D460" s="162" t="s">
        <v>159</v>
      </c>
      <c r="E460" s="28">
        <v>0</v>
      </c>
      <c r="F460" s="17">
        <v>0</v>
      </c>
      <c r="G460" s="29">
        <v>0</v>
      </c>
      <c r="H460" s="111">
        <v>0</v>
      </c>
      <c r="I460" s="18">
        <v>0</v>
      </c>
      <c r="J460" s="29">
        <v>0</v>
      </c>
      <c r="K460" s="111">
        <v>0</v>
      </c>
      <c r="L460" s="18">
        <v>0</v>
      </c>
      <c r="M460" s="29">
        <v>0</v>
      </c>
      <c r="N460" s="181">
        <v>0</v>
      </c>
      <c r="O460" s="19">
        <v>0</v>
      </c>
      <c r="P460" s="32">
        <v>0</v>
      </c>
      <c r="Q460" s="93"/>
      <c r="R460" s="93"/>
      <c r="S460" s="93"/>
      <c r="T460" s="86"/>
      <c r="U460" s="81"/>
    </row>
    <row r="461" spans="1:28" s="20" customFormat="1" ht="31.5" outlineLevel="1">
      <c r="A461" s="193" t="s">
        <v>73</v>
      </c>
      <c r="B461" s="5"/>
      <c r="C461" s="129" t="s">
        <v>182</v>
      </c>
      <c r="D461" s="162" t="s">
        <v>159</v>
      </c>
      <c r="E461" s="28">
        <v>0</v>
      </c>
      <c r="F461" s="17">
        <v>0</v>
      </c>
      <c r="G461" s="29">
        <v>0</v>
      </c>
      <c r="H461" s="28">
        <v>0</v>
      </c>
      <c r="I461" s="18">
        <v>0</v>
      </c>
      <c r="J461" s="29">
        <v>0</v>
      </c>
      <c r="K461" s="111">
        <v>0</v>
      </c>
      <c r="L461" s="18">
        <v>0</v>
      </c>
      <c r="M461" s="29">
        <v>0</v>
      </c>
      <c r="N461" s="30">
        <v>0</v>
      </c>
      <c r="O461" s="15">
        <v>0</v>
      </c>
      <c r="P461" s="31">
        <v>0</v>
      </c>
      <c r="Q461" s="93"/>
      <c r="R461" s="93"/>
      <c r="S461" s="93"/>
      <c r="T461" s="87"/>
      <c r="U461" s="81"/>
    </row>
    <row r="462" spans="1:28" s="20" customFormat="1" outlineLevel="1">
      <c r="A462" s="194" t="s">
        <v>73</v>
      </c>
      <c r="B462" s="7" t="s">
        <v>185</v>
      </c>
      <c r="C462" s="8" t="s">
        <v>157</v>
      </c>
      <c r="D462" s="162" t="s">
        <v>159</v>
      </c>
      <c r="E462" s="28">
        <v>0</v>
      </c>
      <c r="F462" s="17">
        <v>0</v>
      </c>
      <c r="G462" s="29">
        <v>0</v>
      </c>
      <c r="H462" s="28">
        <v>0</v>
      </c>
      <c r="I462" s="17">
        <v>0</v>
      </c>
      <c r="J462" s="29">
        <v>0</v>
      </c>
      <c r="K462" s="111">
        <v>0</v>
      </c>
      <c r="L462" s="18">
        <v>0</v>
      </c>
      <c r="M462" s="29">
        <v>0</v>
      </c>
      <c r="N462" s="181">
        <v>0</v>
      </c>
      <c r="O462" s="19">
        <v>0</v>
      </c>
      <c r="P462" s="32">
        <v>0</v>
      </c>
      <c r="Q462" s="93"/>
      <c r="R462" s="93"/>
      <c r="S462" s="93"/>
      <c r="T462" s="87"/>
      <c r="U462" s="81"/>
    </row>
    <row r="463" spans="1:28" s="20" customFormat="1" outlineLevel="1">
      <c r="A463" s="194" t="s">
        <v>73</v>
      </c>
      <c r="B463" s="7" t="s">
        <v>186</v>
      </c>
      <c r="C463" s="8" t="s">
        <v>183</v>
      </c>
      <c r="D463" s="162" t="s">
        <v>159</v>
      </c>
      <c r="E463" s="28">
        <v>0</v>
      </c>
      <c r="F463" s="17">
        <v>0</v>
      </c>
      <c r="G463" s="29">
        <v>0</v>
      </c>
      <c r="H463" s="28">
        <v>0</v>
      </c>
      <c r="I463" s="17">
        <v>0</v>
      </c>
      <c r="J463" s="29">
        <v>0</v>
      </c>
      <c r="K463" s="111">
        <v>0</v>
      </c>
      <c r="L463" s="18">
        <v>0</v>
      </c>
      <c r="M463" s="29">
        <v>0</v>
      </c>
      <c r="N463" s="181">
        <v>0</v>
      </c>
      <c r="O463" s="19">
        <v>0</v>
      </c>
      <c r="P463" s="32">
        <v>0</v>
      </c>
      <c r="Q463" s="93"/>
      <c r="R463" s="93"/>
      <c r="S463" s="93"/>
      <c r="T463" s="87"/>
      <c r="U463" s="81"/>
    </row>
    <row r="464" spans="1:28" s="20" customFormat="1" outlineLevel="1">
      <c r="A464" s="194" t="s">
        <v>73</v>
      </c>
      <c r="B464" s="7" t="s">
        <v>187</v>
      </c>
      <c r="C464" s="8" t="s">
        <v>156</v>
      </c>
      <c r="D464" s="162"/>
      <c r="E464" s="28"/>
      <c r="F464" s="17"/>
      <c r="G464" s="29">
        <v>0</v>
      </c>
      <c r="H464" s="28"/>
      <c r="I464" s="17"/>
      <c r="J464" s="29"/>
      <c r="K464" s="111">
        <v>0</v>
      </c>
      <c r="L464" s="18">
        <v>0</v>
      </c>
      <c r="M464" s="29">
        <v>0</v>
      </c>
      <c r="N464" s="181">
        <v>0</v>
      </c>
      <c r="O464" s="19">
        <v>0</v>
      </c>
      <c r="P464" s="32">
        <v>0</v>
      </c>
      <c r="Q464" s="93"/>
      <c r="R464" s="93"/>
      <c r="S464" s="93"/>
      <c r="U464" s="81"/>
    </row>
    <row r="465" spans="1:28" s="20" customFormat="1" ht="31.5" outlineLevel="1">
      <c r="A465" s="193" t="s">
        <v>73</v>
      </c>
      <c r="B465" s="5" t="s">
        <v>139</v>
      </c>
      <c r="C465" s="9" t="s">
        <v>142</v>
      </c>
      <c r="D465" s="163" t="s">
        <v>1</v>
      </c>
      <c r="E465" s="26">
        <v>10016</v>
      </c>
      <c r="F465" s="21">
        <v>42500</v>
      </c>
      <c r="G465" s="27">
        <v>42986864</v>
      </c>
      <c r="H465" s="26">
        <v>10710</v>
      </c>
      <c r="I465" s="21">
        <v>42500</v>
      </c>
      <c r="J465" s="27">
        <v>43450564</v>
      </c>
      <c r="K465" s="26">
        <v>694</v>
      </c>
      <c r="L465" s="21">
        <v>0</v>
      </c>
      <c r="M465" s="27">
        <v>463700</v>
      </c>
      <c r="N465" s="30">
        <v>6.9289137380191698E-2</v>
      </c>
      <c r="O465" s="15">
        <v>0</v>
      </c>
      <c r="P465" s="31">
        <v>1.0787016238262927E-2</v>
      </c>
      <c r="Q465" s="92"/>
      <c r="R465" s="92"/>
      <c r="S465" s="92"/>
      <c r="T465" s="87"/>
      <c r="U465" s="81"/>
    </row>
    <row r="466" spans="1:28" s="20" customFormat="1" ht="31.5" outlineLevel="1">
      <c r="A466" s="194" t="s">
        <v>73</v>
      </c>
      <c r="B466" s="7" t="s">
        <v>188</v>
      </c>
      <c r="C466" s="10" t="s">
        <v>184</v>
      </c>
      <c r="D466" s="164" t="s">
        <v>1</v>
      </c>
      <c r="E466" s="28">
        <v>0</v>
      </c>
      <c r="F466" s="17">
        <v>0</v>
      </c>
      <c r="G466" s="29">
        <v>0</v>
      </c>
      <c r="H466" s="28">
        <v>0</v>
      </c>
      <c r="I466" s="17">
        <v>0</v>
      </c>
      <c r="J466" s="29">
        <v>0</v>
      </c>
      <c r="K466" s="111">
        <v>0</v>
      </c>
      <c r="L466" s="18">
        <v>0</v>
      </c>
      <c r="M466" s="29">
        <v>0</v>
      </c>
      <c r="N466" s="181">
        <v>0</v>
      </c>
      <c r="O466" s="19">
        <v>0</v>
      </c>
      <c r="P466" s="32">
        <v>0</v>
      </c>
      <c r="Q466" s="93"/>
      <c r="R466" s="93"/>
      <c r="S466" s="93"/>
      <c r="T466" s="87"/>
      <c r="U466" s="81"/>
    </row>
    <row r="467" spans="1:28" s="20" customFormat="1" ht="31.5" outlineLevel="1">
      <c r="A467" s="194" t="s">
        <v>73</v>
      </c>
      <c r="B467" s="7"/>
      <c r="C467" s="10" t="s">
        <v>224</v>
      </c>
      <c r="D467" s="164" t="s">
        <v>225</v>
      </c>
      <c r="E467" s="28">
        <v>0</v>
      </c>
      <c r="F467" s="17">
        <v>0</v>
      </c>
      <c r="G467" s="29">
        <v>0</v>
      </c>
      <c r="H467" s="28">
        <v>0</v>
      </c>
      <c r="I467" s="17">
        <v>0</v>
      </c>
      <c r="J467" s="29">
        <v>0</v>
      </c>
      <c r="K467" s="111">
        <v>0</v>
      </c>
      <c r="L467" s="18">
        <v>0</v>
      </c>
      <c r="M467" s="29">
        <v>0</v>
      </c>
      <c r="N467" s="181">
        <v>0</v>
      </c>
      <c r="O467" s="19">
        <v>0</v>
      </c>
      <c r="P467" s="32">
        <v>0</v>
      </c>
      <c r="Q467" s="93"/>
      <c r="R467" s="93"/>
      <c r="S467" s="93"/>
      <c r="T467" s="87"/>
      <c r="U467" s="81"/>
    </row>
    <row r="468" spans="1:28" s="20" customFormat="1" outlineLevel="1">
      <c r="A468" s="194" t="s">
        <v>73</v>
      </c>
      <c r="B468" s="7"/>
      <c r="C468" s="10" t="s">
        <v>222</v>
      </c>
      <c r="D468" s="164" t="s">
        <v>223</v>
      </c>
      <c r="E468" s="28">
        <v>0</v>
      </c>
      <c r="F468" s="17">
        <v>0</v>
      </c>
      <c r="G468" s="29">
        <v>0</v>
      </c>
      <c r="H468" s="28">
        <v>0</v>
      </c>
      <c r="I468" s="17"/>
      <c r="J468" s="29">
        <v>0</v>
      </c>
      <c r="K468" s="111">
        <v>0</v>
      </c>
      <c r="L468" s="18">
        <v>0</v>
      </c>
      <c r="M468" s="29">
        <v>0</v>
      </c>
      <c r="N468" s="181">
        <v>0</v>
      </c>
      <c r="O468" s="19">
        <v>0</v>
      </c>
      <c r="P468" s="32">
        <v>0</v>
      </c>
      <c r="Q468" s="93"/>
      <c r="R468" s="93"/>
      <c r="S468" s="93"/>
      <c r="T468" s="87"/>
      <c r="U468" s="81"/>
    </row>
    <row r="469" spans="1:28" s="20" customFormat="1" outlineLevel="1">
      <c r="A469" s="194" t="s">
        <v>73</v>
      </c>
      <c r="B469" s="7" t="s">
        <v>189</v>
      </c>
      <c r="C469" s="11" t="s">
        <v>144</v>
      </c>
      <c r="D469" s="164" t="s">
        <v>1</v>
      </c>
      <c r="E469" s="28">
        <v>10016</v>
      </c>
      <c r="F469" s="17">
        <v>42500</v>
      </c>
      <c r="G469" s="29">
        <v>42986864</v>
      </c>
      <c r="H469" s="28">
        <v>10710</v>
      </c>
      <c r="I469" s="17">
        <v>42500</v>
      </c>
      <c r="J469" s="29">
        <v>43450564</v>
      </c>
      <c r="K469" s="111">
        <v>694</v>
      </c>
      <c r="L469" s="18">
        <v>0</v>
      </c>
      <c r="M469" s="29">
        <v>463700</v>
      </c>
      <c r="N469" s="181">
        <v>6.9289137380191698E-2</v>
      </c>
      <c r="O469" s="19">
        <v>0</v>
      </c>
      <c r="P469" s="32">
        <v>1.0787016238262927E-2</v>
      </c>
      <c r="Q469" s="93"/>
      <c r="R469" s="93"/>
      <c r="S469" s="93"/>
      <c r="T469" s="87"/>
      <c r="U469" s="81"/>
    </row>
    <row r="470" spans="1:28" s="16" customFormat="1" outlineLevel="1">
      <c r="A470" s="193" t="s">
        <v>73</v>
      </c>
      <c r="B470" s="5" t="s">
        <v>143</v>
      </c>
      <c r="C470" s="6" t="s">
        <v>2</v>
      </c>
      <c r="D470" s="163" t="s">
        <v>3</v>
      </c>
      <c r="E470" s="26">
        <v>0</v>
      </c>
      <c r="F470" s="14">
        <v>0</v>
      </c>
      <c r="G470" s="27">
        <v>0</v>
      </c>
      <c r="H470" s="230">
        <v>0</v>
      </c>
      <c r="I470" s="231"/>
      <c r="J470" s="232">
        <v>0</v>
      </c>
      <c r="K470" s="165">
        <v>0</v>
      </c>
      <c r="L470" s="21">
        <v>0</v>
      </c>
      <c r="M470" s="27">
        <v>0</v>
      </c>
      <c r="N470" s="30">
        <v>0</v>
      </c>
      <c r="O470" s="15">
        <v>0</v>
      </c>
      <c r="P470" s="31">
        <v>0</v>
      </c>
      <c r="Q470" s="92"/>
      <c r="R470" s="92"/>
      <c r="S470" s="92"/>
      <c r="T470" s="86"/>
      <c r="U470" s="81"/>
    </row>
    <row r="471" spans="1:28" s="13" customFormat="1">
      <c r="A471" s="36" t="s">
        <v>58</v>
      </c>
      <c r="B471" s="37" t="s">
        <v>76</v>
      </c>
      <c r="C471" s="215" t="s">
        <v>75</v>
      </c>
      <c r="D471" s="208" t="s">
        <v>145</v>
      </c>
      <c r="E471" s="40" t="s">
        <v>145</v>
      </c>
      <c r="F471" s="41" t="s">
        <v>145</v>
      </c>
      <c r="G471" s="42">
        <v>30775590</v>
      </c>
      <c r="H471" s="40" t="s">
        <v>145</v>
      </c>
      <c r="I471" s="41" t="s">
        <v>145</v>
      </c>
      <c r="J471" s="42">
        <v>31884970</v>
      </c>
      <c r="K471" s="40" t="s">
        <v>145</v>
      </c>
      <c r="L471" s="41" t="s">
        <v>145</v>
      </c>
      <c r="M471" s="42">
        <v>1109380</v>
      </c>
      <c r="N471" s="216" t="s">
        <v>145</v>
      </c>
      <c r="O471" s="217" t="s">
        <v>145</v>
      </c>
      <c r="P471" s="43">
        <v>3.6047399903624919E-2</v>
      </c>
      <c r="Q471" s="91"/>
      <c r="R471" s="91"/>
      <c r="S471" s="91"/>
      <c r="T471" s="85"/>
      <c r="U471" s="81"/>
      <c r="W471" s="81"/>
      <c r="X471" s="81">
        <v>31884970</v>
      </c>
    </row>
    <row r="472" spans="1:28" s="16" customFormat="1" outlineLevel="1">
      <c r="A472" s="193" t="s">
        <v>76</v>
      </c>
      <c r="B472" s="5" t="s">
        <v>136</v>
      </c>
      <c r="C472" s="6" t="s">
        <v>137</v>
      </c>
      <c r="D472" s="161" t="s">
        <v>194</v>
      </c>
      <c r="E472" s="26">
        <v>0</v>
      </c>
      <c r="F472" s="14">
        <v>0</v>
      </c>
      <c r="G472" s="27">
        <v>0</v>
      </c>
      <c r="H472" s="26">
        <v>0</v>
      </c>
      <c r="I472" s="14">
        <v>0</v>
      </c>
      <c r="J472" s="27">
        <v>0</v>
      </c>
      <c r="K472" s="26">
        <v>0</v>
      </c>
      <c r="L472" s="14">
        <v>0</v>
      </c>
      <c r="M472" s="27">
        <v>0</v>
      </c>
      <c r="N472" s="30">
        <v>0</v>
      </c>
      <c r="O472" s="15">
        <v>0</v>
      </c>
      <c r="P472" s="31">
        <v>0</v>
      </c>
      <c r="Q472" s="92"/>
      <c r="R472" s="92"/>
      <c r="S472" s="92"/>
      <c r="T472" s="86"/>
      <c r="U472" s="81"/>
    </row>
    <row r="473" spans="1:28" s="20" customFormat="1" outlineLevel="1">
      <c r="A473" s="194" t="s">
        <v>76</v>
      </c>
      <c r="B473" s="7"/>
      <c r="C473" s="8" t="s">
        <v>166</v>
      </c>
      <c r="D473" s="162" t="s">
        <v>194</v>
      </c>
      <c r="E473" s="28">
        <v>0</v>
      </c>
      <c r="F473" s="17">
        <v>0</v>
      </c>
      <c r="G473" s="29">
        <v>0</v>
      </c>
      <c r="H473" s="28">
        <v>0</v>
      </c>
      <c r="I473" s="17">
        <v>0</v>
      </c>
      <c r="J473" s="29">
        <v>0</v>
      </c>
      <c r="K473" s="28">
        <v>0</v>
      </c>
      <c r="L473" s="18">
        <v>0</v>
      </c>
      <c r="M473" s="29">
        <v>0</v>
      </c>
      <c r="N473" s="181">
        <v>0</v>
      </c>
      <c r="O473" s="19">
        <v>0</v>
      </c>
      <c r="P473" s="32">
        <v>0</v>
      </c>
      <c r="Q473" s="93"/>
      <c r="R473" s="93"/>
      <c r="S473" s="93"/>
      <c r="T473" s="87"/>
      <c r="U473" s="81"/>
    </row>
    <row r="474" spans="1:28" s="20" customFormat="1" outlineLevel="1">
      <c r="A474" s="194" t="s">
        <v>76</v>
      </c>
      <c r="B474" s="7"/>
      <c r="C474" s="8" t="s">
        <v>167</v>
      </c>
      <c r="D474" s="162" t="s">
        <v>194</v>
      </c>
      <c r="E474" s="28">
        <v>0</v>
      </c>
      <c r="F474" s="17">
        <v>0</v>
      </c>
      <c r="G474" s="29">
        <v>0</v>
      </c>
      <c r="H474" s="28">
        <v>0</v>
      </c>
      <c r="I474" s="17">
        <v>0</v>
      </c>
      <c r="J474" s="29">
        <v>0</v>
      </c>
      <c r="K474" s="111">
        <v>0</v>
      </c>
      <c r="L474" s="18">
        <v>0</v>
      </c>
      <c r="M474" s="29">
        <v>0</v>
      </c>
      <c r="N474" s="181">
        <v>0</v>
      </c>
      <c r="O474" s="19">
        <v>0</v>
      </c>
      <c r="P474" s="32">
        <v>0</v>
      </c>
      <c r="Q474" s="93"/>
      <c r="R474" s="93"/>
      <c r="S474" s="93"/>
      <c r="T474" s="87"/>
      <c r="U474" s="81"/>
    </row>
    <row r="475" spans="1:28" s="20" customFormat="1" outlineLevel="1">
      <c r="A475" s="194" t="s">
        <v>76</v>
      </c>
      <c r="B475" s="7" t="s">
        <v>168</v>
      </c>
      <c r="C475" s="8" t="s">
        <v>138</v>
      </c>
      <c r="D475" s="162" t="s">
        <v>194</v>
      </c>
      <c r="E475" s="28">
        <v>0</v>
      </c>
      <c r="F475" s="17">
        <v>0</v>
      </c>
      <c r="G475" s="29">
        <v>0</v>
      </c>
      <c r="H475" s="28">
        <v>0</v>
      </c>
      <c r="I475" s="17">
        <v>0</v>
      </c>
      <c r="J475" s="29">
        <v>0</v>
      </c>
      <c r="K475" s="111">
        <v>0</v>
      </c>
      <c r="L475" s="18">
        <v>0</v>
      </c>
      <c r="M475" s="29">
        <v>0</v>
      </c>
      <c r="N475" s="181">
        <v>0</v>
      </c>
      <c r="O475" s="19">
        <v>0</v>
      </c>
      <c r="P475" s="32">
        <v>0</v>
      </c>
      <c r="Q475" s="93"/>
      <c r="R475" s="93"/>
      <c r="S475" s="93"/>
      <c r="T475" s="87"/>
      <c r="U475" s="81"/>
    </row>
    <row r="476" spans="1:28" s="20" customFormat="1" ht="31.5" outlineLevel="1">
      <c r="A476" s="194" t="s">
        <v>76</v>
      </c>
      <c r="B476" s="7" t="s">
        <v>169</v>
      </c>
      <c r="C476" s="129" t="s">
        <v>181</v>
      </c>
      <c r="D476" s="162" t="s">
        <v>195</v>
      </c>
      <c r="E476" s="28"/>
      <c r="F476" s="17"/>
      <c r="G476" s="29">
        <v>0</v>
      </c>
      <c r="H476" s="111"/>
      <c r="I476" s="18"/>
      <c r="J476" s="29">
        <v>0</v>
      </c>
      <c r="K476" s="28">
        <v>0</v>
      </c>
      <c r="L476" s="18">
        <v>0</v>
      </c>
      <c r="M476" s="29">
        <v>0</v>
      </c>
      <c r="N476" s="181">
        <v>0</v>
      </c>
      <c r="O476" s="19">
        <v>0</v>
      </c>
      <c r="P476" s="32">
        <v>0</v>
      </c>
      <c r="Q476" s="93"/>
      <c r="R476" s="93"/>
      <c r="S476" s="93"/>
      <c r="T476" s="87"/>
      <c r="U476" s="81"/>
    </row>
    <row r="477" spans="1:28" s="20" customFormat="1" outlineLevel="1">
      <c r="A477" s="194" t="s">
        <v>76</v>
      </c>
      <c r="B477" s="7" t="s">
        <v>170</v>
      </c>
      <c r="C477" s="8" t="s">
        <v>180</v>
      </c>
      <c r="D477" s="162" t="s">
        <v>194</v>
      </c>
      <c r="E477" s="28">
        <v>0</v>
      </c>
      <c r="F477" s="17">
        <v>0</v>
      </c>
      <c r="G477" s="29">
        <v>0</v>
      </c>
      <c r="H477" s="28">
        <v>0</v>
      </c>
      <c r="I477" s="17">
        <v>0</v>
      </c>
      <c r="J477" s="29">
        <v>0</v>
      </c>
      <c r="K477" s="111">
        <v>0</v>
      </c>
      <c r="L477" s="18">
        <v>0</v>
      </c>
      <c r="M477" s="29">
        <v>0</v>
      </c>
      <c r="N477" s="181">
        <v>0</v>
      </c>
      <c r="O477" s="19">
        <v>0</v>
      </c>
      <c r="P477" s="32">
        <v>0</v>
      </c>
      <c r="Q477" s="93"/>
      <c r="R477" s="93"/>
      <c r="S477" s="93"/>
      <c r="U477" s="81"/>
      <c r="AB477" s="22"/>
    </row>
    <row r="478" spans="1:28" s="20" customFormat="1" outlineLevel="1">
      <c r="A478" s="194" t="s">
        <v>76</v>
      </c>
      <c r="B478" s="7" t="s">
        <v>171</v>
      </c>
      <c r="C478" s="8" t="s">
        <v>156</v>
      </c>
      <c r="D478" s="162"/>
      <c r="E478" s="28"/>
      <c r="F478" s="17"/>
      <c r="G478" s="29">
        <v>0</v>
      </c>
      <c r="H478" s="28"/>
      <c r="I478" s="17"/>
      <c r="J478" s="29">
        <v>0</v>
      </c>
      <c r="K478" s="111">
        <v>0</v>
      </c>
      <c r="L478" s="18">
        <v>0</v>
      </c>
      <c r="M478" s="29">
        <v>0</v>
      </c>
      <c r="N478" s="181">
        <v>0</v>
      </c>
      <c r="O478" s="19">
        <v>0</v>
      </c>
      <c r="P478" s="32">
        <v>0</v>
      </c>
      <c r="Q478" s="93"/>
      <c r="R478" s="93"/>
      <c r="S478" s="93"/>
      <c r="T478" s="87"/>
      <c r="U478" s="81"/>
    </row>
    <row r="479" spans="1:28" s="20" customFormat="1" outlineLevel="1">
      <c r="A479" s="193" t="s">
        <v>76</v>
      </c>
      <c r="B479" s="5" t="s">
        <v>141</v>
      </c>
      <c r="C479" s="6" t="s">
        <v>140</v>
      </c>
      <c r="D479" s="161" t="s">
        <v>159</v>
      </c>
      <c r="E479" s="26">
        <v>0</v>
      </c>
      <c r="F479" s="14">
        <v>0</v>
      </c>
      <c r="G479" s="27">
        <v>0</v>
      </c>
      <c r="H479" s="26">
        <v>0</v>
      </c>
      <c r="I479" s="21">
        <v>0</v>
      </c>
      <c r="J479" s="27">
        <v>0</v>
      </c>
      <c r="K479" s="26">
        <v>0</v>
      </c>
      <c r="L479" s="21">
        <v>0</v>
      </c>
      <c r="M479" s="27">
        <v>0</v>
      </c>
      <c r="N479" s="30">
        <v>0</v>
      </c>
      <c r="O479" s="15">
        <v>0</v>
      </c>
      <c r="P479" s="31">
        <v>0</v>
      </c>
      <c r="Q479" s="92"/>
      <c r="R479" s="92"/>
      <c r="S479" s="92"/>
      <c r="T479" s="87"/>
      <c r="U479" s="81"/>
    </row>
    <row r="480" spans="1:28" s="20" customFormat="1" outlineLevel="1">
      <c r="A480" s="193" t="s">
        <v>76</v>
      </c>
      <c r="B480" s="5"/>
      <c r="C480" s="8" t="s">
        <v>166</v>
      </c>
      <c r="D480" s="162" t="s">
        <v>159</v>
      </c>
      <c r="E480" s="28">
        <v>0</v>
      </c>
      <c r="F480" s="17">
        <v>0</v>
      </c>
      <c r="G480" s="29">
        <v>0</v>
      </c>
      <c r="H480" s="28">
        <v>0</v>
      </c>
      <c r="I480" s="17">
        <v>0</v>
      </c>
      <c r="J480" s="29">
        <v>0</v>
      </c>
      <c r="K480" s="111">
        <v>0</v>
      </c>
      <c r="L480" s="18">
        <v>0</v>
      </c>
      <c r="M480" s="29">
        <v>0</v>
      </c>
      <c r="N480" s="30">
        <v>0</v>
      </c>
      <c r="O480" s="15">
        <v>0</v>
      </c>
      <c r="P480" s="31">
        <v>0</v>
      </c>
      <c r="Q480" s="93"/>
      <c r="R480" s="93"/>
      <c r="S480" s="93"/>
      <c r="T480" s="87"/>
      <c r="U480" s="81"/>
    </row>
    <row r="481" spans="1:24" s="16" customFormat="1" outlineLevel="1">
      <c r="A481" s="193" t="s">
        <v>76</v>
      </c>
      <c r="B481" s="5"/>
      <c r="C481" s="8" t="s">
        <v>167</v>
      </c>
      <c r="D481" s="162" t="s">
        <v>159</v>
      </c>
      <c r="E481" s="28">
        <v>0</v>
      </c>
      <c r="F481" s="17">
        <v>0</v>
      </c>
      <c r="G481" s="29">
        <v>0</v>
      </c>
      <c r="H481" s="111">
        <v>0</v>
      </c>
      <c r="I481" s="18">
        <v>0</v>
      </c>
      <c r="J481" s="29">
        <v>0</v>
      </c>
      <c r="K481" s="111">
        <v>0</v>
      </c>
      <c r="L481" s="18">
        <v>0</v>
      </c>
      <c r="M481" s="29">
        <v>0</v>
      </c>
      <c r="N481" s="181">
        <v>0</v>
      </c>
      <c r="O481" s="19">
        <v>0</v>
      </c>
      <c r="P481" s="32">
        <v>0</v>
      </c>
      <c r="Q481" s="93"/>
      <c r="R481" s="93"/>
      <c r="S481" s="93"/>
      <c r="T481" s="86"/>
      <c r="U481" s="81"/>
    </row>
    <row r="482" spans="1:24" s="20" customFormat="1" ht="31.5" outlineLevel="1">
      <c r="A482" s="193" t="s">
        <v>76</v>
      </c>
      <c r="B482" s="5"/>
      <c r="C482" s="129" t="s">
        <v>182</v>
      </c>
      <c r="D482" s="162" t="s">
        <v>159</v>
      </c>
      <c r="E482" s="28">
        <v>0</v>
      </c>
      <c r="F482" s="17">
        <v>0</v>
      </c>
      <c r="G482" s="29">
        <v>0</v>
      </c>
      <c r="H482" s="28">
        <v>0</v>
      </c>
      <c r="I482" s="18">
        <v>0</v>
      </c>
      <c r="J482" s="29">
        <v>0</v>
      </c>
      <c r="K482" s="111">
        <v>0</v>
      </c>
      <c r="L482" s="18">
        <v>0</v>
      </c>
      <c r="M482" s="29">
        <v>0</v>
      </c>
      <c r="N482" s="30">
        <v>0</v>
      </c>
      <c r="O482" s="15">
        <v>0</v>
      </c>
      <c r="P482" s="31">
        <v>0</v>
      </c>
      <c r="Q482" s="93"/>
      <c r="R482" s="93"/>
      <c r="S482" s="93"/>
      <c r="T482" s="87"/>
      <c r="U482" s="81"/>
    </row>
    <row r="483" spans="1:24" s="20" customFormat="1" outlineLevel="1">
      <c r="A483" s="194" t="s">
        <v>76</v>
      </c>
      <c r="B483" s="7" t="s">
        <v>185</v>
      </c>
      <c r="C483" s="8" t="s">
        <v>157</v>
      </c>
      <c r="D483" s="162" t="s">
        <v>159</v>
      </c>
      <c r="E483" s="28">
        <v>0</v>
      </c>
      <c r="F483" s="17">
        <v>0</v>
      </c>
      <c r="G483" s="29">
        <v>0</v>
      </c>
      <c r="H483" s="28">
        <v>0</v>
      </c>
      <c r="I483" s="17">
        <v>0</v>
      </c>
      <c r="J483" s="29">
        <v>0</v>
      </c>
      <c r="K483" s="111">
        <v>0</v>
      </c>
      <c r="L483" s="18">
        <v>0</v>
      </c>
      <c r="M483" s="29">
        <v>0</v>
      </c>
      <c r="N483" s="181">
        <v>0</v>
      </c>
      <c r="O483" s="19">
        <v>0</v>
      </c>
      <c r="P483" s="32">
        <v>0</v>
      </c>
      <c r="Q483" s="93"/>
      <c r="R483" s="93"/>
      <c r="S483" s="93"/>
      <c r="T483" s="87"/>
      <c r="U483" s="81"/>
    </row>
    <row r="484" spans="1:24" s="20" customFormat="1" outlineLevel="1">
      <c r="A484" s="194" t="s">
        <v>76</v>
      </c>
      <c r="B484" s="7" t="s">
        <v>186</v>
      </c>
      <c r="C484" s="8" t="s">
        <v>183</v>
      </c>
      <c r="D484" s="162" t="s">
        <v>159</v>
      </c>
      <c r="E484" s="28">
        <v>0</v>
      </c>
      <c r="F484" s="17">
        <v>0</v>
      </c>
      <c r="G484" s="29">
        <v>0</v>
      </c>
      <c r="H484" s="28">
        <v>0</v>
      </c>
      <c r="I484" s="17">
        <v>0</v>
      </c>
      <c r="J484" s="29">
        <v>0</v>
      </c>
      <c r="K484" s="111">
        <v>0</v>
      </c>
      <c r="L484" s="18">
        <v>0</v>
      </c>
      <c r="M484" s="29">
        <v>0</v>
      </c>
      <c r="N484" s="181">
        <v>0</v>
      </c>
      <c r="O484" s="19">
        <v>0</v>
      </c>
      <c r="P484" s="32">
        <v>0</v>
      </c>
      <c r="Q484" s="93"/>
      <c r="R484" s="93"/>
      <c r="S484" s="93"/>
      <c r="T484" s="87"/>
      <c r="U484" s="81"/>
    </row>
    <row r="485" spans="1:24" s="20" customFormat="1" outlineLevel="1">
      <c r="A485" s="194" t="s">
        <v>76</v>
      </c>
      <c r="B485" s="7" t="s">
        <v>187</v>
      </c>
      <c r="C485" s="8" t="s">
        <v>156</v>
      </c>
      <c r="D485" s="162"/>
      <c r="E485" s="28"/>
      <c r="F485" s="17"/>
      <c r="G485" s="29">
        <v>0</v>
      </c>
      <c r="H485" s="28"/>
      <c r="I485" s="17"/>
      <c r="J485" s="29"/>
      <c r="K485" s="111">
        <v>0</v>
      </c>
      <c r="L485" s="18">
        <v>0</v>
      </c>
      <c r="M485" s="29">
        <v>0</v>
      </c>
      <c r="N485" s="181">
        <v>0</v>
      </c>
      <c r="O485" s="19">
        <v>0</v>
      </c>
      <c r="P485" s="32">
        <v>0</v>
      </c>
      <c r="Q485" s="93"/>
      <c r="R485" s="93"/>
      <c r="S485" s="93"/>
      <c r="U485" s="81"/>
    </row>
    <row r="486" spans="1:24" s="20" customFormat="1" ht="31.5" outlineLevel="1">
      <c r="A486" s="193" t="s">
        <v>76</v>
      </c>
      <c r="B486" s="5" t="s">
        <v>139</v>
      </c>
      <c r="C486" s="9" t="s">
        <v>142</v>
      </c>
      <c r="D486" s="163" t="s">
        <v>1</v>
      </c>
      <c r="E486" s="26">
        <v>7269</v>
      </c>
      <c r="F486" s="21">
        <v>31520</v>
      </c>
      <c r="G486" s="27">
        <v>30775590</v>
      </c>
      <c r="H486" s="26">
        <v>7812</v>
      </c>
      <c r="I486" s="21">
        <v>31000</v>
      </c>
      <c r="J486" s="27">
        <v>31884970</v>
      </c>
      <c r="K486" s="26">
        <v>543</v>
      </c>
      <c r="L486" s="21">
        <v>-520</v>
      </c>
      <c r="M486" s="27">
        <v>1109380</v>
      </c>
      <c r="N486" s="30">
        <v>7.4700784151877836E-2</v>
      </c>
      <c r="O486" s="15">
        <v>-1.6497461928934011E-2</v>
      </c>
      <c r="P486" s="31">
        <v>3.6047399903624919E-2</v>
      </c>
      <c r="Q486" s="92"/>
      <c r="R486" s="92"/>
      <c r="S486" s="92"/>
      <c r="T486" s="87"/>
      <c r="U486" s="81"/>
    </row>
    <row r="487" spans="1:24" s="20" customFormat="1" ht="31.5" outlineLevel="1">
      <c r="A487" s="194" t="s">
        <v>76</v>
      </c>
      <c r="B487" s="7" t="s">
        <v>188</v>
      </c>
      <c r="C487" s="10" t="s">
        <v>184</v>
      </c>
      <c r="D487" s="164" t="s">
        <v>1</v>
      </c>
      <c r="E487" s="28">
        <v>0</v>
      </c>
      <c r="F487" s="17">
        <v>0</v>
      </c>
      <c r="G487" s="29">
        <v>0</v>
      </c>
      <c r="H487" s="28">
        <v>0</v>
      </c>
      <c r="I487" s="17">
        <v>0</v>
      </c>
      <c r="J487" s="29">
        <v>0</v>
      </c>
      <c r="K487" s="111">
        <v>0</v>
      </c>
      <c r="L487" s="18">
        <v>0</v>
      </c>
      <c r="M487" s="29">
        <v>0</v>
      </c>
      <c r="N487" s="181">
        <v>0</v>
      </c>
      <c r="O487" s="19">
        <v>0</v>
      </c>
      <c r="P487" s="32">
        <v>0</v>
      </c>
      <c r="Q487" s="93"/>
      <c r="R487" s="93"/>
      <c r="S487" s="93"/>
      <c r="T487" s="87"/>
      <c r="U487" s="81"/>
    </row>
    <row r="488" spans="1:24" s="20" customFormat="1" ht="31.5" outlineLevel="1">
      <c r="A488" s="194" t="s">
        <v>76</v>
      </c>
      <c r="B488" s="7"/>
      <c r="C488" s="10" t="s">
        <v>224</v>
      </c>
      <c r="D488" s="164" t="s">
        <v>225</v>
      </c>
      <c r="E488" s="28">
        <v>0</v>
      </c>
      <c r="F488" s="17">
        <v>0</v>
      </c>
      <c r="G488" s="29">
        <v>0</v>
      </c>
      <c r="H488" s="28">
        <v>0</v>
      </c>
      <c r="I488" s="17">
        <v>0</v>
      </c>
      <c r="J488" s="29">
        <v>0</v>
      </c>
      <c r="K488" s="111">
        <v>0</v>
      </c>
      <c r="L488" s="18">
        <v>0</v>
      </c>
      <c r="M488" s="29">
        <v>0</v>
      </c>
      <c r="N488" s="181">
        <v>0</v>
      </c>
      <c r="O488" s="19">
        <v>0</v>
      </c>
      <c r="P488" s="32">
        <v>0</v>
      </c>
      <c r="Q488" s="93"/>
      <c r="R488" s="93"/>
      <c r="S488" s="93"/>
      <c r="T488" s="87"/>
      <c r="U488" s="81"/>
    </row>
    <row r="489" spans="1:24" s="20" customFormat="1" outlineLevel="1">
      <c r="A489" s="194" t="s">
        <v>76</v>
      </c>
      <c r="B489" s="7"/>
      <c r="C489" s="10" t="s">
        <v>222</v>
      </c>
      <c r="D489" s="164" t="s">
        <v>223</v>
      </c>
      <c r="E489" s="28">
        <v>0</v>
      </c>
      <c r="F489" s="17">
        <v>0</v>
      </c>
      <c r="G489" s="29">
        <v>0</v>
      </c>
      <c r="H489" s="28">
        <v>0</v>
      </c>
      <c r="I489" s="17"/>
      <c r="J489" s="29">
        <v>0</v>
      </c>
      <c r="K489" s="111">
        <v>0</v>
      </c>
      <c r="L489" s="18">
        <v>0</v>
      </c>
      <c r="M489" s="29">
        <v>0</v>
      </c>
      <c r="N489" s="181">
        <v>0</v>
      </c>
      <c r="O489" s="19">
        <v>0</v>
      </c>
      <c r="P489" s="32">
        <v>0</v>
      </c>
      <c r="Q489" s="93"/>
      <c r="R489" s="93"/>
      <c r="S489" s="93"/>
      <c r="T489" s="87"/>
      <c r="U489" s="81"/>
    </row>
    <row r="490" spans="1:24" s="20" customFormat="1" outlineLevel="1">
      <c r="A490" s="194" t="s">
        <v>76</v>
      </c>
      <c r="B490" s="7" t="s">
        <v>189</v>
      </c>
      <c r="C490" s="11" t="s">
        <v>144</v>
      </c>
      <c r="D490" s="164" t="s">
        <v>1</v>
      </c>
      <c r="E490" s="28">
        <v>7269</v>
      </c>
      <c r="F490" s="17">
        <v>31520</v>
      </c>
      <c r="G490" s="29">
        <v>30775590</v>
      </c>
      <c r="H490" s="28">
        <v>7812</v>
      </c>
      <c r="I490" s="17">
        <v>31000</v>
      </c>
      <c r="J490" s="29">
        <v>31884970</v>
      </c>
      <c r="K490" s="111">
        <v>543</v>
      </c>
      <c r="L490" s="18">
        <v>-520</v>
      </c>
      <c r="M490" s="29">
        <v>1109380</v>
      </c>
      <c r="N490" s="181">
        <v>7.4700784151877836E-2</v>
      </c>
      <c r="O490" s="19">
        <v>-1.6497461928934011E-2</v>
      </c>
      <c r="P490" s="32">
        <v>3.6047399903624919E-2</v>
      </c>
      <c r="Q490" s="93"/>
      <c r="R490" s="93"/>
      <c r="S490" s="93"/>
      <c r="T490" s="87"/>
      <c r="U490" s="81"/>
    </row>
    <row r="491" spans="1:24" s="16" customFormat="1" outlineLevel="1">
      <c r="A491" s="193" t="s">
        <v>76</v>
      </c>
      <c r="B491" s="5" t="s">
        <v>143</v>
      </c>
      <c r="C491" s="6" t="s">
        <v>2</v>
      </c>
      <c r="D491" s="163" t="s">
        <v>3</v>
      </c>
      <c r="E491" s="26">
        <v>0</v>
      </c>
      <c r="F491" s="14">
        <v>0</v>
      </c>
      <c r="G491" s="27">
        <v>0</v>
      </c>
      <c r="H491" s="230">
        <v>0</v>
      </c>
      <c r="I491" s="231"/>
      <c r="J491" s="232">
        <v>0</v>
      </c>
      <c r="K491" s="165">
        <v>0</v>
      </c>
      <c r="L491" s="21">
        <v>0</v>
      </c>
      <c r="M491" s="27">
        <v>0</v>
      </c>
      <c r="N491" s="30">
        <v>0</v>
      </c>
      <c r="O491" s="15">
        <v>0</v>
      </c>
      <c r="P491" s="31">
        <v>0</v>
      </c>
      <c r="Q491" s="92"/>
      <c r="R491" s="92"/>
      <c r="S491" s="92"/>
      <c r="T491" s="86"/>
      <c r="U491" s="81"/>
    </row>
    <row r="492" spans="1:24" s="13" customFormat="1">
      <c r="A492" s="36" t="s">
        <v>59</v>
      </c>
      <c r="B492" s="37" t="s">
        <v>79</v>
      </c>
      <c r="C492" s="215" t="s">
        <v>78</v>
      </c>
      <c r="D492" s="208" t="s">
        <v>145</v>
      </c>
      <c r="E492" s="40" t="s">
        <v>145</v>
      </c>
      <c r="F492" s="41" t="s">
        <v>145</v>
      </c>
      <c r="G492" s="42">
        <v>40457314</v>
      </c>
      <c r="H492" s="40" t="s">
        <v>145</v>
      </c>
      <c r="I492" s="41" t="s">
        <v>145</v>
      </c>
      <c r="J492" s="42">
        <v>37848346</v>
      </c>
      <c r="K492" s="40" t="s">
        <v>145</v>
      </c>
      <c r="L492" s="41" t="s">
        <v>145</v>
      </c>
      <c r="M492" s="42">
        <v>-2608968</v>
      </c>
      <c r="N492" s="216" t="s">
        <v>145</v>
      </c>
      <c r="O492" s="217" t="s">
        <v>145</v>
      </c>
      <c r="P492" s="43">
        <v>-6.4486930595540767E-2</v>
      </c>
      <c r="Q492" s="91"/>
      <c r="R492" s="91"/>
      <c r="S492" s="91"/>
      <c r="T492" s="85"/>
      <c r="U492" s="81"/>
      <c r="W492" s="81"/>
      <c r="X492" s="81">
        <v>37848346</v>
      </c>
    </row>
    <row r="493" spans="1:24" s="16" customFormat="1" outlineLevel="1">
      <c r="A493" s="193" t="s">
        <v>79</v>
      </c>
      <c r="B493" s="5" t="s">
        <v>136</v>
      </c>
      <c r="C493" s="6" t="s">
        <v>137</v>
      </c>
      <c r="D493" s="161" t="s">
        <v>194</v>
      </c>
      <c r="E493" s="26">
        <v>0</v>
      </c>
      <c r="F493" s="14">
        <v>0</v>
      </c>
      <c r="G493" s="27">
        <v>0</v>
      </c>
      <c r="H493" s="26">
        <v>0</v>
      </c>
      <c r="I493" s="14">
        <v>0</v>
      </c>
      <c r="J493" s="27">
        <v>0</v>
      </c>
      <c r="K493" s="26">
        <v>0</v>
      </c>
      <c r="L493" s="14">
        <v>0</v>
      </c>
      <c r="M493" s="27">
        <v>0</v>
      </c>
      <c r="N493" s="30">
        <v>0</v>
      </c>
      <c r="O493" s="15">
        <v>0</v>
      </c>
      <c r="P493" s="31">
        <v>0</v>
      </c>
      <c r="Q493" s="92"/>
      <c r="R493" s="92"/>
      <c r="S493" s="92"/>
      <c r="T493" s="86"/>
      <c r="U493" s="81"/>
    </row>
    <row r="494" spans="1:24" s="20" customFormat="1" outlineLevel="1">
      <c r="A494" s="194" t="s">
        <v>79</v>
      </c>
      <c r="B494" s="7"/>
      <c r="C494" s="8" t="s">
        <v>166</v>
      </c>
      <c r="D494" s="162" t="s">
        <v>194</v>
      </c>
      <c r="E494" s="28">
        <v>0</v>
      </c>
      <c r="F494" s="17">
        <v>0</v>
      </c>
      <c r="G494" s="29">
        <v>0</v>
      </c>
      <c r="H494" s="28">
        <v>0</v>
      </c>
      <c r="I494" s="17">
        <v>0</v>
      </c>
      <c r="J494" s="29">
        <v>0</v>
      </c>
      <c r="K494" s="28">
        <v>0</v>
      </c>
      <c r="L494" s="18">
        <v>0</v>
      </c>
      <c r="M494" s="29">
        <v>0</v>
      </c>
      <c r="N494" s="181">
        <v>0</v>
      </c>
      <c r="O494" s="19">
        <v>0</v>
      </c>
      <c r="P494" s="32">
        <v>0</v>
      </c>
      <c r="Q494" s="93"/>
      <c r="R494" s="93"/>
      <c r="S494" s="93"/>
      <c r="T494" s="87"/>
      <c r="U494" s="81"/>
    </row>
    <row r="495" spans="1:24" s="20" customFormat="1" outlineLevel="1">
      <c r="A495" s="194" t="s">
        <v>79</v>
      </c>
      <c r="B495" s="7"/>
      <c r="C495" s="8" t="s">
        <v>167</v>
      </c>
      <c r="D495" s="162" t="s">
        <v>194</v>
      </c>
      <c r="E495" s="28">
        <v>0</v>
      </c>
      <c r="F495" s="17">
        <v>0</v>
      </c>
      <c r="G495" s="29">
        <v>0</v>
      </c>
      <c r="H495" s="28">
        <v>0</v>
      </c>
      <c r="I495" s="17">
        <v>0</v>
      </c>
      <c r="J495" s="29">
        <v>0</v>
      </c>
      <c r="K495" s="111">
        <v>0</v>
      </c>
      <c r="L495" s="18">
        <v>0</v>
      </c>
      <c r="M495" s="29">
        <v>0</v>
      </c>
      <c r="N495" s="181">
        <v>0</v>
      </c>
      <c r="O495" s="19">
        <v>0</v>
      </c>
      <c r="P495" s="32">
        <v>0</v>
      </c>
      <c r="Q495" s="93"/>
      <c r="R495" s="93"/>
      <c r="S495" s="93"/>
      <c r="T495" s="87"/>
      <c r="U495" s="81"/>
    </row>
    <row r="496" spans="1:24" s="20" customFormat="1" outlineLevel="1">
      <c r="A496" s="194" t="s">
        <v>79</v>
      </c>
      <c r="B496" s="7" t="s">
        <v>168</v>
      </c>
      <c r="C496" s="8" t="s">
        <v>138</v>
      </c>
      <c r="D496" s="162" t="s">
        <v>194</v>
      </c>
      <c r="E496" s="28">
        <v>0</v>
      </c>
      <c r="F496" s="17">
        <v>0</v>
      </c>
      <c r="G496" s="29">
        <v>0</v>
      </c>
      <c r="H496" s="28">
        <v>0</v>
      </c>
      <c r="I496" s="17">
        <v>0</v>
      </c>
      <c r="J496" s="29">
        <v>0</v>
      </c>
      <c r="K496" s="111">
        <v>0</v>
      </c>
      <c r="L496" s="18">
        <v>0</v>
      </c>
      <c r="M496" s="29">
        <v>0</v>
      </c>
      <c r="N496" s="181">
        <v>0</v>
      </c>
      <c r="O496" s="19">
        <v>0</v>
      </c>
      <c r="P496" s="32">
        <v>0</v>
      </c>
      <c r="Q496" s="93"/>
      <c r="R496" s="93"/>
      <c r="S496" s="93"/>
      <c r="T496" s="87"/>
      <c r="U496" s="81"/>
    </row>
    <row r="497" spans="1:28" s="20" customFormat="1" ht="31.5" outlineLevel="1">
      <c r="A497" s="194" t="s">
        <v>79</v>
      </c>
      <c r="B497" s="7" t="s">
        <v>169</v>
      </c>
      <c r="C497" s="129" t="s">
        <v>181</v>
      </c>
      <c r="D497" s="162" t="s">
        <v>195</v>
      </c>
      <c r="E497" s="28"/>
      <c r="F497" s="17"/>
      <c r="G497" s="29">
        <v>0</v>
      </c>
      <c r="H497" s="111"/>
      <c r="I497" s="18"/>
      <c r="J497" s="29">
        <v>0</v>
      </c>
      <c r="K497" s="28">
        <v>0</v>
      </c>
      <c r="L497" s="18">
        <v>0</v>
      </c>
      <c r="M497" s="29">
        <v>0</v>
      </c>
      <c r="N497" s="181">
        <v>0</v>
      </c>
      <c r="O497" s="19">
        <v>0</v>
      </c>
      <c r="P497" s="32">
        <v>0</v>
      </c>
      <c r="Q497" s="93"/>
      <c r="R497" s="93"/>
      <c r="S497" s="93"/>
      <c r="T497" s="87"/>
      <c r="U497" s="81"/>
    </row>
    <row r="498" spans="1:28" s="20" customFormat="1" outlineLevel="1">
      <c r="A498" s="194" t="s">
        <v>79</v>
      </c>
      <c r="B498" s="7" t="s">
        <v>170</v>
      </c>
      <c r="C498" s="8" t="s">
        <v>180</v>
      </c>
      <c r="D498" s="162" t="s">
        <v>194</v>
      </c>
      <c r="E498" s="28">
        <v>0</v>
      </c>
      <c r="F498" s="17">
        <v>0</v>
      </c>
      <c r="G498" s="29">
        <v>0</v>
      </c>
      <c r="H498" s="28">
        <v>0</v>
      </c>
      <c r="I498" s="17">
        <v>0</v>
      </c>
      <c r="J498" s="29">
        <v>0</v>
      </c>
      <c r="K498" s="111">
        <v>0</v>
      </c>
      <c r="L498" s="18">
        <v>0</v>
      </c>
      <c r="M498" s="29">
        <v>0</v>
      </c>
      <c r="N498" s="181">
        <v>0</v>
      </c>
      <c r="O498" s="19">
        <v>0</v>
      </c>
      <c r="P498" s="32">
        <v>0</v>
      </c>
      <c r="Q498" s="93"/>
      <c r="R498" s="93"/>
      <c r="S498" s="93"/>
      <c r="U498" s="81"/>
      <c r="AB498" s="22"/>
    </row>
    <row r="499" spans="1:28" s="20" customFormat="1" outlineLevel="1">
      <c r="A499" s="194" t="s">
        <v>79</v>
      </c>
      <c r="B499" s="7" t="s">
        <v>171</v>
      </c>
      <c r="C499" s="8" t="s">
        <v>156</v>
      </c>
      <c r="D499" s="162"/>
      <c r="E499" s="28"/>
      <c r="F499" s="17"/>
      <c r="G499" s="29">
        <v>0</v>
      </c>
      <c r="H499" s="28"/>
      <c r="I499" s="17"/>
      <c r="J499" s="29">
        <v>0</v>
      </c>
      <c r="K499" s="111">
        <v>0</v>
      </c>
      <c r="L499" s="18">
        <v>0</v>
      </c>
      <c r="M499" s="29">
        <v>0</v>
      </c>
      <c r="N499" s="181">
        <v>0</v>
      </c>
      <c r="O499" s="19">
        <v>0</v>
      </c>
      <c r="P499" s="32">
        <v>0</v>
      </c>
      <c r="Q499" s="93"/>
      <c r="R499" s="93"/>
      <c r="S499" s="93"/>
      <c r="T499" s="87"/>
      <c r="U499" s="81"/>
    </row>
    <row r="500" spans="1:28" s="20" customFormat="1" outlineLevel="1">
      <c r="A500" s="193" t="s">
        <v>79</v>
      </c>
      <c r="B500" s="5" t="s">
        <v>141</v>
      </c>
      <c r="C500" s="6" t="s">
        <v>140</v>
      </c>
      <c r="D500" s="161" t="s">
        <v>159</v>
      </c>
      <c r="E500" s="26">
        <v>0</v>
      </c>
      <c r="F500" s="14">
        <v>0</v>
      </c>
      <c r="G500" s="27">
        <v>0</v>
      </c>
      <c r="H500" s="26">
        <v>0</v>
      </c>
      <c r="I500" s="21">
        <v>0</v>
      </c>
      <c r="J500" s="27">
        <v>0</v>
      </c>
      <c r="K500" s="26">
        <v>0</v>
      </c>
      <c r="L500" s="21">
        <v>0</v>
      </c>
      <c r="M500" s="27">
        <v>0</v>
      </c>
      <c r="N500" s="30">
        <v>0</v>
      </c>
      <c r="O500" s="15">
        <v>0</v>
      </c>
      <c r="P500" s="31">
        <v>0</v>
      </c>
      <c r="Q500" s="92"/>
      <c r="R500" s="92"/>
      <c r="S500" s="92"/>
      <c r="T500" s="87"/>
      <c r="U500" s="81"/>
    </row>
    <row r="501" spans="1:28" s="20" customFormat="1" outlineLevel="1">
      <c r="A501" s="193" t="s">
        <v>79</v>
      </c>
      <c r="B501" s="5"/>
      <c r="C501" s="8" t="s">
        <v>166</v>
      </c>
      <c r="D501" s="162" t="s">
        <v>159</v>
      </c>
      <c r="E501" s="28">
        <v>0</v>
      </c>
      <c r="F501" s="17">
        <v>0</v>
      </c>
      <c r="G501" s="29">
        <v>0</v>
      </c>
      <c r="H501" s="28">
        <v>0</v>
      </c>
      <c r="I501" s="17">
        <v>0</v>
      </c>
      <c r="J501" s="29">
        <v>0</v>
      </c>
      <c r="K501" s="111">
        <v>0</v>
      </c>
      <c r="L501" s="18">
        <v>0</v>
      </c>
      <c r="M501" s="29">
        <v>0</v>
      </c>
      <c r="N501" s="30">
        <v>0</v>
      </c>
      <c r="O501" s="15">
        <v>0</v>
      </c>
      <c r="P501" s="31">
        <v>0</v>
      </c>
      <c r="Q501" s="93"/>
      <c r="R501" s="93"/>
      <c r="S501" s="93"/>
      <c r="T501" s="87"/>
      <c r="U501" s="81"/>
    </row>
    <row r="502" spans="1:28" s="16" customFormat="1" outlineLevel="1">
      <c r="A502" s="193" t="s">
        <v>79</v>
      </c>
      <c r="B502" s="5"/>
      <c r="C502" s="8" t="s">
        <v>167</v>
      </c>
      <c r="D502" s="162" t="s">
        <v>159</v>
      </c>
      <c r="E502" s="28">
        <v>0</v>
      </c>
      <c r="F502" s="17">
        <v>0</v>
      </c>
      <c r="G502" s="29">
        <v>0</v>
      </c>
      <c r="H502" s="111">
        <v>0</v>
      </c>
      <c r="I502" s="18">
        <v>0</v>
      </c>
      <c r="J502" s="29">
        <v>0</v>
      </c>
      <c r="K502" s="111">
        <v>0</v>
      </c>
      <c r="L502" s="18">
        <v>0</v>
      </c>
      <c r="M502" s="29">
        <v>0</v>
      </c>
      <c r="N502" s="181">
        <v>0</v>
      </c>
      <c r="O502" s="19">
        <v>0</v>
      </c>
      <c r="P502" s="32">
        <v>0</v>
      </c>
      <c r="Q502" s="93"/>
      <c r="R502" s="93"/>
      <c r="S502" s="93"/>
      <c r="T502" s="86"/>
      <c r="U502" s="81"/>
    </row>
    <row r="503" spans="1:28" s="20" customFormat="1" ht="31.5" outlineLevel="1">
      <c r="A503" s="193" t="s">
        <v>79</v>
      </c>
      <c r="B503" s="5"/>
      <c r="C503" s="129" t="s">
        <v>182</v>
      </c>
      <c r="D503" s="162" t="s">
        <v>159</v>
      </c>
      <c r="E503" s="28">
        <v>0</v>
      </c>
      <c r="F503" s="17">
        <v>0</v>
      </c>
      <c r="G503" s="29">
        <v>0</v>
      </c>
      <c r="H503" s="28">
        <v>0</v>
      </c>
      <c r="I503" s="18">
        <v>0</v>
      </c>
      <c r="J503" s="29">
        <v>0</v>
      </c>
      <c r="K503" s="111">
        <v>0</v>
      </c>
      <c r="L503" s="18">
        <v>0</v>
      </c>
      <c r="M503" s="29">
        <v>0</v>
      </c>
      <c r="N503" s="30">
        <v>0</v>
      </c>
      <c r="O503" s="15">
        <v>0</v>
      </c>
      <c r="P503" s="31">
        <v>0</v>
      </c>
      <c r="Q503" s="93"/>
      <c r="R503" s="93"/>
      <c r="S503" s="93"/>
      <c r="T503" s="87"/>
      <c r="U503" s="81"/>
    </row>
    <row r="504" spans="1:28" s="20" customFormat="1" outlineLevel="1">
      <c r="A504" s="194" t="s">
        <v>79</v>
      </c>
      <c r="B504" s="7" t="s">
        <v>185</v>
      </c>
      <c r="C504" s="8" t="s">
        <v>157</v>
      </c>
      <c r="D504" s="162" t="s">
        <v>159</v>
      </c>
      <c r="E504" s="28">
        <v>0</v>
      </c>
      <c r="F504" s="17">
        <v>0</v>
      </c>
      <c r="G504" s="29">
        <v>0</v>
      </c>
      <c r="H504" s="28">
        <v>0</v>
      </c>
      <c r="I504" s="17">
        <v>0</v>
      </c>
      <c r="J504" s="29">
        <v>0</v>
      </c>
      <c r="K504" s="111">
        <v>0</v>
      </c>
      <c r="L504" s="18">
        <v>0</v>
      </c>
      <c r="M504" s="29">
        <v>0</v>
      </c>
      <c r="N504" s="181">
        <v>0</v>
      </c>
      <c r="O504" s="19">
        <v>0</v>
      </c>
      <c r="P504" s="32">
        <v>0</v>
      </c>
      <c r="Q504" s="93"/>
      <c r="R504" s="93"/>
      <c r="S504" s="93"/>
      <c r="T504" s="87"/>
      <c r="U504" s="81"/>
    </row>
    <row r="505" spans="1:28" s="20" customFormat="1" outlineLevel="1">
      <c r="A505" s="194" t="s">
        <v>79</v>
      </c>
      <c r="B505" s="7" t="s">
        <v>186</v>
      </c>
      <c r="C505" s="8" t="s">
        <v>183</v>
      </c>
      <c r="D505" s="162" t="s">
        <v>159</v>
      </c>
      <c r="E505" s="28">
        <v>0</v>
      </c>
      <c r="F505" s="17">
        <v>0</v>
      </c>
      <c r="G505" s="29">
        <v>0</v>
      </c>
      <c r="H505" s="28">
        <v>0</v>
      </c>
      <c r="I505" s="17">
        <v>0</v>
      </c>
      <c r="J505" s="29">
        <v>0</v>
      </c>
      <c r="K505" s="111">
        <v>0</v>
      </c>
      <c r="L505" s="18">
        <v>0</v>
      </c>
      <c r="M505" s="29">
        <v>0</v>
      </c>
      <c r="N505" s="181">
        <v>0</v>
      </c>
      <c r="O505" s="19">
        <v>0</v>
      </c>
      <c r="P505" s="32">
        <v>0</v>
      </c>
      <c r="Q505" s="93"/>
      <c r="R505" s="93"/>
      <c r="S505" s="93"/>
      <c r="T505" s="87"/>
      <c r="U505" s="81"/>
    </row>
    <row r="506" spans="1:28" s="20" customFormat="1" outlineLevel="1">
      <c r="A506" s="194" t="s">
        <v>79</v>
      </c>
      <c r="B506" s="7" t="s">
        <v>187</v>
      </c>
      <c r="C506" s="8" t="s">
        <v>156</v>
      </c>
      <c r="D506" s="162"/>
      <c r="E506" s="28"/>
      <c r="F506" s="17"/>
      <c r="G506" s="29">
        <v>0</v>
      </c>
      <c r="H506" s="28"/>
      <c r="I506" s="17"/>
      <c r="J506" s="29"/>
      <c r="K506" s="111">
        <v>0</v>
      </c>
      <c r="L506" s="18">
        <v>0</v>
      </c>
      <c r="M506" s="29">
        <v>0</v>
      </c>
      <c r="N506" s="181">
        <v>0</v>
      </c>
      <c r="O506" s="19">
        <v>0</v>
      </c>
      <c r="P506" s="32">
        <v>0</v>
      </c>
      <c r="Q506" s="93"/>
      <c r="R506" s="93"/>
      <c r="S506" s="93"/>
      <c r="U506" s="81"/>
    </row>
    <row r="507" spans="1:28" s="20" customFormat="1" ht="31.5" outlineLevel="1">
      <c r="A507" s="193" t="s">
        <v>79</v>
      </c>
      <c r="B507" s="5" t="s">
        <v>139</v>
      </c>
      <c r="C507" s="9" t="s">
        <v>142</v>
      </c>
      <c r="D507" s="163" t="s">
        <v>1</v>
      </c>
      <c r="E507" s="26">
        <v>11427</v>
      </c>
      <c r="F507" s="21">
        <v>42087</v>
      </c>
      <c r="G507" s="27">
        <v>40457314</v>
      </c>
      <c r="H507" s="26">
        <v>9312</v>
      </c>
      <c r="I507" s="21">
        <v>37000</v>
      </c>
      <c r="J507" s="27">
        <v>37848346</v>
      </c>
      <c r="K507" s="26">
        <v>-2115</v>
      </c>
      <c r="L507" s="21">
        <v>-5087</v>
      </c>
      <c r="M507" s="27">
        <v>-2608968</v>
      </c>
      <c r="N507" s="30">
        <v>-0.18508794959306904</v>
      </c>
      <c r="O507" s="15">
        <v>-0.12086867678855703</v>
      </c>
      <c r="P507" s="31">
        <v>-6.4486930595540767E-2</v>
      </c>
      <c r="Q507" s="92"/>
      <c r="R507" s="92"/>
      <c r="S507" s="92"/>
      <c r="T507" s="87"/>
      <c r="U507" s="81"/>
    </row>
    <row r="508" spans="1:28" s="20" customFormat="1" ht="31.5" outlineLevel="1">
      <c r="A508" s="194" t="s">
        <v>79</v>
      </c>
      <c r="B508" s="7" t="s">
        <v>188</v>
      </c>
      <c r="C508" s="10" t="s">
        <v>184</v>
      </c>
      <c r="D508" s="164" t="s">
        <v>1</v>
      </c>
      <c r="E508" s="28">
        <v>0</v>
      </c>
      <c r="F508" s="17">
        <v>0</v>
      </c>
      <c r="G508" s="29">
        <v>0</v>
      </c>
      <c r="H508" s="28">
        <v>0</v>
      </c>
      <c r="I508" s="17">
        <v>0</v>
      </c>
      <c r="J508" s="29">
        <v>0</v>
      </c>
      <c r="K508" s="111">
        <v>0</v>
      </c>
      <c r="L508" s="18">
        <v>0</v>
      </c>
      <c r="M508" s="29">
        <v>0</v>
      </c>
      <c r="N508" s="181">
        <v>0</v>
      </c>
      <c r="O508" s="19">
        <v>0</v>
      </c>
      <c r="P508" s="32">
        <v>0</v>
      </c>
      <c r="Q508" s="93"/>
      <c r="R508" s="93"/>
      <c r="S508" s="93"/>
      <c r="T508" s="87"/>
      <c r="U508" s="81"/>
    </row>
    <row r="509" spans="1:28" s="20" customFormat="1" ht="31.5" outlineLevel="1">
      <c r="A509" s="194" t="s">
        <v>79</v>
      </c>
      <c r="B509" s="7"/>
      <c r="C509" s="10" t="s">
        <v>224</v>
      </c>
      <c r="D509" s="164" t="s">
        <v>225</v>
      </c>
      <c r="E509" s="28">
        <v>0</v>
      </c>
      <c r="F509" s="17">
        <v>0</v>
      </c>
      <c r="G509" s="29">
        <v>0</v>
      </c>
      <c r="H509" s="28">
        <v>0</v>
      </c>
      <c r="I509" s="17">
        <v>0</v>
      </c>
      <c r="J509" s="29">
        <v>0</v>
      </c>
      <c r="K509" s="111">
        <v>0</v>
      </c>
      <c r="L509" s="18">
        <v>0</v>
      </c>
      <c r="M509" s="29">
        <v>0</v>
      </c>
      <c r="N509" s="181">
        <v>0</v>
      </c>
      <c r="O509" s="19">
        <v>0</v>
      </c>
      <c r="P509" s="32">
        <v>0</v>
      </c>
      <c r="Q509" s="93"/>
      <c r="R509" s="93"/>
      <c r="S509" s="93"/>
      <c r="T509" s="87"/>
      <c r="U509" s="81"/>
    </row>
    <row r="510" spans="1:28" s="20" customFormat="1" outlineLevel="1">
      <c r="A510" s="194" t="s">
        <v>79</v>
      </c>
      <c r="B510" s="7"/>
      <c r="C510" s="10" t="s">
        <v>222</v>
      </c>
      <c r="D510" s="164" t="s">
        <v>223</v>
      </c>
      <c r="E510" s="28">
        <v>0</v>
      </c>
      <c r="F510" s="17">
        <v>0</v>
      </c>
      <c r="G510" s="29">
        <v>0</v>
      </c>
      <c r="H510" s="28">
        <v>0</v>
      </c>
      <c r="I510" s="17"/>
      <c r="J510" s="29">
        <v>0</v>
      </c>
      <c r="K510" s="111">
        <v>0</v>
      </c>
      <c r="L510" s="18">
        <v>0</v>
      </c>
      <c r="M510" s="29">
        <v>0</v>
      </c>
      <c r="N510" s="181">
        <v>0</v>
      </c>
      <c r="O510" s="19">
        <v>0</v>
      </c>
      <c r="P510" s="32">
        <v>0</v>
      </c>
      <c r="Q510" s="93"/>
      <c r="R510" s="93"/>
      <c r="S510" s="93"/>
      <c r="T510" s="87"/>
      <c r="U510" s="81"/>
    </row>
    <row r="511" spans="1:28" s="20" customFormat="1" outlineLevel="1">
      <c r="A511" s="194" t="s">
        <v>79</v>
      </c>
      <c r="B511" s="7" t="s">
        <v>189</v>
      </c>
      <c r="C511" s="11" t="s">
        <v>144</v>
      </c>
      <c r="D511" s="164" t="s">
        <v>1</v>
      </c>
      <c r="E511" s="28">
        <v>11427</v>
      </c>
      <c r="F511" s="17">
        <v>42087</v>
      </c>
      <c r="G511" s="29">
        <v>40457314</v>
      </c>
      <c r="H511" s="28">
        <v>9312</v>
      </c>
      <c r="I511" s="17">
        <v>37000</v>
      </c>
      <c r="J511" s="29">
        <v>37848346</v>
      </c>
      <c r="K511" s="111">
        <v>-2115</v>
      </c>
      <c r="L511" s="18">
        <v>-5087</v>
      </c>
      <c r="M511" s="29">
        <v>-2608968</v>
      </c>
      <c r="N511" s="181">
        <v>-0.18508794959306904</v>
      </c>
      <c r="O511" s="19">
        <v>-0.12086867678855703</v>
      </c>
      <c r="P511" s="32">
        <v>-6.4486930595540767E-2</v>
      </c>
      <c r="Q511" s="93"/>
      <c r="R511" s="93"/>
      <c r="S511" s="93"/>
      <c r="T511" s="87"/>
      <c r="U511" s="81"/>
    </row>
    <row r="512" spans="1:28" s="16" customFormat="1" outlineLevel="1">
      <c r="A512" s="193" t="s">
        <v>79</v>
      </c>
      <c r="B512" s="5" t="s">
        <v>143</v>
      </c>
      <c r="C512" s="6" t="s">
        <v>2</v>
      </c>
      <c r="D512" s="163" t="s">
        <v>3</v>
      </c>
      <c r="E512" s="26">
        <v>0</v>
      </c>
      <c r="F512" s="14">
        <v>0</v>
      </c>
      <c r="G512" s="27">
        <v>0</v>
      </c>
      <c r="H512" s="230">
        <v>0</v>
      </c>
      <c r="I512" s="231"/>
      <c r="J512" s="232">
        <v>0</v>
      </c>
      <c r="K512" s="165">
        <v>0</v>
      </c>
      <c r="L512" s="21">
        <v>0</v>
      </c>
      <c r="M512" s="27">
        <v>0</v>
      </c>
      <c r="N512" s="30">
        <v>0</v>
      </c>
      <c r="O512" s="15">
        <v>0</v>
      </c>
      <c r="P512" s="31">
        <v>0</v>
      </c>
      <c r="Q512" s="92"/>
      <c r="R512" s="92"/>
      <c r="S512" s="92"/>
      <c r="T512" s="86"/>
      <c r="U512" s="81"/>
    </row>
    <row r="513" spans="1:28" s="13" customFormat="1">
      <c r="A513" s="36" t="s">
        <v>60</v>
      </c>
      <c r="B513" s="37" t="s">
        <v>163</v>
      </c>
      <c r="C513" s="215" t="s">
        <v>190</v>
      </c>
      <c r="D513" s="208" t="s">
        <v>145</v>
      </c>
      <c r="E513" s="40" t="s">
        <v>145</v>
      </c>
      <c r="F513" s="41" t="s">
        <v>145</v>
      </c>
      <c r="G513" s="42">
        <v>935733445.66999996</v>
      </c>
      <c r="H513" s="40" t="s">
        <v>145</v>
      </c>
      <c r="I513" s="41" t="s">
        <v>145</v>
      </c>
      <c r="J513" s="42">
        <v>0</v>
      </c>
      <c r="K513" s="40" t="s">
        <v>145</v>
      </c>
      <c r="L513" s="41" t="s">
        <v>145</v>
      </c>
      <c r="M513" s="42">
        <v>-935733445.66999996</v>
      </c>
      <c r="N513" s="216" t="s">
        <v>145</v>
      </c>
      <c r="O513" s="217" t="s">
        <v>145</v>
      </c>
      <c r="P513" s="43">
        <v>-1</v>
      </c>
      <c r="Q513" s="91"/>
      <c r="R513" s="91"/>
      <c r="S513" s="91"/>
      <c r="T513" s="85"/>
      <c r="U513" s="81"/>
      <c r="W513" s="81"/>
      <c r="X513" s="81">
        <v>0</v>
      </c>
    </row>
    <row r="514" spans="1:28" s="16" customFormat="1" outlineLevel="1">
      <c r="A514" s="193" t="s">
        <v>163</v>
      </c>
      <c r="B514" s="5" t="s">
        <v>136</v>
      </c>
      <c r="C514" s="6" t="s">
        <v>137</v>
      </c>
      <c r="D514" s="161" t="s">
        <v>194</v>
      </c>
      <c r="E514" s="26">
        <v>0</v>
      </c>
      <c r="F514" s="14">
        <v>0</v>
      </c>
      <c r="G514" s="27">
        <v>0</v>
      </c>
      <c r="H514" s="26">
        <v>0</v>
      </c>
      <c r="I514" s="14">
        <v>0</v>
      </c>
      <c r="J514" s="27">
        <v>0</v>
      </c>
      <c r="K514" s="26">
        <v>0</v>
      </c>
      <c r="L514" s="14">
        <v>0</v>
      </c>
      <c r="M514" s="27">
        <v>0</v>
      </c>
      <c r="N514" s="30">
        <v>0</v>
      </c>
      <c r="O514" s="15">
        <v>0</v>
      </c>
      <c r="P514" s="31">
        <v>0</v>
      </c>
      <c r="Q514" s="92"/>
      <c r="R514" s="92"/>
      <c r="S514" s="92"/>
      <c r="T514" s="86"/>
      <c r="U514" s="81"/>
    </row>
    <row r="515" spans="1:28" s="20" customFormat="1" outlineLevel="1">
      <c r="A515" s="194" t="s">
        <v>163</v>
      </c>
      <c r="B515" s="7"/>
      <c r="C515" s="8" t="s">
        <v>166</v>
      </c>
      <c r="D515" s="162" t="s">
        <v>194</v>
      </c>
      <c r="E515" s="28">
        <v>0</v>
      </c>
      <c r="F515" s="17">
        <v>0</v>
      </c>
      <c r="G515" s="29">
        <v>0</v>
      </c>
      <c r="H515" s="28">
        <v>0</v>
      </c>
      <c r="I515" s="17">
        <v>0</v>
      </c>
      <c r="J515" s="29">
        <v>0</v>
      </c>
      <c r="K515" s="28">
        <v>0</v>
      </c>
      <c r="L515" s="18">
        <v>0</v>
      </c>
      <c r="M515" s="29">
        <v>0</v>
      </c>
      <c r="N515" s="181">
        <v>0</v>
      </c>
      <c r="O515" s="19">
        <v>0</v>
      </c>
      <c r="P515" s="32">
        <v>0</v>
      </c>
      <c r="Q515" s="93"/>
      <c r="R515" s="93"/>
      <c r="S515" s="93"/>
      <c r="T515" s="87"/>
      <c r="U515" s="81"/>
    </row>
    <row r="516" spans="1:28" s="20" customFormat="1" outlineLevel="1">
      <c r="A516" s="194" t="s">
        <v>163</v>
      </c>
      <c r="B516" s="7"/>
      <c r="C516" s="8" t="s">
        <v>167</v>
      </c>
      <c r="D516" s="162" t="s">
        <v>194</v>
      </c>
      <c r="E516" s="28">
        <v>0</v>
      </c>
      <c r="F516" s="17">
        <v>0</v>
      </c>
      <c r="G516" s="29">
        <v>0</v>
      </c>
      <c r="H516" s="28">
        <v>0</v>
      </c>
      <c r="I516" s="17">
        <v>0</v>
      </c>
      <c r="J516" s="29">
        <v>0</v>
      </c>
      <c r="K516" s="111">
        <v>0</v>
      </c>
      <c r="L516" s="18">
        <v>0</v>
      </c>
      <c r="M516" s="29">
        <v>0</v>
      </c>
      <c r="N516" s="181">
        <v>0</v>
      </c>
      <c r="O516" s="19">
        <v>0</v>
      </c>
      <c r="P516" s="32">
        <v>0</v>
      </c>
      <c r="Q516" s="93"/>
      <c r="R516" s="93"/>
      <c r="S516" s="93"/>
      <c r="T516" s="87"/>
      <c r="U516" s="81"/>
    </row>
    <row r="517" spans="1:28" s="20" customFormat="1" outlineLevel="1">
      <c r="A517" s="194" t="s">
        <v>163</v>
      </c>
      <c r="B517" s="7" t="s">
        <v>168</v>
      </c>
      <c r="C517" s="8" t="s">
        <v>138</v>
      </c>
      <c r="D517" s="162" t="s">
        <v>194</v>
      </c>
      <c r="E517" s="28">
        <v>0</v>
      </c>
      <c r="F517" s="17">
        <v>0</v>
      </c>
      <c r="G517" s="29">
        <v>0</v>
      </c>
      <c r="H517" s="28">
        <v>0</v>
      </c>
      <c r="I517" s="17">
        <v>0</v>
      </c>
      <c r="J517" s="29">
        <v>0</v>
      </c>
      <c r="K517" s="111">
        <v>0</v>
      </c>
      <c r="L517" s="18">
        <v>0</v>
      </c>
      <c r="M517" s="29">
        <v>0</v>
      </c>
      <c r="N517" s="181">
        <v>0</v>
      </c>
      <c r="O517" s="19">
        <v>0</v>
      </c>
      <c r="P517" s="32">
        <v>0</v>
      </c>
      <c r="Q517" s="93"/>
      <c r="R517" s="93"/>
      <c r="S517" s="93"/>
      <c r="U517" s="81"/>
    </row>
    <row r="518" spans="1:28" s="20" customFormat="1" ht="31.5" outlineLevel="1">
      <c r="A518" s="194" t="s">
        <v>163</v>
      </c>
      <c r="B518" s="7" t="s">
        <v>169</v>
      </c>
      <c r="C518" s="129" t="s">
        <v>181</v>
      </c>
      <c r="D518" s="162" t="s">
        <v>195</v>
      </c>
      <c r="E518" s="28"/>
      <c r="F518" s="17"/>
      <c r="G518" s="29">
        <v>0</v>
      </c>
      <c r="H518" s="111"/>
      <c r="I518" s="18"/>
      <c r="J518" s="29">
        <v>0</v>
      </c>
      <c r="K518" s="28">
        <v>0</v>
      </c>
      <c r="L518" s="18">
        <v>0</v>
      </c>
      <c r="M518" s="29">
        <v>0</v>
      </c>
      <c r="N518" s="181">
        <v>0</v>
      </c>
      <c r="O518" s="19">
        <v>0</v>
      </c>
      <c r="P518" s="32">
        <v>0</v>
      </c>
      <c r="Q518" s="93"/>
      <c r="R518" s="93"/>
      <c r="S518" s="93"/>
      <c r="T518" s="87"/>
      <c r="U518" s="81"/>
    </row>
    <row r="519" spans="1:28" s="20" customFormat="1" outlineLevel="1">
      <c r="A519" s="194" t="s">
        <v>163</v>
      </c>
      <c r="B519" s="7" t="s">
        <v>170</v>
      </c>
      <c r="C519" s="8" t="s">
        <v>180</v>
      </c>
      <c r="D519" s="162" t="s">
        <v>194</v>
      </c>
      <c r="E519" s="28">
        <v>0</v>
      </c>
      <c r="F519" s="17">
        <v>0</v>
      </c>
      <c r="G519" s="29">
        <v>0</v>
      </c>
      <c r="H519" s="28">
        <v>0</v>
      </c>
      <c r="I519" s="17">
        <v>0</v>
      </c>
      <c r="J519" s="29">
        <v>0</v>
      </c>
      <c r="K519" s="111">
        <v>0</v>
      </c>
      <c r="L519" s="18">
        <v>0</v>
      </c>
      <c r="M519" s="29">
        <v>0</v>
      </c>
      <c r="N519" s="181">
        <v>0</v>
      </c>
      <c r="O519" s="19">
        <v>0</v>
      </c>
      <c r="P519" s="32">
        <v>0</v>
      </c>
      <c r="Q519" s="93"/>
      <c r="R519" s="93"/>
      <c r="S519" s="93"/>
      <c r="T519" s="87"/>
      <c r="U519" s="81"/>
      <c r="AB519" s="22"/>
    </row>
    <row r="520" spans="1:28" s="20" customFormat="1" outlineLevel="1">
      <c r="A520" s="194" t="s">
        <v>163</v>
      </c>
      <c r="B520" s="7" t="s">
        <v>171</v>
      </c>
      <c r="C520" s="8" t="s">
        <v>156</v>
      </c>
      <c r="D520" s="162"/>
      <c r="E520" s="28"/>
      <c r="F520" s="17"/>
      <c r="G520" s="29">
        <v>0</v>
      </c>
      <c r="H520" s="28"/>
      <c r="I520" s="17"/>
      <c r="J520" s="29">
        <v>0</v>
      </c>
      <c r="K520" s="111">
        <v>0</v>
      </c>
      <c r="L520" s="18">
        <v>0</v>
      </c>
      <c r="M520" s="29">
        <v>0</v>
      </c>
      <c r="N520" s="181">
        <v>0</v>
      </c>
      <c r="O520" s="19">
        <v>0</v>
      </c>
      <c r="P520" s="32">
        <v>0</v>
      </c>
      <c r="Q520" s="93"/>
      <c r="R520" s="93"/>
      <c r="S520" s="93"/>
      <c r="T520" s="87"/>
      <c r="U520" s="81"/>
    </row>
    <row r="521" spans="1:28" s="16" customFormat="1" outlineLevel="1">
      <c r="A521" s="193" t="s">
        <v>163</v>
      </c>
      <c r="B521" s="5" t="s">
        <v>141</v>
      </c>
      <c r="C521" s="6" t="s">
        <v>140</v>
      </c>
      <c r="D521" s="161" t="s">
        <v>159</v>
      </c>
      <c r="E521" s="26">
        <v>0</v>
      </c>
      <c r="F521" s="14">
        <v>0</v>
      </c>
      <c r="G521" s="27">
        <v>0</v>
      </c>
      <c r="H521" s="26">
        <v>0</v>
      </c>
      <c r="I521" s="21">
        <v>0</v>
      </c>
      <c r="J521" s="27">
        <v>0</v>
      </c>
      <c r="K521" s="26">
        <v>0</v>
      </c>
      <c r="L521" s="21">
        <v>0</v>
      </c>
      <c r="M521" s="27">
        <v>0</v>
      </c>
      <c r="N521" s="30">
        <v>0</v>
      </c>
      <c r="O521" s="15">
        <v>0</v>
      </c>
      <c r="P521" s="31">
        <v>0</v>
      </c>
      <c r="Q521" s="92"/>
      <c r="R521" s="92"/>
      <c r="S521" s="92"/>
      <c r="T521" s="86"/>
      <c r="U521" s="81"/>
    </row>
    <row r="522" spans="1:28" s="20" customFormat="1" outlineLevel="1">
      <c r="A522" s="193" t="s">
        <v>163</v>
      </c>
      <c r="B522" s="5"/>
      <c r="C522" s="8" t="s">
        <v>166</v>
      </c>
      <c r="D522" s="162" t="s">
        <v>159</v>
      </c>
      <c r="E522" s="28">
        <v>0</v>
      </c>
      <c r="F522" s="17">
        <v>0</v>
      </c>
      <c r="G522" s="29">
        <v>0</v>
      </c>
      <c r="H522" s="28">
        <v>0</v>
      </c>
      <c r="I522" s="17">
        <v>0</v>
      </c>
      <c r="J522" s="29">
        <v>0</v>
      </c>
      <c r="K522" s="111">
        <v>0</v>
      </c>
      <c r="L522" s="18">
        <v>0</v>
      </c>
      <c r="M522" s="29">
        <v>0</v>
      </c>
      <c r="N522" s="30">
        <v>0</v>
      </c>
      <c r="O522" s="15">
        <v>0</v>
      </c>
      <c r="P522" s="31">
        <v>0</v>
      </c>
      <c r="Q522" s="93"/>
      <c r="R522" s="93"/>
      <c r="S522" s="93"/>
      <c r="T522" s="87"/>
      <c r="U522" s="81"/>
    </row>
    <row r="523" spans="1:28" s="20" customFormat="1" outlineLevel="1">
      <c r="A523" s="193" t="s">
        <v>163</v>
      </c>
      <c r="B523" s="5"/>
      <c r="C523" s="8" t="s">
        <v>167</v>
      </c>
      <c r="D523" s="162" t="s">
        <v>159</v>
      </c>
      <c r="E523" s="28">
        <v>0</v>
      </c>
      <c r="F523" s="17">
        <v>0</v>
      </c>
      <c r="G523" s="29">
        <v>0</v>
      </c>
      <c r="H523" s="111">
        <v>0</v>
      </c>
      <c r="I523" s="18">
        <v>0</v>
      </c>
      <c r="J523" s="29">
        <v>0</v>
      </c>
      <c r="K523" s="111">
        <v>0</v>
      </c>
      <c r="L523" s="18">
        <v>0</v>
      </c>
      <c r="M523" s="29">
        <v>0</v>
      </c>
      <c r="N523" s="181">
        <v>0</v>
      </c>
      <c r="O523" s="19">
        <v>0</v>
      </c>
      <c r="P523" s="32">
        <v>0</v>
      </c>
      <c r="Q523" s="93"/>
      <c r="R523" s="93"/>
      <c r="S523" s="93"/>
      <c r="T523" s="87"/>
      <c r="U523" s="81"/>
    </row>
    <row r="524" spans="1:28" s="20" customFormat="1" ht="31.5" outlineLevel="1">
      <c r="A524" s="193" t="s">
        <v>163</v>
      </c>
      <c r="B524" s="5"/>
      <c r="C524" s="129" t="s">
        <v>182</v>
      </c>
      <c r="D524" s="162" t="s">
        <v>159</v>
      </c>
      <c r="E524" s="28">
        <v>0</v>
      </c>
      <c r="F524" s="17">
        <v>0</v>
      </c>
      <c r="G524" s="29">
        <v>0</v>
      </c>
      <c r="H524" s="28">
        <v>0</v>
      </c>
      <c r="I524" s="18">
        <v>0</v>
      </c>
      <c r="J524" s="29">
        <v>0</v>
      </c>
      <c r="K524" s="111">
        <v>0</v>
      </c>
      <c r="L524" s="18">
        <v>0</v>
      </c>
      <c r="M524" s="29">
        <v>0</v>
      </c>
      <c r="N524" s="30">
        <v>0</v>
      </c>
      <c r="O524" s="15">
        <v>0</v>
      </c>
      <c r="P524" s="31">
        <v>0</v>
      </c>
      <c r="Q524" s="93"/>
      <c r="R524" s="93"/>
      <c r="S524" s="93"/>
      <c r="T524" s="87"/>
      <c r="U524" s="81"/>
    </row>
    <row r="525" spans="1:28" s="20" customFormat="1" outlineLevel="1">
      <c r="A525" s="194" t="s">
        <v>163</v>
      </c>
      <c r="B525" s="7" t="s">
        <v>185</v>
      </c>
      <c r="C525" s="8" t="s">
        <v>157</v>
      </c>
      <c r="D525" s="162" t="s">
        <v>159</v>
      </c>
      <c r="E525" s="28">
        <v>0</v>
      </c>
      <c r="F525" s="17">
        <v>0</v>
      </c>
      <c r="G525" s="29">
        <v>0</v>
      </c>
      <c r="H525" s="28">
        <v>0</v>
      </c>
      <c r="I525" s="17">
        <v>0</v>
      </c>
      <c r="J525" s="29">
        <v>0</v>
      </c>
      <c r="K525" s="111">
        <v>0</v>
      </c>
      <c r="L525" s="18">
        <v>0</v>
      </c>
      <c r="M525" s="29">
        <v>0</v>
      </c>
      <c r="N525" s="181">
        <v>0</v>
      </c>
      <c r="O525" s="19">
        <v>0</v>
      </c>
      <c r="P525" s="32">
        <v>0</v>
      </c>
      <c r="Q525" s="93"/>
      <c r="R525" s="93"/>
      <c r="S525" s="93"/>
      <c r="T525" s="87"/>
      <c r="U525" s="81"/>
    </row>
    <row r="526" spans="1:28" s="20" customFormat="1" outlineLevel="1">
      <c r="A526" s="194" t="s">
        <v>163</v>
      </c>
      <c r="B526" s="7" t="s">
        <v>186</v>
      </c>
      <c r="C526" s="8" t="s">
        <v>183</v>
      </c>
      <c r="D526" s="162" t="s">
        <v>159</v>
      </c>
      <c r="E526" s="28">
        <v>0</v>
      </c>
      <c r="F526" s="17">
        <v>0</v>
      </c>
      <c r="G526" s="29">
        <v>0</v>
      </c>
      <c r="H526" s="28">
        <v>0</v>
      </c>
      <c r="I526" s="17">
        <v>0</v>
      </c>
      <c r="J526" s="29">
        <v>0</v>
      </c>
      <c r="K526" s="111">
        <v>0</v>
      </c>
      <c r="L526" s="18">
        <v>0</v>
      </c>
      <c r="M526" s="29">
        <v>0</v>
      </c>
      <c r="N526" s="181">
        <v>0</v>
      </c>
      <c r="O526" s="19">
        <v>0</v>
      </c>
      <c r="P526" s="32">
        <v>0</v>
      </c>
      <c r="Q526" s="93"/>
      <c r="R526" s="93"/>
      <c r="S526" s="93"/>
      <c r="T526" s="87"/>
      <c r="U526" s="81"/>
    </row>
    <row r="527" spans="1:28" s="20" customFormat="1" outlineLevel="1">
      <c r="A527" s="194" t="s">
        <v>163</v>
      </c>
      <c r="B527" s="7" t="s">
        <v>187</v>
      </c>
      <c r="C527" s="8" t="s">
        <v>156</v>
      </c>
      <c r="D527" s="162"/>
      <c r="E527" s="28"/>
      <c r="F527" s="17"/>
      <c r="G527" s="29">
        <v>0</v>
      </c>
      <c r="H527" s="28"/>
      <c r="I527" s="17"/>
      <c r="J527" s="29"/>
      <c r="K527" s="111">
        <v>0</v>
      </c>
      <c r="L527" s="18">
        <v>0</v>
      </c>
      <c r="M527" s="29">
        <v>0</v>
      </c>
      <c r="N527" s="181">
        <v>0</v>
      </c>
      <c r="O527" s="19">
        <v>0</v>
      </c>
      <c r="P527" s="32">
        <v>0</v>
      </c>
      <c r="Q527" s="93"/>
      <c r="R527" s="93"/>
      <c r="S527" s="93"/>
      <c r="U527" s="81"/>
    </row>
    <row r="528" spans="1:28" s="20" customFormat="1" ht="31.5" outlineLevel="1">
      <c r="A528" s="193" t="s">
        <v>163</v>
      </c>
      <c r="B528" s="5" t="s">
        <v>139</v>
      </c>
      <c r="C528" s="9" t="s">
        <v>142</v>
      </c>
      <c r="D528" s="163" t="s">
        <v>1</v>
      </c>
      <c r="E528" s="26">
        <v>0</v>
      </c>
      <c r="F528" s="21">
        <v>0</v>
      </c>
      <c r="G528" s="27">
        <v>0</v>
      </c>
      <c r="H528" s="26">
        <v>0</v>
      </c>
      <c r="I528" s="21">
        <v>0</v>
      </c>
      <c r="J528" s="27">
        <v>0</v>
      </c>
      <c r="K528" s="26">
        <v>0</v>
      </c>
      <c r="L528" s="21">
        <v>0</v>
      </c>
      <c r="M528" s="27">
        <v>0</v>
      </c>
      <c r="N528" s="30">
        <v>0</v>
      </c>
      <c r="O528" s="15">
        <v>0</v>
      </c>
      <c r="P528" s="31">
        <v>0</v>
      </c>
      <c r="Q528" s="92"/>
      <c r="R528" s="92"/>
      <c r="S528" s="92"/>
      <c r="T528" s="87"/>
      <c r="U528" s="81"/>
    </row>
    <row r="529" spans="1:28" s="20" customFormat="1" ht="31.5" outlineLevel="1">
      <c r="A529" s="194" t="s">
        <v>163</v>
      </c>
      <c r="B529" s="7" t="s">
        <v>188</v>
      </c>
      <c r="C529" s="10" t="s">
        <v>184</v>
      </c>
      <c r="D529" s="164" t="s">
        <v>1</v>
      </c>
      <c r="E529" s="28">
        <v>0</v>
      </c>
      <c r="F529" s="17">
        <v>0</v>
      </c>
      <c r="G529" s="29">
        <v>0</v>
      </c>
      <c r="H529" s="28">
        <v>0</v>
      </c>
      <c r="I529" s="17">
        <v>0</v>
      </c>
      <c r="J529" s="29">
        <v>0</v>
      </c>
      <c r="K529" s="111">
        <v>0</v>
      </c>
      <c r="L529" s="18">
        <v>0</v>
      </c>
      <c r="M529" s="29">
        <v>0</v>
      </c>
      <c r="N529" s="181">
        <v>0</v>
      </c>
      <c r="O529" s="19">
        <v>0</v>
      </c>
      <c r="P529" s="32">
        <v>0</v>
      </c>
      <c r="Q529" s="93"/>
      <c r="R529" s="93"/>
      <c r="S529" s="93"/>
      <c r="T529" s="87"/>
      <c r="U529" s="81"/>
    </row>
    <row r="530" spans="1:28" s="20" customFormat="1" ht="31.5" outlineLevel="1">
      <c r="A530" s="194" t="s">
        <v>163</v>
      </c>
      <c r="B530" s="7"/>
      <c r="C530" s="10" t="s">
        <v>224</v>
      </c>
      <c r="D530" s="164" t="s">
        <v>225</v>
      </c>
      <c r="E530" s="28">
        <v>0</v>
      </c>
      <c r="F530" s="17">
        <v>0</v>
      </c>
      <c r="G530" s="29">
        <v>0</v>
      </c>
      <c r="H530" s="28">
        <v>0</v>
      </c>
      <c r="I530" s="17">
        <v>0</v>
      </c>
      <c r="J530" s="29">
        <v>0</v>
      </c>
      <c r="K530" s="111">
        <v>0</v>
      </c>
      <c r="L530" s="18">
        <v>0</v>
      </c>
      <c r="M530" s="29">
        <v>0</v>
      </c>
      <c r="N530" s="181">
        <v>0</v>
      </c>
      <c r="O530" s="19">
        <v>0</v>
      </c>
      <c r="P530" s="32">
        <v>0</v>
      </c>
      <c r="Q530" s="93"/>
      <c r="R530" s="93"/>
      <c r="S530" s="93"/>
      <c r="T530" s="87"/>
      <c r="U530" s="81"/>
    </row>
    <row r="531" spans="1:28" s="20" customFormat="1" outlineLevel="1">
      <c r="A531" s="194" t="s">
        <v>163</v>
      </c>
      <c r="B531" s="7"/>
      <c r="C531" s="10" t="s">
        <v>222</v>
      </c>
      <c r="D531" s="164" t="s">
        <v>223</v>
      </c>
      <c r="E531" s="28">
        <v>0</v>
      </c>
      <c r="F531" s="17">
        <v>0</v>
      </c>
      <c r="G531" s="29">
        <v>0</v>
      </c>
      <c r="H531" s="28">
        <v>0</v>
      </c>
      <c r="I531" s="17"/>
      <c r="J531" s="29">
        <v>0</v>
      </c>
      <c r="K531" s="111">
        <v>0</v>
      </c>
      <c r="L531" s="18">
        <v>0</v>
      </c>
      <c r="M531" s="29">
        <v>0</v>
      </c>
      <c r="N531" s="181">
        <v>0</v>
      </c>
      <c r="O531" s="19">
        <v>0</v>
      </c>
      <c r="P531" s="32">
        <v>0</v>
      </c>
      <c r="Q531" s="93"/>
      <c r="R531" s="93"/>
      <c r="S531" s="93"/>
      <c r="T531" s="87"/>
      <c r="U531" s="81"/>
    </row>
    <row r="532" spans="1:28" s="20" customFormat="1" outlineLevel="1">
      <c r="A532" s="194" t="s">
        <v>163</v>
      </c>
      <c r="B532" s="7" t="s">
        <v>189</v>
      </c>
      <c r="C532" s="11" t="s">
        <v>144</v>
      </c>
      <c r="D532" s="164" t="s">
        <v>1</v>
      </c>
      <c r="E532" s="28">
        <v>0</v>
      </c>
      <c r="F532" s="17">
        <v>0</v>
      </c>
      <c r="G532" s="29">
        <v>0</v>
      </c>
      <c r="H532" s="28">
        <v>0</v>
      </c>
      <c r="I532" s="17">
        <v>0</v>
      </c>
      <c r="J532" s="29">
        <v>0</v>
      </c>
      <c r="K532" s="111">
        <v>0</v>
      </c>
      <c r="L532" s="18">
        <v>0</v>
      </c>
      <c r="M532" s="29">
        <v>0</v>
      </c>
      <c r="N532" s="181">
        <v>0</v>
      </c>
      <c r="O532" s="19">
        <v>0</v>
      </c>
      <c r="P532" s="32">
        <v>0</v>
      </c>
      <c r="Q532" s="93"/>
      <c r="R532" s="93"/>
      <c r="S532" s="93"/>
      <c r="T532" s="87"/>
      <c r="U532" s="81"/>
    </row>
    <row r="533" spans="1:28" s="16" customFormat="1" outlineLevel="1">
      <c r="A533" s="193" t="s">
        <v>163</v>
      </c>
      <c r="B533" s="5" t="s">
        <v>143</v>
      </c>
      <c r="C533" s="6" t="s">
        <v>2</v>
      </c>
      <c r="D533" s="163" t="s">
        <v>3</v>
      </c>
      <c r="E533" s="26">
        <v>181843</v>
      </c>
      <c r="F533" s="14">
        <v>0</v>
      </c>
      <c r="G533" s="27">
        <v>935733445.66999996</v>
      </c>
      <c r="H533" s="230">
        <v>0</v>
      </c>
      <c r="I533" s="231"/>
      <c r="J533" s="232">
        <v>0</v>
      </c>
      <c r="K533" s="165">
        <v>-181843</v>
      </c>
      <c r="L533" s="21">
        <v>0</v>
      </c>
      <c r="M533" s="27">
        <v>-935733445.66999996</v>
      </c>
      <c r="N533" s="30">
        <v>-1</v>
      </c>
      <c r="O533" s="15">
        <v>0</v>
      </c>
      <c r="P533" s="31">
        <v>-1</v>
      </c>
      <c r="Q533" s="92"/>
      <c r="R533" s="92"/>
      <c r="S533" s="92"/>
      <c r="T533" s="86"/>
      <c r="U533" s="81"/>
    </row>
    <row r="534" spans="1:28" s="13" customFormat="1">
      <c r="A534" s="36" t="s">
        <v>62</v>
      </c>
      <c r="B534" s="37" t="s">
        <v>82</v>
      </c>
      <c r="C534" s="215" t="s">
        <v>191</v>
      </c>
      <c r="D534" s="208" t="s">
        <v>145</v>
      </c>
      <c r="E534" s="40" t="s">
        <v>145</v>
      </c>
      <c r="F534" s="41" t="s">
        <v>145</v>
      </c>
      <c r="G534" s="42">
        <v>64056240.030000001</v>
      </c>
      <c r="H534" s="40" t="s">
        <v>145</v>
      </c>
      <c r="I534" s="41" t="s">
        <v>145</v>
      </c>
      <c r="J534" s="42">
        <v>30836253.59</v>
      </c>
      <c r="K534" s="40" t="s">
        <v>145</v>
      </c>
      <c r="L534" s="41" t="s">
        <v>145</v>
      </c>
      <c r="M534" s="42">
        <v>-33219986.440000001</v>
      </c>
      <c r="N534" s="216" t="s">
        <v>145</v>
      </c>
      <c r="O534" s="217" t="s">
        <v>145</v>
      </c>
      <c r="P534" s="43">
        <v>-0.51860656236522473</v>
      </c>
      <c r="Q534" s="91"/>
      <c r="R534" s="91"/>
      <c r="S534" s="91"/>
      <c r="T534" s="85"/>
      <c r="U534" s="81"/>
      <c r="W534" s="81"/>
      <c r="X534" s="81">
        <v>30836253.59</v>
      </c>
    </row>
    <row r="535" spans="1:28" s="16" customFormat="1" outlineLevel="1">
      <c r="A535" s="193" t="s">
        <v>82</v>
      </c>
      <c r="B535" s="5" t="s">
        <v>136</v>
      </c>
      <c r="C535" s="6" t="s">
        <v>137</v>
      </c>
      <c r="D535" s="161" t="s">
        <v>194</v>
      </c>
      <c r="E535" s="26">
        <v>20</v>
      </c>
      <c r="F535" s="14">
        <v>170</v>
      </c>
      <c r="G535" s="27">
        <v>1485244.29</v>
      </c>
      <c r="H535" s="26">
        <v>0</v>
      </c>
      <c r="I535" s="14">
        <v>0</v>
      </c>
      <c r="J535" s="27">
        <v>0</v>
      </c>
      <c r="K535" s="26">
        <v>-20</v>
      </c>
      <c r="L535" s="14">
        <v>-170</v>
      </c>
      <c r="M535" s="27">
        <v>-1485244.29</v>
      </c>
      <c r="N535" s="30">
        <v>-1</v>
      </c>
      <c r="O535" s="15">
        <v>-1</v>
      </c>
      <c r="P535" s="31">
        <v>-1</v>
      </c>
      <c r="Q535" s="92"/>
      <c r="R535" s="92"/>
      <c r="S535" s="92"/>
      <c r="T535" s="86"/>
      <c r="U535" s="81"/>
    </row>
    <row r="536" spans="1:28" s="20" customFormat="1" outlineLevel="1">
      <c r="A536" s="194" t="s">
        <v>82</v>
      </c>
      <c r="B536" s="7"/>
      <c r="C536" s="8" t="s">
        <v>166</v>
      </c>
      <c r="D536" s="162" t="s">
        <v>194</v>
      </c>
      <c r="E536" s="28">
        <v>0</v>
      </c>
      <c r="F536" s="17">
        <v>0</v>
      </c>
      <c r="G536" s="29">
        <v>0</v>
      </c>
      <c r="H536" s="28">
        <v>0</v>
      </c>
      <c r="I536" s="17">
        <v>0</v>
      </c>
      <c r="J536" s="29">
        <v>0</v>
      </c>
      <c r="K536" s="28">
        <v>0</v>
      </c>
      <c r="L536" s="18">
        <v>0</v>
      </c>
      <c r="M536" s="29">
        <v>0</v>
      </c>
      <c r="N536" s="181">
        <v>0</v>
      </c>
      <c r="O536" s="19">
        <v>0</v>
      </c>
      <c r="P536" s="32">
        <v>0</v>
      </c>
      <c r="Q536" s="93"/>
      <c r="R536" s="93"/>
      <c r="S536" s="93"/>
      <c r="T536" s="87"/>
      <c r="U536" s="81"/>
    </row>
    <row r="537" spans="1:28" s="20" customFormat="1" outlineLevel="1">
      <c r="A537" s="194" t="s">
        <v>82</v>
      </c>
      <c r="B537" s="7"/>
      <c r="C537" s="8" t="s">
        <v>167</v>
      </c>
      <c r="D537" s="162" t="s">
        <v>194</v>
      </c>
      <c r="E537" s="28">
        <v>0</v>
      </c>
      <c r="F537" s="17">
        <v>0</v>
      </c>
      <c r="G537" s="29">
        <v>0</v>
      </c>
      <c r="H537" s="28">
        <v>0</v>
      </c>
      <c r="I537" s="17">
        <v>0</v>
      </c>
      <c r="J537" s="29">
        <v>0</v>
      </c>
      <c r="K537" s="111">
        <v>0</v>
      </c>
      <c r="L537" s="18">
        <v>0</v>
      </c>
      <c r="M537" s="29">
        <v>0</v>
      </c>
      <c r="N537" s="181">
        <v>0</v>
      </c>
      <c r="O537" s="19">
        <v>0</v>
      </c>
      <c r="P537" s="32">
        <v>0</v>
      </c>
      <c r="Q537" s="93"/>
      <c r="R537" s="93"/>
      <c r="S537" s="93"/>
      <c r="T537" s="87"/>
      <c r="U537" s="81"/>
    </row>
    <row r="538" spans="1:28" s="20" customFormat="1" outlineLevel="1">
      <c r="A538" s="194" t="s">
        <v>82</v>
      </c>
      <c r="B538" s="7" t="s">
        <v>168</v>
      </c>
      <c r="C538" s="8" t="s">
        <v>138</v>
      </c>
      <c r="D538" s="162" t="s">
        <v>194</v>
      </c>
      <c r="E538" s="28">
        <v>2</v>
      </c>
      <c r="F538" s="17">
        <v>18</v>
      </c>
      <c r="G538" s="29">
        <v>369283.36</v>
      </c>
      <c r="H538" s="28">
        <v>0</v>
      </c>
      <c r="I538" s="17">
        <v>0</v>
      </c>
      <c r="J538" s="29">
        <v>0</v>
      </c>
      <c r="K538" s="111">
        <v>-2</v>
      </c>
      <c r="L538" s="18">
        <v>-18</v>
      </c>
      <c r="M538" s="29">
        <v>-369283.36</v>
      </c>
      <c r="N538" s="181">
        <v>-1</v>
      </c>
      <c r="O538" s="19">
        <v>-1</v>
      </c>
      <c r="P538" s="32">
        <v>-1</v>
      </c>
      <c r="Q538" s="93"/>
      <c r="R538" s="93"/>
      <c r="S538" s="93"/>
      <c r="U538" s="81"/>
    </row>
    <row r="539" spans="1:28" s="20" customFormat="1" ht="31.5" outlineLevel="1">
      <c r="A539" s="194" t="s">
        <v>82</v>
      </c>
      <c r="B539" s="7" t="s">
        <v>169</v>
      </c>
      <c r="C539" s="129" t="s">
        <v>181</v>
      </c>
      <c r="D539" s="162" t="s">
        <v>195</v>
      </c>
      <c r="E539" s="28"/>
      <c r="F539" s="17"/>
      <c r="G539" s="29">
        <v>0</v>
      </c>
      <c r="H539" s="111"/>
      <c r="I539" s="18"/>
      <c r="J539" s="29">
        <v>0</v>
      </c>
      <c r="K539" s="28">
        <v>0</v>
      </c>
      <c r="L539" s="18">
        <v>0</v>
      </c>
      <c r="M539" s="29">
        <v>0</v>
      </c>
      <c r="N539" s="181">
        <v>0</v>
      </c>
      <c r="O539" s="19">
        <v>0</v>
      </c>
      <c r="P539" s="32">
        <v>0</v>
      </c>
      <c r="Q539" s="93"/>
      <c r="R539" s="93"/>
      <c r="S539" s="93"/>
      <c r="T539" s="87"/>
      <c r="U539" s="81"/>
    </row>
    <row r="540" spans="1:28" s="20" customFormat="1" outlineLevel="1">
      <c r="A540" s="194" t="s">
        <v>82</v>
      </c>
      <c r="B540" s="7" t="s">
        <v>170</v>
      </c>
      <c r="C540" s="8" t="s">
        <v>180</v>
      </c>
      <c r="D540" s="162" t="s">
        <v>194</v>
      </c>
      <c r="E540" s="28">
        <v>18</v>
      </c>
      <c r="F540" s="17">
        <v>152</v>
      </c>
      <c r="G540" s="29">
        <v>1115960.9300000002</v>
      </c>
      <c r="H540" s="28">
        <v>0</v>
      </c>
      <c r="I540" s="17">
        <v>0</v>
      </c>
      <c r="J540" s="29">
        <v>0</v>
      </c>
      <c r="K540" s="111">
        <v>-18</v>
      </c>
      <c r="L540" s="18">
        <v>-152</v>
      </c>
      <c r="M540" s="29">
        <v>-1115960.9300000002</v>
      </c>
      <c r="N540" s="181">
        <v>-1</v>
      </c>
      <c r="O540" s="19">
        <v>-1</v>
      </c>
      <c r="P540" s="32">
        <v>-1</v>
      </c>
      <c r="Q540" s="93"/>
      <c r="R540" s="93"/>
      <c r="S540" s="93"/>
      <c r="T540" s="87"/>
      <c r="U540" s="81"/>
      <c r="X540" s="198"/>
      <c r="AB540" s="22"/>
    </row>
    <row r="541" spans="1:28" s="20" customFormat="1" outlineLevel="1">
      <c r="A541" s="194" t="s">
        <v>82</v>
      </c>
      <c r="B541" s="7" t="s">
        <v>171</v>
      </c>
      <c r="C541" s="8" t="s">
        <v>156</v>
      </c>
      <c r="D541" s="162"/>
      <c r="E541" s="28"/>
      <c r="F541" s="17"/>
      <c r="G541" s="29">
        <v>0</v>
      </c>
      <c r="H541" s="28"/>
      <c r="I541" s="17"/>
      <c r="J541" s="29">
        <v>0</v>
      </c>
      <c r="K541" s="111">
        <v>0</v>
      </c>
      <c r="L541" s="18">
        <v>0</v>
      </c>
      <c r="M541" s="29">
        <v>0</v>
      </c>
      <c r="N541" s="181">
        <v>0</v>
      </c>
      <c r="O541" s="19">
        <v>0</v>
      </c>
      <c r="P541" s="32">
        <v>0</v>
      </c>
      <c r="Q541" s="93"/>
      <c r="R541" s="93"/>
      <c r="S541" s="93"/>
      <c r="T541" s="87"/>
      <c r="U541" s="81"/>
    </row>
    <row r="542" spans="1:28" s="16" customFormat="1" outlineLevel="1">
      <c r="A542" s="193" t="s">
        <v>82</v>
      </c>
      <c r="B542" s="5" t="s">
        <v>141</v>
      </c>
      <c r="C542" s="6" t="s">
        <v>140</v>
      </c>
      <c r="D542" s="161" t="s">
        <v>159</v>
      </c>
      <c r="E542" s="26">
        <v>32</v>
      </c>
      <c r="F542" s="14">
        <v>359</v>
      </c>
      <c r="G542" s="27">
        <v>676689.64</v>
      </c>
      <c r="H542" s="26">
        <v>0</v>
      </c>
      <c r="I542" s="21">
        <v>0</v>
      </c>
      <c r="J542" s="27">
        <v>0</v>
      </c>
      <c r="K542" s="26">
        <v>-32</v>
      </c>
      <c r="L542" s="21">
        <v>-359</v>
      </c>
      <c r="M542" s="27">
        <v>-676689.64</v>
      </c>
      <c r="N542" s="30">
        <v>-1</v>
      </c>
      <c r="O542" s="15">
        <v>-1</v>
      </c>
      <c r="P542" s="31">
        <v>-1</v>
      </c>
      <c r="Q542" s="92"/>
      <c r="R542" s="92"/>
      <c r="S542" s="92"/>
      <c r="T542" s="86"/>
      <c r="U542" s="81"/>
    </row>
    <row r="543" spans="1:28" s="20" customFormat="1" outlineLevel="1">
      <c r="A543" s="193" t="s">
        <v>82</v>
      </c>
      <c r="B543" s="5"/>
      <c r="C543" s="8" t="s">
        <v>166</v>
      </c>
      <c r="D543" s="162" t="s">
        <v>159</v>
      </c>
      <c r="E543" s="28">
        <v>0</v>
      </c>
      <c r="F543" s="17">
        <v>0</v>
      </c>
      <c r="G543" s="29">
        <v>0</v>
      </c>
      <c r="H543" s="28">
        <v>0</v>
      </c>
      <c r="I543" s="17">
        <v>0</v>
      </c>
      <c r="J543" s="29">
        <v>0</v>
      </c>
      <c r="K543" s="111">
        <v>0</v>
      </c>
      <c r="L543" s="18">
        <v>0</v>
      </c>
      <c r="M543" s="29">
        <v>0</v>
      </c>
      <c r="N543" s="30">
        <v>0</v>
      </c>
      <c r="O543" s="15">
        <v>0</v>
      </c>
      <c r="P543" s="31">
        <v>0</v>
      </c>
      <c r="Q543" s="93"/>
      <c r="R543" s="93"/>
      <c r="S543" s="93"/>
      <c r="T543" s="87"/>
      <c r="U543" s="81"/>
    </row>
    <row r="544" spans="1:28" s="20" customFormat="1" outlineLevel="1">
      <c r="A544" s="193" t="s">
        <v>82</v>
      </c>
      <c r="B544" s="5"/>
      <c r="C544" s="8" t="s">
        <v>167</v>
      </c>
      <c r="D544" s="162" t="s">
        <v>159</v>
      </c>
      <c r="E544" s="28">
        <v>0</v>
      </c>
      <c r="F544" s="17">
        <v>0</v>
      </c>
      <c r="G544" s="29">
        <v>0</v>
      </c>
      <c r="H544" s="111">
        <v>0</v>
      </c>
      <c r="I544" s="18">
        <v>0</v>
      </c>
      <c r="J544" s="29">
        <v>0</v>
      </c>
      <c r="K544" s="111">
        <v>0</v>
      </c>
      <c r="L544" s="18">
        <v>0</v>
      </c>
      <c r="M544" s="29">
        <v>0</v>
      </c>
      <c r="N544" s="181">
        <v>0</v>
      </c>
      <c r="O544" s="19">
        <v>0</v>
      </c>
      <c r="P544" s="32">
        <v>0</v>
      </c>
      <c r="Q544" s="93"/>
      <c r="R544" s="93"/>
      <c r="S544" s="93"/>
      <c r="T544" s="87"/>
      <c r="U544" s="81"/>
    </row>
    <row r="545" spans="1:24" s="20" customFormat="1" ht="31.5" outlineLevel="1">
      <c r="A545" s="193" t="s">
        <v>82</v>
      </c>
      <c r="B545" s="5"/>
      <c r="C545" s="129" t="s">
        <v>182</v>
      </c>
      <c r="D545" s="162" t="s">
        <v>159</v>
      </c>
      <c r="E545" s="28">
        <v>0</v>
      </c>
      <c r="F545" s="17">
        <v>0</v>
      </c>
      <c r="G545" s="29">
        <v>0</v>
      </c>
      <c r="H545" s="28">
        <v>0</v>
      </c>
      <c r="I545" s="18">
        <v>0</v>
      </c>
      <c r="J545" s="29">
        <v>0</v>
      </c>
      <c r="K545" s="111">
        <v>0</v>
      </c>
      <c r="L545" s="18">
        <v>0</v>
      </c>
      <c r="M545" s="29">
        <v>0</v>
      </c>
      <c r="N545" s="30">
        <v>0</v>
      </c>
      <c r="O545" s="15">
        <v>0</v>
      </c>
      <c r="P545" s="31">
        <v>0</v>
      </c>
      <c r="Q545" s="93"/>
      <c r="R545" s="93"/>
      <c r="S545" s="93"/>
      <c r="T545" s="87"/>
      <c r="U545" s="81"/>
    </row>
    <row r="546" spans="1:24" s="20" customFormat="1" outlineLevel="1">
      <c r="A546" s="194" t="s">
        <v>82</v>
      </c>
      <c r="B546" s="7" t="s">
        <v>185</v>
      </c>
      <c r="C546" s="8" t="s">
        <v>157</v>
      </c>
      <c r="D546" s="162" t="s">
        <v>159</v>
      </c>
      <c r="E546" s="28">
        <v>32</v>
      </c>
      <c r="F546" s="17">
        <v>359</v>
      </c>
      <c r="G546" s="29">
        <v>700216.72</v>
      </c>
      <c r="H546" s="28">
        <v>0</v>
      </c>
      <c r="I546" s="17">
        <v>0</v>
      </c>
      <c r="J546" s="29">
        <v>0</v>
      </c>
      <c r="K546" s="111">
        <v>-32</v>
      </c>
      <c r="L546" s="18">
        <v>-359</v>
      </c>
      <c r="M546" s="29">
        <v>-700216.72</v>
      </c>
      <c r="N546" s="181">
        <v>-1</v>
      </c>
      <c r="O546" s="19">
        <v>-1</v>
      </c>
      <c r="P546" s="32">
        <v>-1</v>
      </c>
      <c r="Q546" s="93"/>
      <c r="R546" s="93"/>
      <c r="S546" s="93"/>
      <c r="T546" s="87"/>
      <c r="U546" s="81"/>
    </row>
    <row r="547" spans="1:24" s="20" customFormat="1" outlineLevel="1">
      <c r="A547" s="194" t="s">
        <v>82</v>
      </c>
      <c r="B547" s="7" t="s">
        <v>186</v>
      </c>
      <c r="C547" s="8" t="s">
        <v>183</v>
      </c>
      <c r="D547" s="162" t="s">
        <v>159</v>
      </c>
      <c r="E547" s="28">
        <v>0</v>
      </c>
      <c r="F547" s="17">
        <v>0</v>
      </c>
      <c r="G547" s="29">
        <v>0</v>
      </c>
      <c r="H547" s="28">
        <v>0</v>
      </c>
      <c r="I547" s="17">
        <v>0</v>
      </c>
      <c r="J547" s="29">
        <v>0</v>
      </c>
      <c r="K547" s="111">
        <v>0</v>
      </c>
      <c r="L547" s="18">
        <v>0</v>
      </c>
      <c r="M547" s="29">
        <v>0</v>
      </c>
      <c r="N547" s="181">
        <v>0</v>
      </c>
      <c r="O547" s="19">
        <v>0</v>
      </c>
      <c r="P547" s="32">
        <v>0</v>
      </c>
      <c r="Q547" s="93"/>
      <c r="R547" s="93"/>
      <c r="S547" s="93"/>
      <c r="T547" s="87"/>
      <c r="U547" s="81"/>
    </row>
    <row r="548" spans="1:24" s="20" customFormat="1" outlineLevel="1">
      <c r="A548" s="194" t="s">
        <v>82</v>
      </c>
      <c r="B548" s="7" t="s">
        <v>187</v>
      </c>
      <c r="C548" s="8" t="s">
        <v>156</v>
      </c>
      <c r="D548" s="162"/>
      <c r="E548" s="28"/>
      <c r="F548" s="17"/>
      <c r="G548" s="29">
        <v>-23527.079999999998</v>
      </c>
      <c r="H548" s="28"/>
      <c r="I548" s="17"/>
      <c r="J548" s="29"/>
      <c r="K548" s="111">
        <v>0</v>
      </c>
      <c r="L548" s="18">
        <v>0</v>
      </c>
      <c r="M548" s="29">
        <v>23527.079999999998</v>
      </c>
      <c r="N548" s="181">
        <v>0</v>
      </c>
      <c r="O548" s="19">
        <v>0</v>
      </c>
      <c r="P548" s="32">
        <v>-1</v>
      </c>
      <c r="Q548" s="93"/>
      <c r="R548" s="93"/>
      <c r="S548" s="93"/>
      <c r="U548" s="81"/>
    </row>
    <row r="549" spans="1:24" s="20" customFormat="1" ht="31.5" outlineLevel="1">
      <c r="A549" s="193" t="s">
        <v>82</v>
      </c>
      <c r="B549" s="5" t="s">
        <v>139</v>
      </c>
      <c r="C549" s="9" t="s">
        <v>142</v>
      </c>
      <c r="D549" s="163" t="s">
        <v>1</v>
      </c>
      <c r="E549" s="26">
        <v>18760</v>
      </c>
      <c r="F549" s="21">
        <v>81660</v>
      </c>
      <c r="G549" s="27">
        <v>61894306.100000001</v>
      </c>
      <c r="H549" s="26">
        <v>18952</v>
      </c>
      <c r="I549" s="21">
        <v>84334</v>
      </c>
      <c r="J549" s="27">
        <v>30836253.59</v>
      </c>
      <c r="K549" s="26">
        <v>192</v>
      </c>
      <c r="L549" s="21">
        <v>2674</v>
      </c>
      <c r="M549" s="27">
        <v>-31058052.510000002</v>
      </c>
      <c r="N549" s="30">
        <v>1.0234541577825161E-2</v>
      </c>
      <c r="O549" s="15">
        <v>3.2745530247367129E-2</v>
      </c>
      <c r="P549" s="31">
        <v>-0.50179175544549814</v>
      </c>
      <c r="Q549" s="92"/>
      <c r="R549" s="92"/>
      <c r="S549" s="92"/>
      <c r="T549" s="87"/>
      <c r="U549" s="81"/>
    </row>
    <row r="550" spans="1:24" s="20" customFormat="1" ht="31.5" outlineLevel="1">
      <c r="A550" s="194" t="s">
        <v>82</v>
      </c>
      <c r="B550" s="7" t="s">
        <v>188</v>
      </c>
      <c r="C550" s="10" t="s">
        <v>184</v>
      </c>
      <c r="D550" s="164" t="s">
        <v>1</v>
      </c>
      <c r="E550" s="28">
        <v>17992</v>
      </c>
      <c r="F550" s="17">
        <v>78660</v>
      </c>
      <c r="G550" s="29">
        <v>58353078.100000001</v>
      </c>
      <c r="H550" s="28">
        <v>18196</v>
      </c>
      <c r="I550" s="17">
        <v>81334</v>
      </c>
      <c r="J550" s="29">
        <v>27152037.59</v>
      </c>
      <c r="K550" s="111">
        <v>204</v>
      </c>
      <c r="L550" s="18">
        <v>2674</v>
      </c>
      <c r="M550" s="29">
        <v>-31201040.510000002</v>
      </c>
      <c r="N550" s="181">
        <v>1.133837261004891E-2</v>
      </c>
      <c r="O550" s="19">
        <v>3.3994406305619118E-2</v>
      </c>
      <c r="P550" s="32">
        <v>-0.53469399603103374</v>
      </c>
      <c r="Q550" s="93"/>
      <c r="R550" s="93"/>
      <c r="S550" s="93"/>
      <c r="T550" s="87"/>
      <c r="U550" s="81"/>
    </row>
    <row r="551" spans="1:24" s="20" customFormat="1" ht="31.5" outlineLevel="1">
      <c r="A551" s="194" t="s">
        <v>82</v>
      </c>
      <c r="B551" s="7"/>
      <c r="C551" s="10" t="s">
        <v>224</v>
      </c>
      <c r="D551" s="164" t="s">
        <v>225</v>
      </c>
      <c r="E551" s="28">
        <v>6509</v>
      </c>
      <c r="F551" s="17">
        <v>5546</v>
      </c>
      <c r="G551" s="29">
        <v>17058182.16</v>
      </c>
      <c r="H551" s="28">
        <v>5594</v>
      </c>
      <c r="I551" s="17">
        <v>6556</v>
      </c>
      <c r="J551" s="29">
        <v>22921831.550000001</v>
      </c>
      <c r="K551" s="111">
        <v>-915</v>
      </c>
      <c r="L551" s="18">
        <v>1010</v>
      </c>
      <c r="M551" s="29">
        <v>5863649.3900000006</v>
      </c>
      <c r="N551" s="181">
        <v>-0.14057458903057304</v>
      </c>
      <c r="O551" s="19">
        <v>0.18211323476379374</v>
      </c>
      <c r="P551" s="32">
        <v>0.34374409506247178</v>
      </c>
      <c r="Q551" s="93"/>
      <c r="R551" s="93"/>
      <c r="S551" s="93"/>
      <c r="T551" s="87"/>
      <c r="U551" s="81"/>
    </row>
    <row r="552" spans="1:24" s="20" customFormat="1" outlineLevel="1">
      <c r="A552" s="194" t="s">
        <v>82</v>
      </c>
      <c r="B552" s="7"/>
      <c r="C552" s="10" t="s">
        <v>222</v>
      </c>
      <c r="D552" s="164" t="s">
        <v>223</v>
      </c>
      <c r="E552" s="28">
        <v>5426</v>
      </c>
      <c r="F552" s="17">
        <v>0</v>
      </c>
      <c r="G552" s="29">
        <v>4516500</v>
      </c>
      <c r="H552" s="28">
        <v>3095</v>
      </c>
      <c r="I552" s="17"/>
      <c r="J552" s="29">
        <v>2496770</v>
      </c>
      <c r="K552" s="111">
        <v>-2331</v>
      </c>
      <c r="L552" s="18">
        <v>0</v>
      </c>
      <c r="M552" s="29">
        <v>-2019730</v>
      </c>
      <c r="N552" s="181">
        <v>-0.42959823074087727</v>
      </c>
      <c r="O552" s="19">
        <v>0</v>
      </c>
      <c r="P552" s="32">
        <v>-0.44718919517325362</v>
      </c>
      <c r="Q552" s="93"/>
      <c r="R552" s="93"/>
      <c r="S552" s="93"/>
      <c r="T552" s="87"/>
      <c r="U552" s="81"/>
    </row>
    <row r="553" spans="1:24" s="20" customFormat="1" outlineLevel="1">
      <c r="A553" s="194" t="s">
        <v>82</v>
      </c>
      <c r="B553" s="7" t="s">
        <v>189</v>
      </c>
      <c r="C553" s="11" t="s">
        <v>144</v>
      </c>
      <c r="D553" s="164" t="s">
        <v>1</v>
      </c>
      <c r="E553" s="28">
        <v>768</v>
      </c>
      <c r="F553" s="17">
        <v>3000</v>
      </c>
      <c r="G553" s="29">
        <v>3541228</v>
      </c>
      <c r="H553" s="28">
        <v>756</v>
      </c>
      <c r="I553" s="17">
        <v>3000</v>
      </c>
      <c r="J553" s="29">
        <v>3684216</v>
      </c>
      <c r="K553" s="111">
        <v>-12</v>
      </c>
      <c r="L553" s="18">
        <v>0</v>
      </c>
      <c r="M553" s="29">
        <v>142988</v>
      </c>
      <c r="N553" s="181">
        <v>-1.5625E-2</v>
      </c>
      <c r="O553" s="19">
        <v>0</v>
      </c>
      <c r="P553" s="32">
        <v>4.0378083534864176E-2</v>
      </c>
      <c r="Q553" s="93"/>
      <c r="R553" s="93"/>
      <c r="S553" s="93"/>
      <c r="T553" s="87"/>
      <c r="U553" s="81"/>
    </row>
    <row r="554" spans="1:24" s="16" customFormat="1" outlineLevel="1">
      <c r="A554" s="193" t="s">
        <v>82</v>
      </c>
      <c r="B554" s="5" t="s">
        <v>143</v>
      </c>
      <c r="C554" s="6" t="s">
        <v>2</v>
      </c>
      <c r="D554" s="163" t="s">
        <v>3</v>
      </c>
      <c r="E554" s="26">
        <v>0</v>
      </c>
      <c r="F554" s="14">
        <v>0</v>
      </c>
      <c r="G554" s="27">
        <v>0</v>
      </c>
      <c r="H554" s="230">
        <v>0</v>
      </c>
      <c r="I554" s="231"/>
      <c r="J554" s="232">
        <v>0</v>
      </c>
      <c r="K554" s="165">
        <v>0</v>
      </c>
      <c r="L554" s="21">
        <v>0</v>
      </c>
      <c r="M554" s="27">
        <v>0</v>
      </c>
      <c r="N554" s="30">
        <v>0</v>
      </c>
      <c r="O554" s="15">
        <v>0</v>
      </c>
      <c r="P554" s="31">
        <v>0</v>
      </c>
      <c r="Q554" s="92"/>
      <c r="R554" s="92"/>
      <c r="S554" s="92"/>
      <c r="T554" s="86"/>
      <c r="U554" s="81"/>
    </row>
    <row r="555" spans="1:24" s="13" customFormat="1">
      <c r="A555" s="36" t="s">
        <v>65</v>
      </c>
      <c r="B555" s="37" t="s">
        <v>85</v>
      </c>
      <c r="C555" s="215" t="s">
        <v>84</v>
      </c>
      <c r="D555" s="208" t="s">
        <v>145</v>
      </c>
      <c r="E555" s="40" t="s">
        <v>145</v>
      </c>
      <c r="F555" s="41" t="s">
        <v>145</v>
      </c>
      <c r="G555" s="42">
        <v>170249463.16000003</v>
      </c>
      <c r="H555" s="40" t="s">
        <v>145</v>
      </c>
      <c r="I555" s="41" t="s">
        <v>145</v>
      </c>
      <c r="J555" s="42">
        <v>47262844.380000003</v>
      </c>
      <c r="K555" s="40" t="s">
        <v>145</v>
      </c>
      <c r="L555" s="41" t="s">
        <v>145</v>
      </c>
      <c r="M555" s="42">
        <v>-122986618.78</v>
      </c>
      <c r="N555" s="216" t="s">
        <v>145</v>
      </c>
      <c r="O555" s="217" t="s">
        <v>145</v>
      </c>
      <c r="P555" s="43">
        <v>-0.72239064075296078</v>
      </c>
      <c r="Q555" s="91"/>
      <c r="R555" s="91"/>
      <c r="S555" s="91"/>
      <c r="T555" s="85"/>
      <c r="U555" s="81"/>
      <c r="W555" s="81"/>
      <c r="X555" s="81">
        <v>47262844.380000003</v>
      </c>
    </row>
    <row r="556" spans="1:24" s="16" customFormat="1" outlineLevel="1">
      <c r="A556" s="193" t="s">
        <v>85</v>
      </c>
      <c r="B556" s="5" t="s">
        <v>136</v>
      </c>
      <c r="C556" s="6" t="s">
        <v>137</v>
      </c>
      <c r="D556" s="161" t="s">
        <v>194</v>
      </c>
      <c r="E556" s="26">
        <v>4</v>
      </c>
      <c r="F556" s="14">
        <v>65</v>
      </c>
      <c r="G556" s="27">
        <v>1071635.8399999999</v>
      </c>
      <c r="H556" s="26">
        <v>0</v>
      </c>
      <c r="I556" s="14">
        <v>0</v>
      </c>
      <c r="J556" s="27">
        <v>0</v>
      </c>
      <c r="K556" s="26">
        <v>-4</v>
      </c>
      <c r="L556" s="14">
        <v>-65</v>
      </c>
      <c r="M556" s="27">
        <v>-1071635.8399999999</v>
      </c>
      <c r="N556" s="30">
        <v>-1</v>
      </c>
      <c r="O556" s="15">
        <v>-1</v>
      </c>
      <c r="P556" s="31">
        <v>-1</v>
      </c>
      <c r="Q556" s="92"/>
      <c r="R556" s="92"/>
      <c r="S556" s="92"/>
      <c r="T556" s="86"/>
      <c r="U556" s="81"/>
    </row>
    <row r="557" spans="1:24" s="20" customFormat="1" outlineLevel="1">
      <c r="A557" s="194" t="s">
        <v>85</v>
      </c>
      <c r="B557" s="7"/>
      <c r="C557" s="8" t="s">
        <v>166</v>
      </c>
      <c r="D557" s="162" t="s">
        <v>194</v>
      </c>
      <c r="E557" s="28">
        <v>0</v>
      </c>
      <c r="F557" s="17">
        <v>0</v>
      </c>
      <c r="G557" s="29">
        <v>0</v>
      </c>
      <c r="H557" s="28">
        <v>0</v>
      </c>
      <c r="I557" s="17">
        <v>0</v>
      </c>
      <c r="J557" s="29">
        <v>0</v>
      </c>
      <c r="K557" s="28">
        <v>0</v>
      </c>
      <c r="L557" s="18">
        <v>0</v>
      </c>
      <c r="M557" s="29">
        <v>0</v>
      </c>
      <c r="N557" s="181">
        <v>0</v>
      </c>
      <c r="O557" s="19">
        <v>0</v>
      </c>
      <c r="P557" s="32">
        <v>0</v>
      </c>
      <c r="Q557" s="93"/>
      <c r="R557" s="93"/>
      <c r="S557" s="93"/>
      <c r="T557" s="87"/>
      <c r="U557" s="81"/>
    </row>
    <row r="558" spans="1:24" s="20" customFormat="1" outlineLevel="1">
      <c r="A558" s="194" t="s">
        <v>85</v>
      </c>
      <c r="B558" s="7"/>
      <c r="C558" s="8" t="s">
        <v>167</v>
      </c>
      <c r="D558" s="162" t="s">
        <v>194</v>
      </c>
      <c r="E558" s="28">
        <v>0</v>
      </c>
      <c r="F558" s="17">
        <v>0</v>
      </c>
      <c r="G558" s="29">
        <v>0</v>
      </c>
      <c r="H558" s="28">
        <v>0</v>
      </c>
      <c r="I558" s="17">
        <v>0</v>
      </c>
      <c r="J558" s="29">
        <v>0</v>
      </c>
      <c r="K558" s="111">
        <v>0</v>
      </c>
      <c r="L558" s="18">
        <v>0</v>
      </c>
      <c r="M558" s="29">
        <v>0</v>
      </c>
      <c r="N558" s="181">
        <v>0</v>
      </c>
      <c r="O558" s="19">
        <v>0</v>
      </c>
      <c r="P558" s="32">
        <v>0</v>
      </c>
      <c r="Q558" s="93"/>
      <c r="R558" s="93"/>
      <c r="S558" s="93"/>
      <c r="T558" s="87"/>
      <c r="U558" s="81"/>
    </row>
    <row r="559" spans="1:24" s="20" customFormat="1" outlineLevel="1">
      <c r="A559" s="194" t="s">
        <v>85</v>
      </c>
      <c r="B559" s="7" t="s">
        <v>168</v>
      </c>
      <c r="C559" s="8" t="s">
        <v>138</v>
      </c>
      <c r="D559" s="162" t="s">
        <v>194</v>
      </c>
      <c r="E559" s="28">
        <v>0</v>
      </c>
      <c r="F559" s="17">
        <v>0</v>
      </c>
      <c r="G559" s="29">
        <v>0</v>
      </c>
      <c r="H559" s="28">
        <v>0</v>
      </c>
      <c r="I559" s="17">
        <v>0</v>
      </c>
      <c r="J559" s="29">
        <v>0</v>
      </c>
      <c r="K559" s="111">
        <v>0</v>
      </c>
      <c r="L559" s="18">
        <v>0</v>
      </c>
      <c r="M559" s="29">
        <v>0</v>
      </c>
      <c r="N559" s="181">
        <v>0</v>
      </c>
      <c r="O559" s="19">
        <v>0</v>
      </c>
      <c r="P559" s="32">
        <v>0</v>
      </c>
      <c r="Q559" s="93"/>
      <c r="R559" s="93"/>
      <c r="S559" s="93"/>
      <c r="U559" s="81"/>
    </row>
    <row r="560" spans="1:24" s="20" customFormat="1" ht="31.5" outlineLevel="1">
      <c r="A560" s="194" t="s">
        <v>85</v>
      </c>
      <c r="B560" s="7" t="s">
        <v>169</v>
      </c>
      <c r="C560" s="129" t="s">
        <v>181</v>
      </c>
      <c r="D560" s="162" t="s">
        <v>195</v>
      </c>
      <c r="E560" s="28"/>
      <c r="F560" s="17"/>
      <c r="G560" s="29">
        <v>0</v>
      </c>
      <c r="H560" s="111"/>
      <c r="I560" s="18"/>
      <c r="J560" s="29">
        <v>0</v>
      </c>
      <c r="K560" s="28">
        <v>0</v>
      </c>
      <c r="L560" s="18">
        <v>0</v>
      </c>
      <c r="M560" s="29">
        <v>0</v>
      </c>
      <c r="N560" s="181">
        <v>0</v>
      </c>
      <c r="O560" s="19">
        <v>0</v>
      </c>
      <c r="P560" s="32">
        <v>0</v>
      </c>
      <c r="Q560" s="93"/>
      <c r="R560" s="93"/>
      <c r="S560" s="93"/>
      <c r="T560" s="87"/>
      <c r="U560" s="81"/>
    </row>
    <row r="561" spans="1:28" s="20" customFormat="1" outlineLevel="1">
      <c r="A561" s="194" t="s">
        <v>85</v>
      </c>
      <c r="B561" s="7" t="s">
        <v>170</v>
      </c>
      <c r="C561" s="8" t="s">
        <v>180</v>
      </c>
      <c r="D561" s="162" t="s">
        <v>194</v>
      </c>
      <c r="E561" s="28">
        <v>4</v>
      </c>
      <c r="F561" s="17">
        <v>65</v>
      </c>
      <c r="G561" s="29">
        <v>1071635.8399999999</v>
      </c>
      <c r="H561" s="28">
        <v>0</v>
      </c>
      <c r="I561" s="17">
        <v>0</v>
      </c>
      <c r="J561" s="29">
        <v>0</v>
      </c>
      <c r="K561" s="111">
        <v>-4</v>
      </c>
      <c r="L561" s="18">
        <v>-65</v>
      </c>
      <c r="M561" s="29">
        <v>-1071635.8399999999</v>
      </c>
      <c r="N561" s="181">
        <v>-1</v>
      </c>
      <c r="O561" s="19">
        <v>-1</v>
      </c>
      <c r="P561" s="32">
        <v>-1</v>
      </c>
      <c r="Q561" s="93"/>
      <c r="R561" s="93"/>
      <c r="S561" s="93"/>
      <c r="T561" s="87"/>
      <c r="U561" s="81"/>
      <c r="X561" s="198"/>
      <c r="AB561" s="22"/>
    </row>
    <row r="562" spans="1:28" s="20" customFormat="1" outlineLevel="1">
      <c r="A562" s="194" t="s">
        <v>85</v>
      </c>
      <c r="B562" s="7" t="s">
        <v>171</v>
      </c>
      <c r="C562" s="8" t="s">
        <v>156</v>
      </c>
      <c r="D562" s="162"/>
      <c r="E562" s="28"/>
      <c r="F562" s="17"/>
      <c r="G562" s="29">
        <v>0</v>
      </c>
      <c r="H562" s="28"/>
      <c r="I562" s="17"/>
      <c r="J562" s="29">
        <v>0</v>
      </c>
      <c r="K562" s="111">
        <v>0</v>
      </c>
      <c r="L562" s="18">
        <v>0</v>
      </c>
      <c r="M562" s="29">
        <v>0</v>
      </c>
      <c r="N562" s="181">
        <v>0</v>
      </c>
      <c r="O562" s="19">
        <v>0</v>
      </c>
      <c r="P562" s="32">
        <v>0</v>
      </c>
      <c r="Q562" s="93"/>
      <c r="R562" s="93"/>
      <c r="S562" s="93"/>
      <c r="T562" s="87"/>
      <c r="U562" s="81"/>
    </row>
    <row r="563" spans="1:28" s="16" customFormat="1" outlineLevel="1">
      <c r="A563" s="193" t="s">
        <v>85</v>
      </c>
      <c r="B563" s="5" t="s">
        <v>141</v>
      </c>
      <c r="C563" s="6" t="s">
        <v>140</v>
      </c>
      <c r="D563" s="161" t="s">
        <v>159</v>
      </c>
      <c r="E563" s="26">
        <v>10</v>
      </c>
      <c r="F563" s="14">
        <v>110</v>
      </c>
      <c r="G563" s="27">
        <v>197787.4</v>
      </c>
      <c r="H563" s="26">
        <v>0</v>
      </c>
      <c r="I563" s="21">
        <v>0</v>
      </c>
      <c r="J563" s="27">
        <v>0</v>
      </c>
      <c r="K563" s="26">
        <v>-10</v>
      </c>
      <c r="L563" s="21">
        <v>-110</v>
      </c>
      <c r="M563" s="27">
        <v>-197787.4</v>
      </c>
      <c r="N563" s="30">
        <v>-1</v>
      </c>
      <c r="O563" s="15">
        <v>-1</v>
      </c>
      <c r="P563" s="31">
        <v>-1</v>
      </c>
      <c r="Q563" s="92"/>
      <c r="R563" s="92"/>
      <c r="S563" s="92"/>
      <c r="T563" s="86"/>
      <c r="U563" s="81"/>
    </row>
    <row r="564" spans="1:28" s="16" customFormat="1" outlineLevel="1">
      <c r="A564" s="193" t="s">
        <v>85</v>
      </c>
      <c r="B564" s="5"/>
      <c r="C564" s="8" t="s">
        <v>166</v>
      </c>
      <c r="D564" s="162" t="s">
        <v>159</v>
      </c>
      <c r="E564" s="28">
        <v>0</v>
      </c>
      <c r="F564" s="17">
        <v>0</v>
      </c>
      <c r="G564" s="29">
        <v>0</v>
      </c>
      <c r="H564" s="28">
        <v>0</v>
      </c>
      <c r="I564" s="17">
        <v>0</v>
      </c>
      <c r="J564" s="29">
        <v>0</v>
      </c>
      <c r="K564" s="111">
        <v>0</v>
      </c>
      <c r="L564" s="18">
        <v>0</v>
      </c>
      <c r="M564" s="29">
        <v>0</v>
      </c>
      <c r="N564" s="30">
        <v>0</v>
      </c>
      <c r="O564" s="15">
        <v>0</v>
      </c>
      <c r="P564" s="31">
        <v>0</v>
      </c>
      <c r="Q564" s="93"/>
      <c r="R564" s="93"/>
      <c r="S564" s="93"/>
      <c r="T564" s="86"/>
      <c r="U564" s="81"/>
    </row>
    <row r="565" spans="1:28" s="16" customFormat="1" outlineLevel="1">
      <c r="A565" s="193" t="s">
        <v>85</v>
      </c>
      <c r="B565" s="5"/>
      <c r="C565" s="8" t="s">
        <v>167</v>
      </c>
      <c r="D565" s="162" t="s">
        <v>159</v>
      </c>
      <c r="E565" s="28">
        <v>0</v>
      </c>
      <c r="F565" s="17">
        <v>0</v>
      </c>
      <c r="G565" s="29">
        <v>0</v>
      </c>
      <c r="H565" s="111">
        <v>0</v>
      </c>
      <c r="I565" s="18">
        <v>0</v>
      </c>
      <c r="J565" s="29">
        <v>0</v>
      </c>
      <c r="K565" s="111">
        <v>0</v>
      </c>
      <c r="L565" s="18">
        <v>0</v>
      </c>
      <c r="M565" s="29">
        <v>0</v>
      </c>
      <c r="N565" s="181">
        <v>0</v>
      </c>
      <c r="O565" s="19">
        <v>0</v>
      </c>
      <c r="P565" s="32">
        <v>0</v>
      </c>
      <c r="Q565" s="93"/>
      <c r="R565" s="93"/>
      <c r="S565" s="93"/>
      <c r="T565" s="86"/>
      <c r="U565" s="81"/>
    </row>
    <row r="566" spans="1:28" s="20" customFormat="1" ht="31.5" outlineLevel="1">
      <c r="A566" s="193" t="s">
        <v>85</v>
      </c>
      <c r="B566" s="5"/>
      <c r="C566" s="129" t="s">
        <v>182</v>
      </c>
      <c r="D566" s="162" t="s">
        <v>159</v>
      </c>
      <c r="E566" s="28">
        <v>0</v>
      </c>
      <c r="F566" s="17">
        <v>0</v>
      </c>
      <c r="G566" s="29">
        <v>0</v>
      </c>
      <c r="H566" s="28">
        <v>0</v>
      </c>
      <c r="I566" s="18">
        <v>0</v>
      </c>
      <c r="J566" s="29">
        <v>0</v>
      </c>
      <c r="K566" s="111">
        <v>0</v>
      </c>
      <c r="L566" s="18">
        <v>0</v>
      </c>
      <c r="M566" s="29">
        <v>0</v>
      </c>
      <c r="N566" s="30">
        <v>0</v>
      </c>
      <c r="O566" s="15">
        <v>0</v>
      </c>
      <c r="P566" s="31">
        <v>0</v>
      </c>
      <c r="Q566" s="93"/>
      <c r="R566" s="93"/>
      <c r="S566" s="93"/>
      <c r="T566" s="87"/>
      <c r="U566" s="81"/>
    </row>
    <row r="567" spans="1:28" s="20" customFormat="1" outlineLevel="1">
      <c r="A567" s="194" t="s">
        <v>85</v>
      </c>
      <c r="B567" s="7" t="s">
        <v>185</v>
      </c>
      <c r="C567" s="8" t="s">
        <v>157</v>
      </c>
      <c r="D567" s="162" t="s">
        <v>159</v>
      </c>
      <c r="E567" s="28">
        <v>10</v>
      </c>
      <c r="F567" s="17">
        <v>110</v>
      </c>
      <c r="G567" s="29">
        <v>197787.4</v>
      </c>
      <c r="H567" s="28">
        <v>0</v>
      </c>
      <c r="I567" s="17">
        <v>0</v>
      </c>
      <c r="J567" s="29">
        <v>0</v>
      </c>
      <c r="K567" s="111">
        <v>-10</v>
      </c>
      <c r="L567" s="18">
        <v>-110</v>
      </c>
      <c r="M567" s="29">
        <v>-197787.4</v>
      </c>
      <c r="N567" s="181">
        <v>-1</v>
      </c>
      <c r="O567" s="19">
        <v>-1</v>
      </c>
      <c r="P567" s="32">
        <v>-1</v>
      </c>
      <c r="Q567" s="93"/>
      <c r="R567" s="93"/>
      <c r="S567" s="93"/>
      <c r="T567" s="87"/>
      <c r="U567" s="81"/>
    </row>
    <row r="568" spans="1:28" s="20" customFormat="1" outlineLevel="1">
      <c r="A568" s="194" t="s">
        <v>85</v>
      </c>
      <c r="B568" s="7" t="s">
        <v>186</v>
      </c>
      <c r="C568" s="8" t="s">
        <v>183</v>
      </c>
      <c r="D568" s="162" t="s">
        <v>159</v>
      </c>
      <c r="E568" s="28">
        <v>0</v>
      </c>
      <c r="F568" s="17">
        <v>0</v>
      </c>
      <c r="G568" s="29">
        <v>0</v>
      </c>
      <c r="H568" s="28">
        <v>0</v>
      </c>
      <c r="I568" s="17">
        <v>0</v>
      </c>
      <c r="J568" s="29">
        <v>0</v>
      </c>
      <c r="K568" s="111">
        <v>0</v>
      </c>
      <c r="L568" s="18">
        <v>0</v>
      </c>
      <c r="M568" s="29">
        <v>0</v>
      </c>
      <c r="N568" s="181">
        <v>0</v>
      </c>
      <c r="O568" s="19">
        <v>0</v>
      </c>
      <c r="P568" s="32">
        <v>0</v>
      </c>
      <c r="Q568" s="93"/>
      <c r="R568" s="93"/>
      <c r="S568" s="93"/>
      <c r="T568" s="87"/>
      <c r="U568" s="81"/>
    </row>
    <row r="569" spans="1:28" s="20" customFormat="1" outlineLevel="1">
      <c r="A569" s="194" t="s">
        <v>85</v>
      </c>
      <c r="B569" s="7" t="s">
        <v>187</v>
      </c>
      <c r="C569" s="8" t="s">
        <v>156</v>
      </c>
      <c r="D569" s="162"/>
      <c r="E569" s="28"/>
      <c r="F569" s="17"/>
      <c r="G569" s="29">
        <v>0</v>
      </c>
      <c r="H569" s="28"/>
      <c r="I569" s="17"/>
      <c r="J569" s="29"/>
      <c r="K569" s="111">
        <v>0</v>
      </c>
      <c r="L569" s="18">
        <v>0</v>
      </c>
      <c r="M569" s="29">
        <v>0</v>
      </c>
      <c r="N569" s="181">
        <v>0</v>
      </c>
      <c r="O569" s="19">
        <v>0</v>
      </c>
      <c r="P569" s="32">
        <v>0</v>
      </c>
      <c r="Q569" s="93"/>
      <c r="R569" s="93"/>
      <c r="S569" s="93"/>
      <c r="U569" s="81"/>
    </row>
    <row r="570" spans="1:28" s="20" customFormat="1" ht="31.5" outlineLevel="1">
      <c r="A570" s="193" t="s">
        <v>85</v>
      </c>
      <c r="B570" s="5" t="s">
        <v>139</v>
      </c>
      <c r="C570" s="9" t="s">
        <v>142</v>
      </c>
      <c r="D570" s="163" t="s">
        <v>1</v>
      </c>
      <c r="E570" s="26">
        <v>31262</v>
      </c>
      <c r="F570" s="21">
        <v>151935</v>
      </c>
      <c r="G570" s="27">
        <v>144546256.56</v>
      </c>
      <c r="H570" s="26">
        <v>33906</v>
      </c>
      <c r="I570" s="21">
        <v>151556</v>
      </c>
      <c r="J570" s="27">
        <v>47262844.380000003</v>
      </c>
      <c r="K570" s="26">
        <v>2644</v>
      </c>
      <c r="L570" s="21">
        <v>-379</v>
      </c>
      <c r="M570" s="27">
        <v>-97283412.180000007</v>
      </c>
      <c r="N570" s="30">
        <v>8.4575522999168318E-2</v>
      </c>
      <c r="O570" s="15">
        <v>-2.4944877743772009E-3</v>
      </c>
      <c r="P570" s="31">
        <v>-0.67302616128020187</v>
      </c>
      <c r="Q570" s="92"/>
      <c r="R570" s="92"/>
      <c r="S570" s="92"/>
      <c r="T570" s="87"/>
      <c r="U570" s="81"/>
    </row>
    <row r="571" spans="1:28" s="20" customFormat="1" ht="31.5" outlineLevel="1">
      <c r="A571" s="194" t="s">
        <v>85</v>
      </c>
      <c r="B571" s="7" t="s">
        <v>188</v>
      </c>
      <c r="C571" s="10" t="s">
        <v>184</v>
      </c>
      <c r="D571" s="164" t="s">
        <v>1</v>
      </c>
      <c r="E571" s="28">
        <v>27933</v>
      </c>
      <c r="F571" s="17">
        <v>137635</v>
      </c>
      <c r="G571" s="29">
        <v>132430821.56</v>
      </c>
      <c r="H571" s="28">
        <v>30304</v>
      </c>
      <c r="I571" s="17">
        <v>137256</v>
      </c>
      <c r="J571" s="29">
        <v>34512434.380000003</v>
      </c>
      <c r="K571" s="111">
        <v>2371</v>
      </c>
      <c r="L571" s="18">
        <v>-379</v>
      </c>
      <c r="M571" s="29">
        <v>-97918387.180000007</v>
      </c>
      <c r="N571" s="181">
        <v>8.4881681165646372E-2</v>
      </c>
      <c r="O571" s="19">
        <v>-2.7536600428670031E-3</v>
      </c>
      <c r="P571" s="32">
        <v>-0.73939273370464176</v>
      </c>
      <c r="Q571" s="93"/>
      <c r="R571" s="93"/>
      <c r="S571" s="93"/>
      <c r="T571" s="87"/>
      <c r="U571" s="81"/>
    </row>
    <row r="572" spans="1:28" s="20" customFormat="1" ht="31.5" outlineLevel="1">
      <c r="A572" s="194" t="s">
        <v>85</v>
      </c>
      <c r="B572" s="7"/>
      <c r="C572" s="10" t="s">
        <v>224</v>
      </c>
      <c r="D572" s="164" t="s">
        <v>225</v>
      </c>
      <c r="E572" s="28">
        <v>9334</v>
      </c>
      <c r="F572" s="17">
        <v>20562</v>
      </c>
      <c r="G572" s="29">
        <v>29513966.68</v>
      </c>
      <c r="H572" s="28">
        <v>9095</v>
      </c>
      <c r="I572" s="17">
        <v>20240</v>
      </c>
      <c r="J572" s="29">
        <v>37922525.309999995</v>
      </c>
      <c r="K572" s="111">
        <v>-239</v>
      </c>
      <c r="L572" s="18">
        <v>-322</v>
      </c>
      <c r="M572" s="29">
        <v>8408558.6299999952</v>
      </c>
      <c r="N572" s="181">
        <v>-2.5605313906149559E-2</v>
      </c>
      <c r="O572" s="19">
        <v>-1.5659955257270694E-2</v>
      </c>
      <c r="P572" s="32">
        <v>0.28490100030159671</v>
      </c>
      <c r="Q572" s="93"/>
      <c r="R572" s="93"/>
      <c r="S572" s="93"/>
      <c r="T572" s="87"/>
      <c r="U572" s="81"/>
    </row>
    <row r="573" spans="1:28" s="20" customFormat="1" outlineLevel="1">
      <c r="A573" s="194" t="s">
        <v>85</v>
      </c>
      <c r="B573" s="7"/>
      <c r="C573" s="10" t="s">
        <v>222</v>
      </c>
      <c r="D573" s="164" t="s">
        <v>223</v>
      </c>
      <c r="E573" s="28">
        <v>5049</v>
      </c>
      <c r="F573" s="17">
        <v>0</v>
      </c>
      <c r="G573" s="29">
        <v>5985144</v>
      </c>
      <c r="H573" s="28">
        <v>4633</v>
      </c>
      <c r="I573" s="17"/>
      <c r="J573" s="29">
        <v>4976804</v>
      </c>
      <c r="K573" s="111">
        <v>-416</v>
      </c>
      <c r="L573" s="18">
        <v>0</v>
      </c>
      <c r="M573" s="29">
        <v>-1008340</v>
      </c>
      <c r="N573" s="181">
        <v>-8.2392552980788278E-2</v>
      </c>
      <c r="O573" s="19">
        <v>0</v>
      </c>
      <c r="P573" s="32">
        <v>-0.16847380781481616</v>
      </c>
      <c r="Q573" s="93"/>
      <c r="R573" s="93"/>
      <c r="S573" s="93"/>
      <c r="T573" s="87"/>
      <c r="U573" s="81"/>
    </row>
    <row r="574" spans="1:28" s="20" customFormat="1" outlineLevel="1">
      <c r="A574" s="194" t="s">
        <v>85</v>
      </c>
      <c r="B574" s="7" t="s">
        <v>189</v>
      </c>
      <c r="C574" s="11" t="s">
        <v>144</v>
      </c>
      <c r="D574" s="164" t="s">
        <v>1</v>
      </c>
      <c r="E574" s="28">
        <v>3329</v>
      </c>
      <c r="F574" s="17">
        <v>14300</v>
      </c>
      <c r="G574" s="29">
        <v>12115435</v>
      </c>
      <c r="H574" s="28">
        <v>3602</v>
      </c>
      <c r="I574" s="17">
        <v>14300</v>
      </c>
      <c r="J574" s="29">
        <v>12750410</v>
      </c>
      <c r="K574" s="111">
        <v>273</v>
      </c>
      <c r="L574" s="18">
        <v>0</v>
      </c>
      <c r="M574" s="29">
        <v>634975</v>
      </c>
      <c r="N574" s="181">
        <v>8.2006608591168526E-2</v>
      </c>
      <c r="O574" s="19">
        <v>0</v>
      </c>
      <c r="P574" s="32">
        <v>5.2410416959853282E-2</v>
      </c>
      <c r="Q574" s="93"/>
      <c r="R574" s="93"/>
      <c r="S574" s="93"/>
      <c r="T574" s="87"/>
      <c r="U574" s="81"/>
    </row>
    <row r="575" spans="1:28" s="16" customFormat="1" outlineLevel="1">
      <c r="A575" s="193" t="s">
        <v>85</v>
      </c>
      <c r="B575" s="5" t="s">
        <v>143</v>
      </c>
      <c r="C575" s="6" t="s">
        <v>2</v>
      </c>
      <c r="D575" s="163" t="s">
        <v>3</v>
      </c>
      <c r="E575" s="26">
        <v>4830</v>
      </c>
      <c r="F575" s="14">
        <v>0</v>
      </c>
      <c r="G575" s="27">
        <v>24433783.359999999</v>
      </c>
      <c r="H575" s="230">
        <v>0</v>
      </c>
      <c r="I575" s="231"/>
      <c r="J575" s="232">
        <v>0</v>
      </c>
      <c r="K575" s="165">
        <v>-4830</v>
      </c>
      <c r="L575" s="21">
        <v>0</v>
      </c>
      <c r="M575" s="27">
        <v>-24433783.359999999</v>
      </c>
      <c r="N575" s="30">
        <v>-1</v>
      </c>
      <c r="O575" s="15">
        <v>0</v>
      </c>
      <c r="P575" s="31">
        <v>-1</v>
      </c>
      <c r="Q575" s="92"/>
      <c r="R575" s="92"/>
      <c r="S575" s="92"/>
      <c r="T575" s="86"/>
      <c r="U575" s="81"/>
    </row>
    <row r="576" spans="1:28" s="13" customFormat="1">
      <c r="A576" s="36" t="s">
        <v>68</v>
      </c>
      <c r="B576" s="37" t="s">
        <v>88</v>
      </c>
      <c r="C576" s="215" t="s">
        <v>87</v>
      </c>
      <c r="D576" s="208" t="s">
        <v>145</v>
      </c>
      <c r="E576" s="40" t="s">
        <v>145</v>
      </c>
      <c r="F576" s="41" t="s">
        <v>145</v>
      </c>
      <c r="G576" s="42">
        <v>428353092.06</v>
      </c>
      <c r="H576" s="40" t="s">
        <v>145</v>
      </c>
      <c r="I576" s="41" t="s">
        <v>145</v>
      </c>
      <c r="J576" s="42">
        <v>67612358.230000004</v>
      </c>
      <c r="K576" s="40" t="s">
        <v>145</v>
      </c>
      <c r="L576" s="41" t="s">
        <v>145</v>
      </c>
      <c r="M576" s="42">
        <v>-360740733.82999998</v>
      </c>
      <c r="N576" s="216" t="s">
        <v>145</v>
      </c>
      <c r="O576" s="217" t="s">
        <v>145</v>
      </c>
      <c r="P576" s="43">
        <v>-0.84215741759947549</v>
      </c>
      <c r="Q576" s="91"/>
      <c r="R576" s="91"/>
      <c r="S576" s="91"/>
      <c r="T576" s="85"/>
      <c r="U576" s="81"/>
      <c r="W576" s="81"/>
      <c r="X576" s="81">
        <v>67612358.230000004</v>
      </c>
    </row>
    <row r="577" spans="1:28" s="16" customFormat="1" outlineLevel="1">
      <c r="A577" s="193" t="s">
        <v>88</v>
      </c>
      <c r="B577" s="5" t="s">
        <v>136</v>
      </c>
      <c r="C577" s="6" t="s">
        <v>137</v>
      </c>
      <c r="D577" s="161" t="s">
        <v>194</v>
      </c>
      <c r="E577" s="26">
        <v>114</v>
      </c>
      <c r="F577" s="14">
        <v>1217</v>
      </c>
      <c r="G577" s="27">
        <v>18867012.300000001</v>
      </c>
      <c r="H577" s="26">
        <v>0</v>
      </c>
      <c r="I577" s="14">
        <v>0</v>
      </c>
      <c r="J577" s="27">
        <v>0</v>
      </c>
      <c r="K577" s="26">
        <v>-114</v>
      </c>
      <c r="L577" s="14">
        <v>-1217</v>
      </c>
      <c r="M577" s="27">
        <v>-18867012.300000001</v>
      </c>
      <c r="N577" s="30">
        <v>-1</v>
      </c>
      <c r="O577" s="15">
        <v>-1</v>
      </c>
      <c r="P577" s="31">
        <v>-1</v>
      </c>
      <c r="Q577" s="92"/>
      <c r="R577" s="92"/>
      <c r="S577" s="92"/>
      <c r="T577" s="86"/>
      <c r="U577" s="81"/>
    </row>
    <row r="578" spans="1:28" s="20" customFormat="1" outlineLevel="1">
      <c r="A578" s="194" t="s">
        <v>88</v>
      </c>
      <c r="B578" s="7"/>
      <c r="C578" s="8" t="s">
        <v>166</v>
      </c>
      <c r="D578" s="162" t="s">
        <v>194</v>
      </c>
      <c r="E578" s="28">
        <v>0</v>
      </c>
      <c r="F578" s="17">
        <v>0</v>
      </c>
      <c r="G578" s="29">
        <v>0</v>
      </c>
      <c r="H578" s="28">
        <v>0</v>
      </c>
      <c r="I578" s="17">
        <v>0</v>
      </c>
      <c r="J578" s="29">
        <v>0</v>
      </c>
      <c r="K578" s="28">
        <v>0</v>
      </c>
      <c r="L578" s="18">
        <v>0</v>
      </c>
      <c r="M578" s="29">
        <v>0</v>
      </c>
      <c r="N578" s="181">
        <v>0</v>
      </c>
      <c r="O578" s="19">
        <v>0</v>
      </c>
      <c r="P578" s="32">
        <v>0</v>
      </c>
      <c r="Q578" s="93"/>
      <c r="R578" s="93"/>
      <c r="S578" s="93"/>
      <c r="T578" s="87"/>
      <c r="U578" s="81"/>
    </row>
    <row r="579" spans="1:28" s="20" customFormat="1" outlineLevel="1">
      <c r="A579" s="194" t="s">
        <v>88</v>
      </c>
      <c r="B579" s="7"/>
      <c r="C579" s="8" t="s">
        <v>167</v>
      </c>
      <c r="D579" s="162" t="s">
        <v>194</v>
      </c>
      <c r="E579" s="28">
        <v>0</v>
      </c>
      <c r="F579" s="17">
        <v>0</v>
      </c>
      <c r="G579" s="29">
        <v>0</v>
      </c>
      <c r="H579" s="28">
        <v>0</v>
      </c>
      <c r="I579" s="17">
        <v>0</v>
      </c>
      <c r="J579" s="29">
        <v>0</v>
      </c>
      <c r="K579" s="111">
        <v>0</v>
      </c>
      <c r="L579" s="18">
        <v>0</v>
      </c>
      <c r="M579" s="29">
        <v>0</v>
      </c>
      <c r="N579" s="181">
        <v>0</v>
      </c>
      <c r="O579" s="19">
        <v>0</v>
      </c>
      <c r="P579" s="32">
        <v>0</v>
      </c>
      <c r="Q579" s="93"/>
      <c r="R579" s="93"/>
      <c r="S579" s="93"/>
      <c r="T579" s="87"/>
      <c r="U579" s="81"/>
    </row>
    <row r="580" spans="1:28" s="20" customFormat="1" outlineLevel="1">
      <c r="A580" s="194" t="s">
        <v>88</v>
      </c>
      <c r="B580" s="7" t="s">
        <v>168</v>
      </c>
      <c r="C580" s="8" t="s">
        <v>138</v>
      </c>
      <c r="D580" s="162" t="s">
        <v>194</v>
      </c>
      <c r="E580" s="28">
        <v>0</v>
      </c>
      <c r="F580" s="17">
        <v>0</v>
      </c>
      <c r="G580" s="29">
        <v>0</v>
      </c>
      <c r="H580" s="28">
        <v>0</v>
      </c>
      <c r="I580" s="17">
        <v>0</v>
      </c>
      <c r="J580" s="29">
        <v>0</v>
      </c>
      <c r="K580" s="111">
        <v>0</v>
      </c>
      <c r="L580" s="18">
        <v>0</v>
      </c>
      <c r="M580" s="29">
        <v>0</v>
      </c>
      <c r="N580" s="181">
        <v>0</v>
      </c>
      <c r="O580" s="19">
        <v>0</v>
      </c>
      <c r="P580" s="32">
        <v>0</v>
      </c>
      <c r="Q580" s="93"/>
      <c r="R580" s="93"/>
      <c r="S580" s="93"/>
      <c r="U580" s="81"/>
    </row>
    <row r="581" spans="1:28" s="20" customFormat="1" ht="31.5" outlineLevel="1">
      <c r="A581" s="194" t="s">
        <v>88</v>
      </c>
      <c r="B581" s="7" t="s">
        <v>169</v>
      </c>
      <c r="C581" s="129" t="s">
        <v>181</v>
      </c>
      <c r="D581" s="162" t="s">
        <v>195</v>
      </c>
      <c r="E581" s="28"/>
      <c r="F581" s="17"/>
      <c r="G581" s="29">
        <v>0</v>
      </c>
      <c r="H581" s="111"/>
      <c r="I581" s="18"/>
      <c r="J581" s="29">
        <v>0</v>
      </c>
      <c r="K581" s="28">
        <v>0</v>
      </c>
      <c r="L581" s="18">
        <v>0</v>
      </c>
      <c r="M581" s="29">
        <v>0</v>
      </c>
      <c r="N581" s="181">
        <v>0</v>
      </c>
      <c r="O581" s="19">
        <v>0</v>
      </c>
      <c r="P581" s="32">
        <v>0</v>
      </c>
      <c r="Q581" s="93"/>
      <c r="R581" s="93"/>
      <c r="S581" s="93"/>
      <c r="T581" s="87"/>
      <c r="U581" s="81"/>
    </row>
    <row r="582" spans="1:28" s="20" customFormat="1" outlineLevel="1">
      <c r="A582" s="194" t="s">
        <v>88</v>
      </c>
      <c r="B582" s="7" t="s">
        <v>170</v>
      </c>
      <c r="C582" s="8" t="s">
        <v>180</v>
      </c>
      <c r="D582" s="162" t="s">
        <v>194</v>
      </c>
      <c r="E582" s="28">
        <v>114</v>
      </c>
      <c r="F582" s="17">
        <v>1217</v>
      </c>
      <c r="G582" s="29">
        <v>18867012.300000001</v>
      </c>
      <c r="H582" s="28">
        <v>0</v>
      </c>
      <c r="I582" s="17">
        <v>0</v>
      </c>
      <c r="J582" s="29">
        <v>0</v>
      </c>
      <c r="K582" s="111">
        <v>-114</v>
      </c>
      <c r="L582" s="18">
        <v>-1217</v>
      </c>
      <c r="M582" s="29">
        <v>-18867012.300000001</v>
      </c>
      <c r="N582" s="181">
        <v>-1</v>
      </c>
      <c r="O582" s="19">
        <v>-1</v>
      </c>
      <c r="P582" s="32">
        <v>-1</v>
      </c>
      <c r="Q582" s="93"/>
      <c r="R582" s="93"/>
      <c r="S582" s="93"/>
      <c r="T582" s="87"/>
      <c r="U582" s="81"/>
      <c r="X582" s="198"/>
      <c r="AB582" s="22"/>
    </row>
    <row r="583" spans="1:28" s="20" customFormat="1" outlineLevel="1">
      <c r="A583" s="194" t="s">
        <v>88</v>
      </c>
      <c r="B583" s="7" t="s">
        <v>171</v>
      </c>
      <c r="C583" s="8" t="s">
        <v>156</v>
      </c>
      <c r="D583" s="162"/>
      <c r="E583" s="28"/>
      <c r="F583" s="17"/>
      <c r="G583" s="29">
        <v>0</v>
      </c>
      <c r="H583" s="28"/>
      <c r="I583" s="17"/>
      <c r="J583" s="29">
        <v>0</v>
      </c>
      <c r="K583" s="111">
        <v>0</v>
      </c>
      <c r="L583" s="18">
        <v>0</v>
      </c>
      <c r="M583" s="29">
        <v>0</v>
      </c>
      <c r="N583" s="181">
        <v>0</v>
      </c>
      <c r="O583" s="19">
        <v>0</v>
      </c>
      <c r="P583" s="32">
        <v>0</v>
      </c>
      <c r="Q583" s="93"/>
      <c r="R583" s="93"/>
      <c r="S583" s="93"/>
      <c r="T583" s="87"/>
      <c r="U583" s="81"/>
    </row>
    <row r="584" spans="1:28" s="16" customFormat="1" outlineLevel="1">
      <c r="A584" s="193" t="s">
        <v>88</v>
      </c>
      <c r="B584" s="5" t="s">
        <v>141</v>
      </c>
      <c r="C584" s="6" t="s">
        <v>140</v>
      </c>
      <c r="D584" s="161" t="s">
        <v>159</v>
      </c>
      <c r="E584" s="26">
        <v>224</v>
      </c>
      <c r="F584" s="14">
        <v>4206</v>
      </c>
      <c r="G584" s="27">
        <v>7184534.7299999995</v>
      </c>
      <c r="H584" s="26">
        <v>0</v>
      </c>
      <c r="I584" s="21">
        <v>0</v>
      </c>
      <c r="J584" s="27">
        <v>0</v>
      </c>
      <c r="K584" s="26">
        <v>-224</v>
      </c>
      <c r="L584" s="21">
        <v>-4206</v>
      </c>
      <c r="M584" s="27">
        <v>-7184534.7299999995</v>
      </c>
      <c r="N584" s="30">
        <v>-1</v>
      </c>
      <c r="O584" s="15">
        <v>-1</v>
      </c>
      <c r="P584" s="31">
        <v>-1</v>
      </c>
      <c r="Q584" s="92"/>
      <c r="R584" s="92"/>
      <c r="S584" s="92"/>
      <c r="T584" s="86"/>
      <c r="U584" s="81"/>
    </row>
    <row r="585" spans="1:28" s="20" customFormat="1" outlineLevel="1">
      <c r="A585" s="193" t="s">
        <v>88</v>
      </c>
      <c r="B585" s="5"/>
      <c r="C585" s="8" t="s">
        <v>166</v>
      </c>
      <c r="D585" s="162" t="s">
        <v>159</v>
      </c>
      <c r="E585" s="28">
        <v>47</v>
      </c>
      <c r="F585" s="17">
        <v>2187</v>
      </c>
      <c r="G585" s="29">
        <v>2491824.11</v>
      </c>
      <c r="H585" s="28">
        <v>0</v>
      </c>
      <c r="I585" s="17">
        <v>0</v>
      </c>
      <c r="J585" s="29">
        <v>0</v>
      </c>
      <c r="K585" s="111">
        <v>-47</v>
      </c>
      <c r="L585" s="18">
        <v>-2187</v>
      </c>
      <c r="M585" s="29">
        <v>-2491824.11</v>
      </c>
      <c r="N585" s="30">
        <v>-1</v>
      </c>
      <c r="O585" s="15">
        <v>-1</v>
      </c>
      <c r="P585" s="31">
        <v>-1</v>
      </c>
      <c r="Q585" s="93"/>
      <c r="R585" s="93"/>
      <c r="S585" s="93"/>
      <c r="T585" s="87"/>
      <c r="U585" s="81"/>
    </row>
    <row r="586" spans="1:28" s="20" customFormat="1" outlineLevel="1">
      <c r="A586" s="193" t="s">
        <v>88</v>
      </c>
      <c r="B586" s="5"/>
      <c r="C586" s="8" t="s">
        <v>167</v>
      </c>
      <c r="D586" s="162" t="s">
        <v>159</v>
      </c>
      <c r="E586" s="28">
        <v>0</v>
      </c>
      <c r="F586" s="17">
        <v>0</v>
      </c>
      <c r="G586" s="29">
        <v>0</v>
      </c>
      <c r="H586" s="111">
        <v>0</v>
      </c>
      <c r="I586" s="18">
        <v>0</v>
      </c>
      <c r="J586" s="29">
        <v>0</v>
      </c>
      <c r="K586" s="111">
        <v>0</v>
      </c>
      <c r="L586" s="18">
        <v>0</v>
      </c>
      <c r="M586" s="29">
        <v>0</v>
      </c>
      <c r="N586" s="181">
        <v>0</v>
      </c>
      <c r="O586" s="19">
        <v>0</v>
      </c>
      <c r="P586" s="32">
        <v>0</v>
      </c>
      <c r="Q586" s="93"/>
      <c r="R586" s="93"/>
      <c r="S586" s="93"/>
      <c r="T586" s="87"/>
      <c r="U586" s="81"/>
    </row>
    <row r="587" spans="1:28" s="20" customFormat="1" ht="31.5" outlineLevel="1">
      <c r="A587" s="193" t="s">
        <v>88</v>
      </c>
      <c r="B587" s="5"/>
      <c r="C587" s="129" t="s">
        <v>182</v>
      </c>
      <c r="D587" s="162" t="s">
        <v>159</v>
      </c>
      <c r="E587" s="28">
        <v>0</v>
      </c>
      <c r="F587" s="17">
        <v>0</v>
      </c>
      <c r="G587" s="29">
        <v>0</v>
      </c>
      <c r="H587" s="28">
        <v>0</v>
      </c>
      <c r="I587" s="18">
        <v>0</v>
      </c>
      <c r="J587" s="29">
        <v>0</v>
      </c>
      <c r="K587" s="111">
        <v>0</v>
      </c>
      <c r="L587" s="18">
        <v>0</v>
      </c>
      <c r="M587" s="29">
        <v>0</v>
      </c>
      <c r="N587" s="30">
        <v>0</v>
      </c>
      <c r="O587" s="15">
        <v>0</v>
      </c>
      <c r="P587" s="31">
        <v>0</v>
      </c>
      <c r="Q587" s="93"/>
      <c r="R587" s="93"/>
      <c r="S587" s="93"/>
      <c r="T587" s="87"/>
      <c r="U587" s="81"/>
    </row>
    <row r="588" spans="1:28" s="20" customFormat="1" outlineLevel="1">
      <c r="A588" s="194" t="s">
        <v>88</v>
      </c>
      <c r="B588" s="7" t="s">
        <v>185</v>
      </c>
      <c r="C588" s="8" t="s">
        <v>157</v>
      </c>
      <c r="D588" s="162" t="s">
        <v>159</v>
      </c>
      <c r="E588" s="28">
        <v>224</v>
      </c>
      <c r="F588" s="17">
        <v>4206</v>
      </c>
      <c r="G588" s="29">
        <v>7187394.8599999994</v>
      </c>
      <c r="H588" s="28">
        <v>0</v>
      </c>
      <c r="I588" s="17">
        <v>0</v>
      </c>
      <c r="J588" s="29">
        <v>0</v>
      </c>
      <c r="K588" s="111">
        <v>-224</v>
      </c>
      <c r="L588" s="18">
        <v>-4206</v>
      </c>
      <c r="M588" s="29">
        <v>-7187394.8599999994</v>
      </c>
      <c r="N588" s="181">
        <v>-1</v>
      </c>
      <c r="O588" s="19">
        <v>-1</v>
      </c>
      <c r="P588" s="32">
        <v>-1</v>
      </c>
      <c r="Q588" s="93"/>
      <c r="R588" s="93"/>
      <c r="S588" s="93"/>
      <c r="T588" s="87"/>
      <c r="U588" s="81"/>
    </row>
    <row r="589" spans="1:28" s="20" customFormat="1" outlineLevel="1">
      <c r="A589" s="194" t="s">
        <v>88</v>
      </c>
      <c r="B589" s="7" t="s">
        <v>186</v>
      </c>
      <c r="C589" s="8" t="s">
        <v>183</v>
      </c>
      <c r="D589" s="162" t="s">
        <v>159</v>
      </c>
      <c r="E589" s="28">
        <v>0</v>
      </c>
      <c r="F589" s="17">
        <v>0</v>
      </c>
      <c r="G589" s="29">
        <v>0</v>
      </c>
      <c r="H589" s="28">
        <v>0</v>
      </c>
      <c r="I589" s="17">
        <v>0</v>
      </c>
      <c r="J589" s="29">
        <v>0</v>
      </c>
      <c r="K589" s="111">
        <v>0</v>
      </c>
      <c r="L589" s="18">
        <v>0</v>
      </c>
      <c r="M589" s="29">
        <v>0</v>
      </c>
      <c r="N589" s="181">
        <v>0</v>
      </c>
      <c r="O589" s="19">
        <v>0</v>
      </c>
      <c r="P589" s="32">
        <v>0</v>
      </c>
      <c r="Q589" s="93"/>
      <c r="R589" s="93"/>
      <c r="S589" s="93"/>
      <c r="T589" s="87"/>
      <c r="U589" s="81"/>
    </row>
    <row r="590" spans="1:28" s="20" customFormat="1" outlineLevel="1">
      <c r="A590" s="194" t="s">
        <v>88</v>
      </c>
      <c r="B590" s="7" t="s">
        <v>187</v>
      </c>
      <c r="C590" s="8" t="s">
        <v>156</v>
      </c>
      <c r="D590" s="162"/>
      <c r="E590" s="28"/>
      <c r="F590" s="17"/>
      <c r="G590" s="29">
        <v>-2860.13</v>
      </c>
      <c r="H590" s="28"/>
      <c r="I590" s="17"/>
      <c r="J590" s="29"/>
      <c r="K590" s="111">
        <v>0</v>
      </c>
      <c r="L590" s="18">
        <v>0</v>
      </c>
      <c r="M590" s="29">
        <v>2860.13</v>
      </c>
      <c r="N590" s="181">
        <v>0</v>
      </c>
      <c r="O590" s="19">
        <v>0</v>
      </c>
      <c r="P590" s="32">
        <v>-1</v>
      </c>
      <c r="Q590" s="93"/>
      <c r="R590" s="93"/>
      <c r="S590" s="93"/>
      <c r="U590" s="81"/>
    </row>
    <row r="591" spans="1:28" s="20" customFormat="1" ht="31.5" outlineLevel="1">
      <c r="A591" s="193" t="s">
        <v>88</v>
      </c>
      <c r="B591" s="5" t="s">
        <v>139</v>
      </c>
      <c r="C591" s="9" t="s">
        <v>142</v>
      </c>
      <c r="D591" s="163" t="s">
        <v>1</v>
      </c>
      <c r="E591" s="26">
        <v>79438</v>
      </c>
      <c r="F591" s="21">
        <v>411265</v>
      </c>
      <c r="G591" s="27">
        <v>342729524.99000001</v>
      </c>
      <c r="H591" s="26">
        <v>81643</v>
      </c>
      <c r="I591" s="21">
        <v>401581</v>
      </c>
      <c r="J591" s="27">
        <v>67612358.230000004</v>
      </c>
      <c r="K591" s="26">
        <v>2205</v>
      </c>
      <c r="L591" s="21">
        <v>-9684</v>
      </c>
      <c r="M591" s="27">
        <v>-275117166.75999999</v>
      </c>
      <c r="N591" s="30">
        <v>2.7757496412296381E-2</v>
      </c>
      <c r="O591" s="15">
        <v>-2.3546861512649994E-2</v>
      </c>
      <c r="P591" s="31">
        <v>-0.80272385861132689</v>
      </c>
      <c r="Q591" s="92"/>
      <c r="R591" s="92"/>
      <c r="S591" s="92"/>
      <c r="T591" s="87"/>
      <c r="U591" s="81"/>
    </row>
    <row r="592" spans="1:28" s="20" customFormat="1" ht="31.5" outlineLevel="1">
      <c r="A592" s="194" t="s">
        <v>88</v>
      </c>
      <c r="B592" s="7" t="s">
        <v>188</v>
      </c>
      <c r="C592" s="10" t="s">
        <v>184</v>
      </c>
      <c r="D592" s="164" t="s">
        <v>1</v>
      </c>
      <c r="E592" s="28">
        <v>72470</v>
      </c>
      <c r="F592" s="17">
        <v>383265</v>
      </c>
      <c r="G592" s="29">
        <v>309157853.99000001</v>
      </c>
      <c r="H592" s="28">
        <v>74672</v>
      </c>
      <c r="I592" s="17">
        <v>373581</v>
      </c>
      <c r="J592" s="29">
        <v>32937451.23</v>
      </c>
      <c r="K592" s="111">
        <v>2202</v>
      </c>
      <c r="L592" s="18">
        <v>-9684</v>
      </c>
      <c r="M592" s="29">
        <v>-276220402.75999999</v>
      </c>
      <c r="N592" s="181">
        <v>3.0384986891127362E-2</v>
      </c>
      <c r="O592" s="19">
        <v>-2.5267112833157215E-2</v>
      </c>
      <c r="P592" s="32">
        <v>-0.89346073274572091</v>
      </c>
      <c r="Q592" s="93"/>
      <c r="R592" s="93"/>
      <c r="S592" s="93"/>
      <c r="T592" s="87"/>
      <c r="U592" s="81"/>
    </row>
    <row r="593" spans="1:28" s="20" customFormat="1" ht="31.5" outlineLevel="1">
      <c r="A593" s="194" t="s">
        <v>88</v>
      </c>
      <c r="B593" s="7"/>
      <c r="C593" s="10" t="s">
        <v>224</v>
      </c>
      <c r="D593" s="164" t="s">
        <v>225</v>
      </c>
      <c r="E593" s="28">
        <v>22515</v>
      </c>
      <c r="F593" s="17">
        <v>68878</v>
      </c>
      <c r="G593" s="29">
        <v>80855815.040000007</v>
      </c>
      <c r="H593" s="28">
        <v>23217</v>
      </c>
      <c r="I593" s="17">
        <v>62112</v>
      </c>
      <c r="J593" s="29">
        <v>97612467.930000007</v>
      </c>
      <c r="K593" s="111">
        <v>702</v>
      </c>
      <c r="L593" s="18">
        <v>-6766</v>
      </c>
      <c r="M593" s="29">
        <v>16756652.890000001</v>
      </c>
      <c r="N593" s="181">
        <v>3.1179213857428383E-2</v>
      </c>
      <c r="O593" s="19">
        <v>-9.8231655971427745E-2</v>
      </c>
      <c r="P593" s="32">
        <v>0.20724115985610128</v>
      </c>
      <c r="Q593" s="93"/>
      <c r="R593" s="93"/>
      <c r="S593" s="93"/>
      <c r="T593" s="87"/>
      <c r="U593" s="81"/>
    </row>
    <row r="594" spans="1:28" s="20" customFormat="1" outlineLevel="1">
      <c r="A594" s="194" t="s">
        <v>88</v>
      </c>
      <c r="B594" s="7"/>
      <c r="C594" s="10" t="s">
        <v>222</v>
      </c>
      <c r="D594" s="164" t="s">
        <v>223</v>
      </c>
      <c r="E594" s="28">
        <v>15936</v>
      </c>
      <c r="F594" s="17">
        <v>0</v>
      </c>
      <c r="G594" s="29">
        <v>14466942</v>
      </c>
      <c r="H594" s="28">
        <v>8798</v>
      </c>
      <c r="I594" s="17"/>
      <c r="J594" s="29">
        <v>7989050</v>
      </c>
      <c r="K594" s="111">
        <v>-7138</v>
      </c>
      <c r="L594" s="18">
        <v>0</v>
      </c>
      <c r="M594" s="29">
        <v>-6477892</v>
      </c>
      <c r="N594" s="181">
        <v>-0.44791666666666669</v>
      </c>
      <c r="O594" s="19">
        <v>0</v>
      </c>
      <c r="P594" s="32">
        <v>-0.44777203088254586</v>
      </c>
      <c r="Q594" s="93"/>
      <c r="R594" s="93"/>
      <c r="S594" s="93"/>
      <c r="T594" s="87"/>
      <c r="U594" s="81"/>
    </row>
    <row r="595" spans="1:28" s="20" customFormat="1" outlineLevel="1">
      <c r="A595" s="194" t="s">
        <v>88</v>
      </c>
      <c r="B595" s="7" t="s">
        <v>189</v>
      </c>
      <c r="C595" s="11" t="s">
        <v>144</v>
      </c>
      <c r="D595" s="164" t="s">
        <v>1</v>
      </c>
      <c r="E595" s="28">
        <v>6968</v>
      </c>
      <c r="F595" s="17">
        <v>28000</v>
      </c>
      <c r="G595" s="29">
        <v>33571671</v>
      </c>
      <c r="H595" s="28">
        <v>6971</v>
      </c>
      <c r="I595" s="17">
        <v>28000</v>
      </c>
      <c r="J595" s="29">
        <v>34674907</v>
      </c>
      <c r="K595" s="111">
        <v>3</v>
      </c>
      <c r="L595" s="18">
        <v>0</v>
      </c>
      <c r="M595" s="29">
        <v>1103236</v>
      </c>
      <c r="N595" s="181">
        <v>4.3053960964408724E-4</v>
      </c>
      <c r="O595" s="19">
        <v>0</v>
      </c>
      <c r="P595" s="32">
        <v>3.2862111629772615E-2</v>
      </c>
      <c r="Q595" s="93"/>
      <c r="R595" s="93"/>
      <c r="S595" s="93"/>
      <c r="T595" s="87"/>
      <c r="U595" s="81"/>
    </row>
    <row r="596" spans="1:28" s="16" customFormat="1" outlineLevel="1">
      <c r="A596" s="193" t="s">
        <v>88</v>
      </c>
      <c r="B596" s="5" t="s">
        <v>143</v>
      </c>
      <c r="C596" s="6" t="s">
        <v>2</v>
      </c>
      <c r="D596" s="163" t="s">
        <v>3</v>
      </c>
      <c r="E596" s="26">
        <v>10987</v>
      </c>
      <c r="F596" s="14">
        <v>0</v>
      </c>
      <c r="G596" s="27">
        <v>59572020.039999999</v>
      </c>
      <c r="H596" s="230">
        <v>0</v>
      </c>
      <c r="I596" s="231"/>
      <c r="J596" s="232">
        <v>0</v>
      </c>
      <c r="K596" s="165">
        <v>-10987</v>
      </c>
      <c r="L596" s="21">
        <v>0</v>
      </c>
      <c r="M596" s="27">
        <v>-59572020.039999999</v>
      </c>
      <c r="N596" s="30">
        <v>-1</v>
      </c>
      <c r="O596" s="15">
        <v>0</v>
      </c>
      <c r="P596" s="31">
        <v>-1</v>
      </c>
      <c r="Q596" s="92"/>
      <c r="R596" s="92"/>
      <c r="S596" s="92"/>
      <c r="T596" s="86"/>
      <c r="U596" s="81"/>
    </row>
    <row r="597" spans="1:28" s="13" customFormat="1">
      <c r="A597" s="36" t="s">
        <v>71</v>
      </c>
      <c r="B597" s="37" t="s">
        <v>217</v>
      </c>
      <c r="C597" s="215" t="s">
        <v>218</v>
      </c>
      <c r="D597" s="208" t="s">
        <v>145</v>
      </c>
      <c r="E597" s="40" t="s">
        <v>145</v>
      </c>
      <c r="F597" s="41" t="s">
        <v>145</v>
      </c>
      <c r="G597" s="42">
        <v>953412.57000000007</v>
      </c>
      <c r="H597" s="40" t="s">
        <v>145</v>
      </c>
      <c r="I597" s="41" t="s">
        <v>145</v>
      </c>
      <c r="J597" s="42">
        <v>0</v>
      </c>
      <c r="K597" s="40" t="s">
        <v>145</v>
      </c>
      <c r="L597" s="41" t="s">
        <v>145</v>
      </c>
      <c r="M597" s="42">
        <v>-953412.57000000007</v>
      </c>
      <c r="N597" s="216" t="s">
        <v>145</v>
      </c>
      <c r="O597" s="217" t="s">
        <v>145</v>
      </c>
      <c r="P597" s="43">
        <v>-1</v>
      </c>
      <c r="Q597" s="91"/>
      <c r="R597" s="91"/>
      <c r="S597" s="91"/>
      <c r="T597" s="85"/>
      <c r="U597" s="81"/>
      <c r="W597" s="81"/>
      <c r="X597" s="81">
        <v>0</v>
      </c>
    </row>
    <row r="598" spans="1:28" s="16" customFormat="1" outlineLevel="1">
      <c r="A598" s="193" t="s">
        <v>217</v>
      </c>
      <c r="B598" s="5" t="s">
        <v>136</v>
      </c>
      <c r="C598" s="6" t="s">
        <v>137</v>
      </c>
      <c r="D598" s="161" t="s">
        <v>194</v>
      </c>
      <c r="E598" s="26">
        <v>0</v>
      </c>
      <c r="F598" s="14">
        <v>0</v>
      </c>
      <c r="G598" s="27">
        <v>0</v>
      </c>
      <c r="H598" s="26">
        <v>0</v>
      </c>
      <c r="I598" s="14">
        <v>0</v>
      </c>
      <c r="J598" s="27">
        <v>0</v>
      </c>
      <c r="K598" s="26">
        <v>0</v>
      </c>
      <c r="L598" s="14">
        <v>0</v>
      </c>
      <c r="M598" s="27">
        <v>0</v>
      </c>
      <c r="N598" s="30">
        <v>0</v>
      </c>
      <c r="O598" s="15">
        <v>0</v>
      </c>
      <c r="P598" s="31">
        <v>0</v>
      </c>
      <c r="Q598" s="92"/>
      <c r="R598" s="92"/>
      <c r="S598" s="92"/>
      <c r="T598" s="86"/>
      <c r="U598" s="81"/>
    </row>
    <row r="599" spans="1:28" s="20" customFormat="1" outlineLevel="1">
      <c r="A599" s="193" t="s">
        <v>217</v>
      </c>
      <c r="B599" s="7"/>
      <c r="C599" s="8" t="s">
        <v>166</v>
      </c>
      <c r="D599" s="162" t="s">
        <v>194</v>
      </c>
      <c r="E599" s="28">
        <v>0</v>
      </c>
      <c r="F599" s="17">
        <v>0</v>
      </c>
      <c r="G599" s="29">
        <v>0</v>
      </c>
      <c r="H599" s="28">
        <v>0</v>
      </c>
      <c r="I599" s="17">
        <v>0</v>
      </c>
      <c r="J599" s="29">
        <v>0</v>
      </c>
      <c r="K599" s="28">
        <v>0</v>
      </c>
      <c r="L599" s="18">
        <v>0</v>
      </c>
      <c r="M599" s="29">
        <v>0</v>
      </c>
      <c r="N599" s="181">
        <v>0</v>
      </c>
      <c r="O599" s="19">
        <v>0</v>
      </c>
      <c r="P599" s="32">
        <v>0</v>
      </c>
      <c r="Q599" s="93"/>
      <c r="R599" s="93"/>
      <c r="S599" s="93"/>
      <c r="T599" s="87"/>
      <c r="U599" s="81"/>
    </row>
    <row r="600" spans="1:28" s="20" customFormat="1" outlineLevel="1">
      <c r="A600" s="193" t="s">
        <v>217</v>
      </c>
      <c r="B600" s="7"/>
      <c r="C600" s="8" t="s">
        <v>167</v>
      </c>
      <c r="D600" s="162" t="s">
        <v>194</v>
      </c>
      <c r="E600" s="28">
        <v>0</v>
      </c>
      <c r="F600" s="17">
        <v>0</v>
      </c>
      <c r="G600" s="29">
        <v>0</v>
      </c>
      <c r="H600" s="28">
        <v>0</v>
      </c>
      <c r="I600" s="17">
        <v>0</v>
      </c>
      <c r="J600" s="29">
        <v>0</v>
      </c>
      <c r="K600" s="111">
        <v>0</v>
      </c>
      <c r="L600" s="18">
        <v>0</v>
      </c>
      <c r="M600" s="29">
        <v>0</v>
      </c>
      <c r="N600" s="181">
        <v>0</v>
      </c>
      <c r="O600" s="19">
        <v>0</v>
      </c>
      <c r="P600" s="32">
        <v>0</v>
      </c>
      <c r="Q600" s="93"/>
      <c r="R600" s="93"/>
      <c r="S600" s="93"/>
      <c r="T600" s="87"/>
      <c r="U600" s="81"/>
    </row>
    <row r="601" spans="1:28" s="20" customFormat="1" outlineLevel="1">
      <c r="A601" s="193" t="s">
        <v>217</v>
      </c>
      <c r="B601" s="7" t="s">
        <v>168</v>
      </c>
      <c r="C601" s="8" t="s">
        <v>138</v>
      </c>
      <c r="D601" s="162" t="s">
        <v>194</v>
      </c>
      <c r="E601" s="28">
        <v>0</v>
      </c>
      <c r="F601" s="17">
        <v>0</v>
      </c>
      <c r="G601" s="29">
        <v>0</v>
      </c>
      <c r="H601" s="28">
        <v>0</v>
      </c>
      <c r="I601" s="17">
        <v>0</v>
      </c>
      <c r="J601" s="29">
        <v>0</v>
      </c>
      <c r="K601" s="111">
        <v>0</v>
      </c>
      <c r="L601" s="18">
        <v>0</v>
      </c>
      <c r="M601" s="29">
        <v>0</v>
      </c>
      <c r="N601" s="181">
        <v>0</v>
      </c>
      <c r="O601" s="19">
        <v>0</v>
      </c>
      <c r="P601" s="32">
        <v>0</v>
      </c>
      <c r="Q601" s="93"/>
      <c r="R601" s="93"/>
      <c r="S601" s="93"/>
      <c r="U601" s="81"/>
    </row>
    <row r="602" spans="1:28" s="20" customFormat="1" ht="31.5" outlineLevel="1">
      <c r="A602" s="193" t="s">
        <v>217</v>
      </c>
      <c r="B602" s="7" t="s">
        <v>169</v>
      </c>
      <c r="C602" s="129" t="s">
        <v>181</v>
      </c>
      <c r="D602" s="162" t="s">
        <v>195</v>
      </c>
      <c r="E602" s="28"/>
      <c r="F602" s="17"/>
      <c r="G602" s="29">
        <v>0</v>
      </c>
      <c r="H602" s="111"/>
      <c r="I602" s="18"/>
      <c r="J602" s="29">
        <v>0</v>
      </c>
      <c r="K602" s="28">
        <v>0</v>
      </c>
      <c r="L602" s="18">
        <v>0</v>
      </c>
      <c r="M602" s="29">
        <v>0</v>
      </c>
      <c r="N602" s="181">
        <v>0</v>
      </c>
      <c r="O602" s="19">
        <v>0</v>
      </c>
      <c r="P602" s="32">
        <v>0</v>
      </c>
      <c r="Q602" s="93"/>
      <c r="R602" s="93"/>
      <c r="S602" s="93"/>
      <c r="T602" s="87"/>
      <c r="U602" s="81"/>
    </row>
    <row r="603" spans="1:28" s="20" customFormat="1" outlineLevel="1">
      <c r="A603" s="193" t="s">
        <v>217</v>
      </c>
      <c r="B603" s="7" t="s">
        <v>170</v>
      </c>
      <c r="C603" s="8" t="s">
        <v>180</v>
      </c>
      <c r="D603" s="162" t="s">
        <v>194</v>
      </c>
      <c r="E603" s="28">
        <v>0</v>
      </c>
      <c r="F603" s="17">
        <v>0</v>
      </c>
      <c r="G603" s="29">
        <v>0</v>
      </c>
      <c r="H603" s="28">
        <v>0</v>
      </c>
      <c r="I603" s="17">
        <v>0</v>
      </c>
      <c r="J603" s="29">
        <v>0</v>
      </c>
      <c r="K603" s="111">
        <v>0</v>
      </c>
      <c r="L603" s="18">
        <v>0</v>
      </c>
      <c r="M603" s="29">
        <v>0</v>
      </c>
      <c r="N603" s="181">
        <v>0</v>
      </c>
      <c r="O603" s="19">
        <v>0</v>
      </c>
      <c r="P603" s="32">
        <v>0</v>
      </c>
      <c r="Q603" s="93"/>
      <c r="R603" s="93"/>
      <c r="S603" s="93"/>
      <c r="T603" s="87"/>
      <c r="U603" s="81"/>
      <c r="X603" s="198"/>
      <c r="AB603" s="22"/>
    </row>
    <row r="604" spans="1:28" s="20" customFormat="1" outlineLevel="1">
      <c r="A604" s="193" t="s">
        <v>217</v>
      </c>
      <c r="B604" s="7" t="s">
        <v>171</v>
      </c>
      <c r="C604" s="8" t="s">
        <v>156</v>
      </c>
      <c r="D604" s="162"/>
      <c r="E604" s="28"/>
      <c r="F604" s="17"/>
      <c r="G604" s="29">
        <v>0</v>
      </c>
      <c r="H604" s="28"/>
      <c r="I604" s="17"/>
      <c r="J604" s="29">
        <v>0</v>
      </c>
      <c r="K604" s="111">
        <v>0</v>
      </c>
      <c r="L604" s="18">
        <v>0</v>
      </c>
      <c r="M604" s="29">
        <v>0</v>
      </c>
      <c r="N604" s="181">
        <v>0</v>
      </c>
      <c r="O604" s="19">
        <v>0</v>
      </c>
      <c r="P604" s="32">
        <v>0</v>
      </c>
      <c r="Q604" s="93"/>
      <c r="R604" s="93"/>
      <c r="S604" s="93"/>
      <c r="T604" s="87"/>
      <c r="U604" s="81"/>
    </row>
    <row r="605" spans="1:28" s="16" customFormat="1" outlineLevel="1">
      <c r="A605" s="193" t="s">
        <v>217</v>
      </c>
      <c r="B605" s="5" t="s">
        <v>141</v>
      </c>
      <c r="C605" s="6" t="s">
        <v>140</v>
      </c>
      <c r="D605" s="161" t="s">
        <v>159</v>
      </c>
      <c r="E605" s="26">
        <v>0</v>
      </c>
      <c r="F605" s="14">
        <v>0</v>
      </c>
      <c r="G605" s="27">
        <v>0</v>
      </c>
      <c r="H605" s="26">
        <v>0</v>
      </c>
      <c r="I605" s="21">
        <v>0</v>
      </c>
      <c r="J605" s="27">
        <v>0</v>
      </c>
      <c r="K605" s="26">
        <v>0</v>
      </c>
      <c r="L605" s="21">
        <v>0</v>
      </c>
      <c r="M605" s="27">
        <v>0</v>
      </c>
      <c r="N605" s="30">
        <v>0</v>
      </c>
      <c r="O605" s="15">
        <v>0</v>
      </c>
      <c r="P605" s="31">
        <v>0</v>
      </c>
      <c r="Q605" s="92"/>
      <c r="R605" s="92"/>
      <c r="S605" s="92"/>
      <c r="T605" s="86"/>
      <c r="U605" s="81"/>
    </row>
    <row r="606" spans="1:28" s="20" customFormat="1" outlineLevel="1">
      <c r="A606" s="193" t="s">
        <v>217</v>
      </c>
      <c r="B606" s="5"/>
      <c r="C606" s="8" t="s">
        <v>166</v>
      </c>
      <c r="D606" s="162" t="s">
        <v>159</v>
      </c>
      <c r="E606" s="28">
        <v>0</v>
      </c>
      <c r="F606" s="17">
        <v>0</v>
      </c>
      <c r="G606" s="29">
        <v>0</v>
      </c>
      <c r="H606" s="28">
        <v>0</v>
      </c>
      <c r="I606" s="17">
        <v>0</v>
      </c>
      <c r="J606" s="29">
        <v>0</v>
      </c>
      <c r="K606" s="111">
        <v>0</v>
      </c>
      <c r="L606" s="18">
        <v>0</v>
      </c>
      <c r="M606" s="29">
        <v>0</v>
      </c>
      <c r="N606" s="30">
        <v>0</v>
      </c>
      <c r="O606" s="15">
        <v>0</v>
      </c>
      <c r="P606" s="31">
        <v>0</v>
      </c>
      <c r="Q606" s="93"/>
      <c r="R606" s="93"/>
      <c r="S606" s="93"/>
      <c r="T606" s="87"/>
      <c r="U606" s="81"/>
    </row>
    <row r="607" spans="1:28" s="20" customFormat="1" outlineLevel="1">
      <c r="A607" s="193" t="s">
        <v>217</v>
      </c>
      <c r="B607" s="5"/>
      <c r="C607" s="8" t="s">
        <v>167</v>
      </c>
      <c r="D607" s="162" t="s">
        <v>159</v>
      </c>
      <c r="E607" s="28">
        <v>0</v>
      </c>
      <c r="F607" s="17">
        <v>0</v>
      </c>
      <c r="G607" s="29">
        <v>0</v>
      </c>
      <c r="H607" s="111">
        <v>0</v>
      </c>
      <c r="I607" s="18">
        <v>0</v>
      </c>
      <c r="J607" s="29">
        <v>0</v>
      </c>
      <c r="K607" s="111">
        <v>0</v>
      </c>
      <c r="L607" s="18">
        <v>0</v>
      </c>
      <c r="M607" s="29">
        <v>0</v>
      </c>
      <c r="N607" s="181">
        <v>0</v>
      </c>
      <c r="O607" s="19">
        <v>0</v>
      </c>
      <c r="P607" s="32">
        <v>0</v>
      </c>
      <c r="Q607" s="93"/>
      <c r="R607" s="93"/>
      <c r="S607" s="93"/>
      <c r="T607" s="87"/>
      <c r="U607" s="81"/>
    </row>
    <row r="608" spans="1:28" s="20" customFormat="1" ht="31.5" outlineLevel="1">
      <c r="A608" s="193" t="s">
        <v>217</v>
      </c>
      <c r="B608" s="5"/>
      <c r="C608" s="129" t="s">
        <v>182</v>
      </c>
      <c r="D608" s="162" t="s">
        <v>159</v>
      </c>
      <c r="E608" s="28">
        <v>0</v>
      </c>
      <c r="F608" s="17">
        <v>0</v>
      </c>
      <c r="G608" s="29">
        <v>0</v>
      </c>
      <c r="H608" s="28">
        <v>0</v>
      </c>
      <c r="I608" s="18">
        <v>0</v>
      </c>
      <c r="J608" s="29">
        <v>0</v>
      </c>
      <c r="K608" s="111">
        <v>0</v>
      </c>
      <c r="L608" s="18">
        <v>0</v>
      </c>
      <c r="M608" s="29">
        <v>0</v>
      </c>
      <c r="N608" s="30">
        <v>0</v>
      </c>
      <c r="O608" s="15">
        <v>0</v>
      </c>
      <c r="P608" s="31">
        <v>0</v>
      </c>
      <c r="Q608" s="93"/>
      <c r="R608" s="93"/>
      <c r="S608" s="93"/>
      <c r="T608" s="87"/>
      <c r="U608" s="81"/>
    </row>
    <row r="609" spans="1:28" s="20" customFormat="1" outlineLevel="1">
      <c r="A609" s="193" t="s">
        <v>217</v>
      </c>
      <c r="B609" s="7" t="s">
        <v>185</v>
      </c>
      <c r="C609" s="8" t="s">
        <v>157</v>
      </c>
      <c r="D609" s="162" t="s">
        <v>159</v>
      </c>
      <c r="E609" s="28">
        <v>0</v>
      </c>
      <c r="F609" s="17">
        <v>0</v>
      </c>
      <c r="G609" s="29">
        <v>0</v>
      </c>
      <c r="H609" s="28">
        <v>0</v>
      </c>
      <c r="I609" s="17">
        <v>0</v>
      </c>
      <c r="J609" s="29">
        <v>0</v>
      </c>
      <c r="K609" s="111">
        <v>0</v>
      </c>
      <c r="L609" s="18">
        <v>0</v>
      </c>
      <c r="M609" s="29">
        <v>0</v>
      </c>
      <c r="N609" s="181">
        <v>0</v>
      </c>
      <c r="O609" s="19">
        <v>0</v>
      </c>
      <c r="P609" s="32">
        <v>0</v>
      </c>
      <c r="Q609" s="93"/>
      <c r="R609" s="93"/>
      <c r="S609" s="93"/>
      <c r="T609" s="87"/>
      <c r="U609" s="81"/>
    </row>
    <row r="610" spans="1:28" s="20" customFormat="1" outlineLevel="1">
      <c r="A610" s="193" t="s">
        <v>217</v>
      </c>
      <c r="B610" s="7" t="s">
        <v>186</v>
      </c>
      <c r="C610" s="8" t="s">
        <v>183</v>
      </c>
      <c r="D610" s="162" t="s">
        <v>159</v>
      </c>
      <c r="E610" s="28">
        <v>0</v>
      </c>
      <c r="F610" s="17">
        <v>0</v>
      </c>
      <c r="G610" s="29">
        <v>0</v>
      </c>
      <c r="H610" s="28">
        <v>0</v>
      </c>
      <c r="I610" s="17">
        <v>0</v>
      </c>
      <c r="J610" s="29">
        <v>0</v>
      </c>
      <c r="K610" s="111">
        <v>0</v>
      </c>
      <c r="L610" s="18">
        <v>0</v>
      </c>
      <c r="M610" s="29">
        <v>0</v>
      </c>
      <c r="N610" s="181">
        <v>0</v>
      </c>
      <c r="O610" s="19">
        <v>0</v>
      </c>
      <c r="P610" s="32">
        <v>0</v>
      </c>
      <c r="Q610" s="93"/>
      <c r="R610" s="93"/>
      <c r="S610" s="93"/>
      <c r="T610" s="87"/>
      <c r="U610" s="81"/>
    </row>
    <row r="611" spans="1:28" s="20" customFormat="1" outlineLevel="1">
      <c r="A611" s="193" t="s">
        <v>217</v>
      </c>
      <c r="B611" s="7" t="s">
        <v>187</v>
      </c>
      <c r="C611" s="8" t="s">
        <v>156</v>
      </c>
      <c r="D611" s="162"/>
      <c r="E611" s="28"/>
      <c r="F611" s="17"/>
      <c r="G611" s="29">
        <v>0</v>
      </c>
      <c r="H611" s="28"/>
      <c r="I611" s="17"/>
      <c r="J611" s="29"/>
      <c r="K611" s="111">
        <v>0</v>
      </c>
      <c r="L611" s="18">
        <v>0</v>
      </c>
      <c r="M611" s="29">
        <v>0</v>
      </c>
      <c r="N611" s="181">
        <v>0</v>
      </c>
      <c r="O611" s="19">
        <v>0</v>
      </c>
      <c r="P611" s="32">
        <v>0</v>
      </c>
      <c r="Q611" s="93"/>
      <c r="R611" s="93"/>
      <c r="S611" s="93"/>
      <c r="U611" s="81"/>
    </row>
    <row r="612" spans="1:28" s="20" customFormat="1" ht="31.5" outlineLevel="1">
      <c r="A612" s="193" t="s">
        <v>217</v>
      </c>
      <c r="B612" s="5" t="s">
        <v>139</v>
      </c>
      <c r="C612" s="9" t="s">
        <v>142</v>
      </c>
      <c r="D612" s="163" t="s">
        <v>1</v>
      </c>
      <c r="E612" s="26">
        <v>0</v>
      </c>
      <c r="F612" s="21">
        <v>0</v>
      </c>
      <c r="G612" s="27">
        <v>953412.57000000007</v>
      </c>
      <c r="H612" s="26">
        <v>0</v>
      </c>
      <c r="I612" s="21">
        <v>0</v>
      </c>
      <c r="J612" s="27">
        <v>0</v>
      </c>
      <c r="K612" s="26">
        <v>0</v>
      </c>
      <c r="L612" s="21">
        <v>0</v>
      </c>
      <c r="M612" s="27">
        <v>-953412.57000000007</v>
      </c>
      <c r="N612" s="30">
        <v>0</v>
      </c>
      <c r="O612" s="15">
        <v>0</v>
      </c>
      <c r="P612" s="31">
        <v>-1</v>
      </c>
      <c r="Q612" s="92"/>
      <c r="R612" s="92"/>
      <c r="S612" s="92"/>
      <c r="T612" s="87"/>
      <c r="U612" s="81"/>
    </row>
    <row r="613" spans="1:28" s="20" customFormat="1" ht="31.5" outlineLevel="1">
      <c r="A613" s="193" t="s">
        <v>217</v>
      </c>
      <c r="B613" s="7" t="s">
        <v>188</v>
      </c>
      <c r="C613" s="10" t="s">
        <v>184</v>
      </c>
      <c r="D613" s="164" t="s">
        <v>1</v>
      </c>
      <c r="E613" s="28">
        <v>0</v>
      </c>
      <c r="F613" s="17">
        <v>0</v>
      </c>
      <c r="G613" s="29">
        <v>953412.57000000007</v>
      </c>
      <c r="H613" s="28">
        <v>0</v>
      </c>
      <c r="I613" s="17">
        <v>0</v>
      </c>
      <c r="J613" s="29">
        <v>0</v>
      </c>
      <c r="K613" s="111">
        <v>0</v>
      </c>
      <c r="L613" s="18">
        <v>0</v>
      </c>
      <c r="M613" s="29">
        <v>-953412.57000000007</v>
      </c>
      <c r="N613" s="181">
        <v>0</v>
      </c>
      <c r="O613" s="19">
        <v>0</v>
      </c>
      <c r="P613" s="32">
        <v>-1</v>
      </c>
      <c r="Q613" s="93"/>
      <c r="R613" s="93"/>
      <c r="S613" s="93"/>
      <c r="T613" s="87"/>
      <c r="U613" s="81"/>
    </row>
    <row r="614" spans="1:28" s="20" customFormat="1" ht="31.5" outlineLevel="1">
      <c r="A614" s="193" t="s">
        <v>217</v>
      </c>
      <c r="B614" s="7"/>
      <c r="C614" s="10" t="s">
        <v>224</v>
      </c>
      <c r="D614" s="164" t="s">
        <v>225</v>
      </c>
      <c r="E614" s="28">
        <v>0</v>
      </c>
      <c r="F614" s="17">
        <v>0</v>
      </c>
      <c r="G614" s="29">
        <v>0</v>
      </c>
      <c r="H614" s="28">
        <v>0</v>
      </c>
      <c r="I614" s="17">
        <v>0</v>
      </c>
      <c r="J614" s="29">
        <v>0</v>
      </c>
      <c r="K614" s="111">
        <v>0</v>
      </c>
      <c r="L614" s="18">
        <v>0</v>
      </c>
      <c r="M614" s="29">
        <v>0</v>
      </c>
      <c r="N614" s="181">
        <v>0</v>
      </c>
      <c r="O614" s="19">
        <v>0</v>
      </c>
      <c r="P614" s="32">
        <v>0</v>
      </c>
      <c r="Q614" s="93"/>
      <c r="R614" s="93"/>
      <c r="S614" s="93"/>
      <c r="T614" s="87"/>
      <c r="U614" s="81"/>
    </row>
    <row r="615" spans="1:28" s="20" customFormat="1" outlineLevel="1">
      <c r="A615" s="193" t="s">
        <v>217</v>
      </c>
      <c r="B615" s="7"/>
      <c r="C615" s="10" t="s">
        <v>222</v>
      </c>
      <c r="D615" s="164" t="s">
        <v>223</v>
      </c>
      <c r="E615" s="28">
        <v>0</v>
      </c>
      <c r="F615" s="17">
        <v>0</v>
      </c>
      <c r="G615" s="29">
        <v>0</v>
      </c>
      <c r="H615" s="28">
        <v>0</v>
      </c>
      <c r="I615" s="17"/>
      <c r="J615" s="29">
        <v>0</v>
      </c>
      <c r="K615" s="111">
        <v>0</v>
      </c>
      <c r="L615" s="18">
        <v>0</v>
      </c>
      <c r="M615" s="29">
        <v>0</v>
      </c>
      <c r="N615" s="181">
        <v>0</v>
      </c>
      <c r="O615" s="19">
        <v>0</v>
      </c>
      <c r="P615" s="32">
        <v>0</v>
      </c>
      <c r="Q615" s="93"/>
      <c r="R615" s="93"/>
      <c r="S615" s="93"/>
      <c r="T615" s="87"/>
      <c r="U615" s="81"/>
    </row>
    <row r="616" spans="1:28" s="20" customFormat="1" outlineLevel="1">
      <c r="A616" s="193" t="s">
        <v>217</v>
      </c>
      <c r="B616" s="7" t="s">
        <v>189</v>
      </c>
      <c r="C616" s="11" t="s">
        <v>144</v>
      </c>
      <c r="D616" s="164" t="s">
        <v>1</v>
      </c>
      <c r="E616" s="28">
        <v>0</v>
      </c>
      <c r="F616" s="17">
        <v>0</v>
      </c>
      <c r="G616" s="29">
        <v>0</v>
      </c>
      <c r="H616" s="28">
        <v>0</v>
      </c>
      <c r="I616" s="17">
        <v>0</v>
      </c>
      <c r="J616" s="29">
        <v>0</v>
      </c>
      <c r="K616" s="111">
        <v>0</v>
      </c>
      <c r="L616" s="18">
        <v>0</v>
      </c>
      <c r="M616" s="29">
        <v>0</v>
      </c>
      <c r="N616" s="181">
        <v>0</v>
      </c>
      <c r="O616" s="19">
        <v>0</v>
      </c>
      <c r="P616" s="32">
        <v>0</v>
      </c>
      <c r="Q616" s="93"/>
      <c r="R616" s="93"/>
      <c r="S616" s="93"/>
      <c r="T616" s="87"/>
      <c r="U616" s="81"/>
    </row>
    <row r="617" spans="1:28" s="16" customFormat="1" outlineLevel="1">
      <c r="A617" s="193" t="s">
        <v>217</v>
      </c>
      <c r="B617" s="5" t="s">
        <v>143</v>
      </c>
      <c r="C617" s="6" t="s">
        <v>2</v>
      </c>
      <c r="D617" s="163" t="s">
        <v>3</v>
      </c>
      <c r="E617" s="26">
        <v>0</v>
      </c>
      <c r="F617" s="14">
        <v>0</v>
      </c>
      <c r="G617" s="27">
        <v>0</v>
      </c>
      <c r="H617" s="230">
        <v>0</v>
      </c>
      <c r="I617" s="231"/>
      <c r="J617" s="232">
        <v>0</v>
      </c>
      <c r="K617" s="165">
        <v>0</v>
      </c>
      <c r="L617" s="21">
        <v>0</v>
      </c>
      <c r="M617" s="27">
        <v>0</v>
      </c>
      <c r="N617" s="30">
        <v>0</v>
      </c>
      <c r="O617" s="15">
        <v>0</v>
      </c>
      <c r="P617" s="31">
        <v>0</v>
      </c>
      <c r="Q617" s="92"/>
      <c r="R617" s="92"/>
      <c r="S617" s="92"/>
      <c r="T617" s="86"/>
      <c r="U617" s="81"/>
    </row>
    <row r="618" spans="1:28" s="13" customFormat="1">
      <c r="A618" s="36" t="s">
        <v>74</v>
      </c>
      <c r="B618" s="37" t="s">
        <v>90</v>
      </c>
      <c r="C618" s="215" t="s">
        <v>155</v>
      </c>
      <c r="D618" s="208" t="s">
        <v>145</v>
      </c>
      <c r="E618" s="40" t="s">
        <v>145</v>
      </c>
      <c r="F618" s="41" t="s">
        <v>145</v>
      </c>
      <c r="G618" s="42">
        <v>40159997.579999998</v>
      </c>
      <c r="H618" s="40" t="s">
        <v>145</v>
      </c>
      <c r="I618" s="41" t="s">
        <v>145</v>
      </c>
      <c r="J618" s="42">
        <v>13189229.939999999</v>
      </c>
      <c r="K618" s="40" t="s">
        <v>145</v>
      </c>
      <c r="L618" s="41" t="s">
        <v>145</v>
      </c>
      <c r="M618" s="42">
        <v>-26970767.640000001</v>
      </c>
      <c r="N618" s="216" t="s">
        <v>145</v>
      </c>
      <c r="O618" s="217" t="s">
        <v>145</v>
      </c>
      <c r="P618" s="43">
        <v>-0.67158290003064292</v>
      </c>
      <c r="Q618" s="91"/>
      <c r="R618" s="91"/>
      <c r="S618" s="91"/>
      <c r="T618" s="85"/>
      <c r="U618" s="81"/>
      <c r="W618" s="81"/>
      <c r="X618" s="81">
        <v>13189229.939999999</v>
      </c>
    </row>
    <row r="619" spans="1:28" s="16" customFormat="1" outlineLevel="1">
      <c r="A619" s="193" t="s">
        <v>90</v>
      </c>
      <c r="B619" s="5" t="s">
        <v>136</v>
      </c>
      <c r="C619" s="6" t="s">
        <v>137</v>
      </c>
      <c r="D619" s="161" t="s">
        <v>194</v>
      </c>
      <c r="E619" s="26">
        <v>0</v>
      </c>
      <c r="F619" s="14">
        <v>0</v>
      </c>
      <c r="G619" s="27">
        <v>0</v>
      </c>
      <c r="H619" s="26">
        <v>0</v>
      </c>
      <c r="I619" s="14">
        <v>0</v>
      </c>
      <c r="J619" s="27">
        <v>0</v>
      </c>
      <c r="K619" s="26">
        <v>0</v>
      </c>
      <c r="L619" s="14">
        <v>0</v>
      </c>
      <c r="M619" s="27">
        <v>0</v>
      </c>
      <c r="N619" s="30">
        <v>0</v>
      </c>
      <c r="O619" s="15">
        <v>0</v>
      </c>
      <c r="P619" s="31">
        <v>0</v>
      </c>
      <c r="Q619" s="92"/>
      <c r="R619" s="92"/>
      <c r="S619" s="92"/>
      <c r="T619" s="86"/>
      <c r="U619" s="81"/>
    </row>
    <row r="620" spans="1:28" s="20" customFormat="1" outlineLevel="1">
      <c r="A620" s="194" t="s">
        <v>90</v>
      </c>
      <c r="B620" s="7"/>
      <c r="C620" s="8" t="s">
        <v>166</v>
      </c>
      <c r="D620" s="162" t="s">
        <v>194</v>
      </c>
      <c r="E620" s="28">
        <v>0</v>
      </c>
      <c r="F620" s="17">
        <v>0</v>
      </c>
      <c r="G620" s="29">
        <v>0</v>
      </c>
      <c r="H620" s="28">
        <v>0</v>
      </c>
      <c r="I620" s="17">
        <v>0</v>
      </c>
      <c r="J620" s="29">
        <v>0</v>
      </c>
      <c r="K620" s="28">
        <v>0</v>
      </c>
      <c r="L620" s="18">
        <v>0</v>
      </c>
      <c r="M620" s="29">
        <v>0</v>
      </c>
      <c r="N620" s="181">
        <v>0</v>
      </c>
      <c r="O620" s="19">
        <v>0</v>
      </c>
      <c r="P620" s="32">
        <v>0</v>
      </c>
      <c r="Q620" s="93"/>
      <c r="R620" s="93"/>
      <c r="S620" s="93"/>
      <c r="T620" s="87"/>
      <c r="U620" s="81"/>
    </row>
    <row r="621" spans="1:28" s="20" customFormat="1" outlineLevel="1">
      <c r="A621" s="194" t="s">
        <v>90</v>
      </c>
      <c r="B621" s="7"/>
      <c r="C621" s="8" t="s">
        <v>167</v>
      </c>
      <c r="D621" s="162" t="s">
        <v>194</v>
      </c>
      <c r="E621" s="28">
        <v>0</v>
      </c>
      <c r="F621" s="17">
        <v>0</v>
      </c>
      <c r="G621" s="29">
        <v>0</v>
      </c>
      <c r="H621" s="28">
        <v>0</v>
      </c>
      <c r="I621" s="17">
        <v>0</v>
      </c>
      <c r="J621" s="29">
        <v>0</v>
      </c>
      <c r="K621" s="111">
        <v>0</v>
      </c>
      <c r="L621" s="18">
        <v>0</v>
      </c>
      <c r="M621" s="29">
        <v>0</v>
      </c>
      <c r="N621" s="181">
        <v>0</v>
      </c>
      <c r="O621" s="19">
        <v>0</v>
      </c>
      <c r="P621" s="32">
        <v>0</v>
      </c>
      <c r="Q621" s="93"/>
      <c r="R621" s="93"/>
      <c r="S621" s="93"/>
      <c r="T621" s="87"/>
      <c r="U621" s="81"/>
    </row>
    <row r="622" spans="1:28" s="20" customFormat="1" outlineLevel="1">
      <c r="A622" s="194" t="s">
        <v>90</v>
      </c>
      <c r="B622" s="7" t="s">
        <v>168</v>
      </c>
      <c r="C622" s="8" t="s">
        <v>138</v>
      </c>
      <c r="D622" s="162" t="s">
        <v>194</v>
      </c>
      <c r="E622" s="28">
        <v>0</v>
      </c>
      <c r="F622" s="17">
        <v>0</v>
      </c>
      <c r="G622" s="29">
        <v>0</v>
      </c>
      <c r="H622" s="28">
        <v>0</v>
      </c>
      <c r="I622" s="17">
        <v>0</v>
      </c>
      <c r="J622" s="29">
        <v>0</v>
      </c>
      <c r="K622" s="111">
        <v>0</v>
      </c>
      <c r="L622" s="18">
        <v>0</v>
      </c>
      <c r="M622" s="29">
        <v>0</v>
      </c>
      <c r="N622" s="181">
        <v>0</v>
      </c>
      <c r="O622" s="19">
        <v>0</v>
      </c>
      <c r="P622" s="32">
        <v>0</v>
      </c>
      <c r="Q622" s="93"/>
      <c r="R622" s="93"/>
      <c r="S622" s="93"/>
      <c r="U622" s="81"/>
    </row>
    <row r="623" spans="1:28" s="20" customFormat="1" ht="31.5" outlineLevel="1">
      <c r="A623" s="194" t="s">
        <v>90</v>
      </c>
      <c r="B623" s="7" t="s">
        <v>169</v>
      </c>
      <c r="C623" s="129" t="s">
        <v>181</v>
      </c>
      <c r="D623" s="162" t="s">
        <v>195</v>
      </c>
      <c r="E623" s="28"/>
      <c r="F623" s="17"/>
      <c r="G623" s="29">
        <v>0</v>
      </c>
      <c r="H623" s="111"/>
      <c r="I623" s="18"/>
      <c r="J623" s="29">
        <v>0</v>
      </c>
      <c r="K623" s="28">
        <v>0</v>
      </c>
      <c r="L623" s="18">
        <v>0</v>
      </c>
      <c r="M623" s="29">
        <v>0</v>
      </c>
      <c r="N623" s="181">
        <v>0</v>
      </c>
      <c r="O623" s="19">
        <v>0</v>
      </c>
      <c r="P623" s="32">
        <v>0</v>
      </c>
      <c r="Q623" s="93"/>
      <c r="R623" s="93"/>
      <c r="S623" s="93"/>
      <c r="T623" s="87"/>
      <c r="U623" s="81"/>
    </row>
    <row r="624" spans="1:28" s="20" customFormat="1" outlineLevel="1">
      <c r="A624" s="194" t="s">
        <v>90</v>
      </c>
      <c r="B624" s="7" t="s">
        <v>170</v>
      </c>
      <c r="C624" s="8" t="s">
        <v>180</v>
      </c>
      <c r="D624" s="162" t="s">
        <v>194</v>
      </c>
      <c r="E624" s="28">
        <v>0</v>
      </c>
      <c r="F624" s="17">
        <v>0</v>
      </c>
      <c r="G624" s="29">
        <v>0</v>
      </c>
      <c r="H624" s="28">
        <v>0</v>
      </c>
      <c r="I624" s="17">
        <v>0</v>
      </c>
      <c r="J624" s="29">
        <v>0</v>
      </c>
      <c r="K624" s="111">
        <v>0</v>
      </c>
      <c r="L624" s="18">
        <v>0</v>
      </c>
      <c r="M624" s="29">
        <v>0</v>
      </c>
      <c r="N624" s="181">
        <v>0</v>
      </c>
      <c r="O624" s="19">
        <v>0</v>
      </c>
      <c r="P624" s="32">
        <v>0</v>
      </c>
      <c r="Q624" s="93"/>
      <c r="R624" s="93"/>
      <c r="S624" s="93"/>
      <c r="T624" s="87"/>
      <c r="U624" s="81"/>
      <c r="X624" s="198"/>
      <c r="AB624" s="22"/>
    </row>
    <row r="625" spans="1:24" s="20" customFormat="1" outlineLevel="1">
      <c r="A625" s="194" t="s">
        <v>90</v>
      </c>
      <c r="B625" s="7" t="s">
        <v>171</v>
      </c>
      <c r="C625" s="8" t="s">
        <v>156</v>
      </c>
      <c r="D625" s="162"/>
      <c r="E625" s="28"/>
      <c r="F625" s="17"/>
      <c r="G625" s="29">
        <v>0</v>
      </c>
      <c r="H625" s="28"/>
      <c r="I625" s="17"/>
      <c r="J625" s="29">
        <v>0</v>
      </c>
      <c r="K625" s="111">
        <v>0</v>
      </c>
      <c r="L625" s="18">
        <v>0</v>
      </c>
      <c r="M625" s="29">
        <v>0</v>
      </c>
      <c r="N625" s="181">
        <v>0</v>
      </c>
      <c r="O625" s="19">
        <v>0</v>
      </c>
      <c r="P625" s="32">
        <v>0</v>
      </c>
      <c r="Q625" s="93"/>
      <c r="R625" s="93"/>
      <c r="S625" s="93"/>
      <c r="T625" s="87"/>
      <c r="U625" s="81"/>
    </row>
    <row r="626" spans="1:24" s="20" customFormat="1" outlineLevel="1">
      <c r="A626" s="193" t="s">
        <v>90</v>
      </c>
      <c r="B626" s="5" t="s">
        <v>141</v>
      </c>
      <c r="C626" s="6" t="s">
        <v>140</v>
      </c>
      <c r="D626" s="161" t="s">
        <v>159</v>
      </c>
      <c r="E626" s="26">
        <v>0</v>
      </c>
      <c r="F626" s="14">
        <v>0</v>
      </c>
      <c r="G626" s="27">
        <v>0</v>
      </c>
      <c r="H626" s="26">
        <v>0</v>
      </c>
      <c r="I626" s="21">
        <v>0</v>
      </c>
      <c r="J626" s="27">
        <v>0</v>
      </c>
      <c r="K626" s="26">
        <v>0</v>
      </c>
      <c r="L626" s="21">
        <v>0</v>
      </c>
      <c r="M626" s="27">
        <v>0</v>
      </c>
      <c r="N626" s="30">
        <v>0</v>
      </c>
      <c r="O626" s="15">
        <v>0</v>
      </c>
      <c r="P626" s="31">
        <v>0</v>
      </c>
      <c r="Q626" s="92"/>
      <c r="R626" s="92"/>
      <c r="S626" s="92"/>
      <c r="T626" s="87"/>
      <c r="U626" s="81"/>
    </row>
    <row r="627" spans="1:24" s="20" customFormat="1" outlineLevel="1">
      <c r="A627" s="193" t="s">
        <v>90</v>
      </c>
      <c r="B627" s="5"/>
      <c r="C627" s="8" t="s">
        <v>166</v>
      </c>
      <c r="D627" s="162" t="s">
        <v>159</v>
      </c>
      <c r="E627" s="28">
        <v>0</v>
      </c>
      <c r="F627" s="17">
        <v>0</v>
      </c>
      <c r="G627" s="29">
        <v>0</v>
      </c>
      <c r="H627" s="28">
        <v>0</v>
      </c>
      <c r="I627" s="17">
        <v>0</v>
      </c>
      <c r="J627" s="29">
        <v>0</v>
      </c>
      <c r="K627" s="111">
        <v>0</v>
      </c>
      <c r="L627" s="18">
        <v>0</v>
      </c>
      <c r="M627" s="29">
        <v>0</v>
      </c>
      <c r="N627" s="30">
        <v>0</v>
      </c>
      <c r="O627" s="15">
        <v>0</v>
      </c>
      <c r="P627" s="31">
        <v>0</v>
      </c>
      <c r="Q627" s="93"/>
      <c r="R627" s="93"/>
      <c r="S627" s="93"/>
      <c r="T627" s="87"/>
      <c r="U627" s="81"/>
    </row>
    <row r="628" spans="1:24" s="16" customFormat="1" outlineLevel="1">
      <c r="A628" s="193" t="s">
        <v>90</v>
      </c>
      <c r="B628" s="5"/>
      <c r="C628" s="8" t="s">
        <v>167</v>
      </c>
      <c r="D628" s="162" t="s">
        <v>159</v>
      </c>
      <c r="E628" s="28">
        <v>0</v>
      </c>
      <c r="F628" s="17">
        <v>0</v>
      </c>
      <c r="G628" s="29">
        <v>0</v>
      </c>
      <c r="H628" s="111">
        <v>0</v>
      </c>
      <c r="I628" s="18">
        <v>0</v>
      </c>
      <c r="J628" s="29">
        <v>0</v>
      </c>
      <c r="K628" s="111">
        <v>0</v>
      </c>
      <c r="L628" s="18">
        <v>0</v>
      </c>
      <c r="M628" s="29">
        <v>0</v>
      </c>
      <c r="N628" s="181">
        <v>0</v>
      </c>
      <c r="O628" s="19">
        <v>0</v>
      </c>
      <c r="P628" s="32">
        <v>0</v>
      </c>
      <c r="Q628" s="93"/>
      <c r="R628" s="93"/>
      <c r="S628" s="93"/>
      <c r="T628" s="86"/>
      <c r="U628" s="81"/>
    </row>
    <row r="629" spans="1:24" s="20" customFormat="1" ht="31.5" outlineLevel="1">
      <c r="A629" s="193" t="s">
        <v>90</v>
      </c>
      <c r="B629" s="5"/>
      <c r="C629" s="129" t="s">
        <v>182</v>
      </c>
      <c r="D629" s="162" t="s">
        <v>159</v>
      </c>
      <c r="E629" s="28">
        <v>0</v>
      </c>
      <c r="F629" s="17">
        <v>0</v>
      </c>
      <c r="G629" s="29">
        <v>0</v>
      </c>
      <c r="H629" s="28">
        <v>0</v>
      </c>
      <c r="I629" s="18">
        <v>0</v>
      </c>
      <c r="J629" s="29">
        <v>0</v>
      </c>
      <c r="K629" s="111">
        <v>0</v>
      </c>
      <c r="L629" s="18">
        <v>0</v>
      </c>
      <c r="M629" s="29">
        <v>0</v>
      </c>
      <c r="N629" s="30">
        <v>0</v>
      </c>
      <c r="O629" s="15">
        <v>0</v>
      </c>
      <c r="P629" s="31">
        <v>0</v>
      </c>
      <c r="Q629" s="93"/>
      <c r="R629" s="93"/>
      <c r="S629" s="93"/>
      <c r="T629" s="87"/>
      <c r="U629" s="81"/>
    </row>
    <row r="630" spans="1:24" s="20" customFormat="1" outlineLevel="1">
      <c r="A630" s="194" t="s">
        <v>90</v>
      </c>
      <c r="B630" s="7" t="s">
        <v>185</v>
      </c>
      <c r="C630" s="8" t="s">
        <v>157</v>
      </c>
      <c r="D630" s="162" t="s">
        <v>159</v>
      </c>
      <c r="E630" s="28">
        <v>0</v>
      </c>
      <c r="F630" s="17">
        <v>0</v>
      </c>
      <c r="G630" s="29">
        <v>0</v>
      </c>
      <c r="H630" s="28">
        <v>0</v>
      </c>
      <c r="I630" s="17">
        <v>0</v>
      </c>
      <c r="J630" s="29">
        <v>0</v>
      </c>
      <c r="K630" s="111">
        <v>0</v>
      </c>
      <c r="L630" s="18">
        <v>0</v>
      </c>
      <c r="M630" s="29">
        <v>0</v>
      </c>
      <c r="N630" s="181">
        <v>0</v>
      </c>
      <c r="O630" s="19">
        <v>0</v>
      </c>
      <c r="P630" s="32">
        <v>0</v>
      </c>
      <c r="Q630" s="93"/>
      <c r="R630" s="93"/>
      <c r="S630" s="93"/>
      <c r="T630" s="87"/>
      <c r="U630" s="81"/>
    </row>
    <row r="631" spans="1:24" s="20" customFormat="1" outlineLevel="1">
      <c r="A631" s="194" t="s">
        <v>90</v>
      </c>
      <c r="B631" s="7" t="s">
        <v>186</v>
      </c>
      <c r="C631" s="8" t="s">
        <v>183</v>
      </c>
      <c r="D631" s="162" t="s">
        <v>159</v>
      </c>
      <c r="E631" s="28">
        <v>0</v>
      </c>
      <c r="F631" s="17">
        <v>0</v>
      </c>
      <c r="G631" s="29">
        <v>0</v>
      </c>
      <c r="H631" s="28">
        <v>0</v>
      </c>
      <c r="I631" s="17">
        <v>0</v>
      </c>
      <c r="J631" s="29">
        <v>0</v>
      </c>
      <c r="K631" s="111">
        <v>0</v>
      </c>
      <c r="L631" s="18">
        <v>0</v>
      </c>
      <c r="M631" s="29">
        <v>0</v>
      </c>
      <c r="N631" s="181">
        <v>0</v>
      </c>
      <c r="O631" s="19">
        <v>0</v>
      </c>
      <c r="P631" s="32">
        <v>0</v>
      </c>
      <c r="Q631" s="93"/>
      <c r="R631" s="93"/>
      <c r="S631" s="93"/>
      <c r="T631" s="87"/>
      <c r="U631" s="81"/>
    </row>
    <row r="632" spans="1:24" s="20" customFormat="1" outlineLevel="1">
      <c r="A632" s="194" t="s">
        <v>90</v>
      </c>
      <c r="B632" s="7" t="s">
        <v>187</v>
      </c>
      <c r="C632" s="8" t="s">
        <v>156</v>
      </c>
      <c r="D632" s="162"/>
      <c r="E632" s="28"/>
      <c r="F632" s="17"/>
      <c r="G632" s="29">
        <v>0</v>
      </c>
      <c r="H632" s="28"/>
      <c r="I632" s="17"/>
      <c r="J632" s="29"/>
      <c r="K632" s="111">
        <v>0</v>
      </c>
      <c r="L632" s="18">
        <v>0</v>
      </c>
      <c r="M632" s="29">
        <v>0</v>
      </c>
      <c r="N632" s="181">
        <v>0</v>
      </c>
      <c r="O632" s="19">
        <v>0</v>
      </c>
      <c r="P632" s="32">
        <v>0</v>
      </c>
      <c r="Q632" s="93"/>
      <c r="R632" s="93"/>
      <c r="S632" s="93"/>
      <c r="U632" s="81"/>
    </row>
    <row r="633" spans="1:24" s="20" customFormat="1" ht="31.5" outlineLevel="1">
      <c r="A633" s="193" t="s">
        <v>90</v>
      </c>
      <c r="B633" s="5" t="s">
        <v>139</v>
      </c>
      <c r="C633" s="9" t="s">
        <v>142</v>
      </c>
      <c r="D633" s="163" t="s">
        <v>1</v>
      </c>
      <c r="E633" s="26">
        <v>12195</v>
      </c>
      <c r="F633" s="21">
        <v>50126</v>
      </c>
      <c r="G633" s="27">
        <v>40159997.579999998</v>
      </c>
      <c r="H633" s="26">
        <v>11546</v>
      </c>
      <c r="I633" s="21">
        <v>49668</v>
      </c>
      <c r="J633" s="27">
        <v>13189229.939999999</v>
      </c>
      <c r="K633" s="26">
        <v>-649</v>
      </c>
      <c r="L633" s="21">
        <v>-458</v>
      </c>
      <c r="M633" s="27">
        <v>-26970767.640000001</v>
      </c>
      <c r="N633" s="30">
        <v>-5.3218532185321854E-2</v>
      </c>
      <c r="O633" s="15">
        <v>-9.136974823444919E-3</v>
      </c>
      <c r="P633" s="31">
        <v>-0.67158290003064292</v>
      </c>
      <c r="Q633" s="92"/>
      <c r="R633" s="92"/>
      <c r="S633" s="92"/>
      <c r="T633" s="87"/>
      <c r="U633" s="81"/>
    </row>
    <row r="634" spans="1:24" s="20" customFormat="1" ht="31.5" outlineLevel="1">
      <c r="A634" s="194" t="s">
        <v>90</v>
      </c>
      <c r="B634" s="7" t="s">
        <v>188</v>
      </c>
      <c r="C634" s="10" t="s">
        <v>184</v>
      </c>
      <c r="D634" s="164" t="s">
        <v>1</v>
      </c>
      <c r="E634" s="28">
        <v>9303</v>
      </c>
      <c r="F634" s="17">
        <v>38796</v>
      </c>
      <c r="G634" s="29">
        <v>32436497.579999998</v>
      </c>
      <c r="H634" s="28">
        <v>8699</v>
      </c>
      <c r="I634" s="17">
        <v>38338</v>
      </c>
      <c r="J634" s="29">
        <v>5152229.9399999995</v>
      </c>
      <c r="K634" s="111">
        <v>-604</v>
      </c>
      <c r="L634" s="18">
        <v>-458</v>
      </c>
      <c r="M634" s="29">
        <v>-27284267.640000001</v>
      </c>
      <c r="N634" s="181">
        <v>-6.4925292916263574E-2</v>
      </c>
      <c r="O634" s="19">
        <v>-1.180534075677905E-2</v>
      </c>
      <c r="P634" s="32">
        <v>-0.84115948624561709</v>
      </c>
      <c r="Q634" s="93"/>
      <c r="R634" s="93"/>
      <c r="S634" s="93"/>
      <c r="T634" s="87"/>
      <c r="U634" s="81"/>
    </row>
    <row r="635" spans="1:24" s="20" customFormat="1" ht="31.5" outlineLevel="1">
      <c r="A635" s="194" t="s">
        <v>90</v>
      </c>
      <c r="B635" s="7"/>
      <c r="C635" s="10" t="s">
        <v>224</v>
      </c>
      <c r="D635" s="164" t="s">
        <v>225</v>
      </c>
      <c r="E635" s="28">
        <v>2502</v>
      </c>
      <c r="F635" s="17">
        <v>2241</v>
      </c>
      <c r="G635" s="29">
        <v>8079566.6100000003</v>
      </c>
      <c r="H635" s="28">
        <v>2967</v>
      </c>
      <c r="I635" s="17">
        <v>2967</v>
      </c>
      <c r="J635" s="29">
        <v>12284482.18</v>
      </c>
      <c r="K635" s="111">
        <v>465</v>
      </c>
      <c r="L635" s="18">
        <v>726</v>
      </c>
      <c r="M635" s="29">
        <v>4204915.5699999994</v>
      </c>
      <c r="N635" s="181">
        <v>0.18585131894484413</v>
      </c>
      <c r="O635" s="19">
        <v>0.32396251673360105</v>
      </c>
      <c r="P635" s="32">
        <v>0.52043825776442221</v>
      </c>
      <c r="Q635" s="93"/>
      <c r="R635" s="93"/>
      <c r="S635" s="93"/>
      <c r="T635" s="87"/>
      <c r="U635" s="81"/>
    </row>
    <row r="636" spans="1:24" s="20" customFormat="1" outlineLevel="1">
      <c r="A636" s="194" t="s">
        <v>90</v>
      </c>
      <c r="B636" s="7"/>
      <c r="C636" s="10" t="s">
        <v>222</v>
      </c>
      <c r="D636" s="164" t="s">
        <v>223</v>
      </c>
      <c r="E636" s="28">
        <v>334</v>
      </c>
      <c r="F636" s="17">
        <v>0</v>
      </c>
      <c r="G636" s="29">
        <v>414725</v>
      </c>
      <c r="H636" s="28">
        <v>206</v>
      </c>
      <c r="I636" s="17"/>
      <c r="J636" s="29">
        <v>388940</v>
      </c>
      <c r="K636" s="111">
        <v>-128</v>
      </c>
      <c r="L636" s="18">
        <v>0</v>
      </c>
      <c r="M636" s="29">
        <v>-25785</v>
      </c>
      <c r="N636" s="181">
        <v>-0.38323353293413176</v>
      </c>
      <c r="O636" s="19">
        <v>0</v>
      </c>
      <c r="P636" s="32">
        <v>-6.2173729579842067E-2</v>
      </c>
      <c r="Q636" s="93"/>
      <c r="R636" s="93"/>
      <c r="S636" s="93"/>
      <c r="T636" s="87"/>
      <c r="U636" s="81"/>
    </row>
    <row r="637" spans="1:24" s="20" customFormat="1" outlineLevel="1">
      <c r="A637" s="194" t="s">
        <v>90</v>
      </c>
      <c r="B637" s="7" t="s">
        <v>189</v>
      </c>
      <c r="C637" s="11" t="s">
        <v>144</v>
      </c>
      <c r="D637" s="164" t="s">
        <v>1</v>
      </c>
      <c r="E637" s="28">
        <v>2892</v>
      </c>
      <c r="F637" s="17">
        <v>11330</v>
      </c>
      <c r="G637" s="29">
        <v>7723500</v>
      </c>
      <c r="H637" s="28">
        <v>2847</v>
      </c>
      <c r="I637" s="17">
        <v>11330</v>
      </c>
      <c r="J637" s="29">
        <v>8037000</v>
      </c>
      <c r="K637" s="111">
        <v>-45</v>
      </c>
      <c r="L637" s="18">
        <v>0</v>
      </c>
      <c r="M637" s="29">
        <v>313500</v>
      </c>
      <c r="N637" s="181">
        <v>-1.5560165975103735E-2</v>
      </c>
      <c r="O637" s="19">
        <v>0</v>
      </c>
      <c r="P637" s="32">
        <v>4.0590405904059039E-2</v>
      </c>
      <c r="Q637" s="93"/>
      <c r="R637" s="93"/>
      <c r="S637" s="93"/>
      <c r="T637" s="87"/>
      <c r="U637" s="81"/>
    </row>
    <row r="638" spans="1:24" s="16" customFormat="1" outlineLevel="1">
      <c r="A638" s="193" t="s">
        <v>90</v>
      </c>
      <c r="B638" s="5" t="s">
        <v>143</v>
      </c>
      <c r="C638" s="6" t="s">
        <v>2</v>
      </c>
      <c r="D638" s="163" t="s">
        <v>3</v>
      </c>
      <c r="E638" s="26">
        <v>0</v>
      </c>
      <c r="F638" s="14">
        <v>0</v>
      </c>
      <c r="G638" s="27">
        <v>0</v>
      </c>
      <c r="H638" s="230">
        <v>0</v>
      </c>
      <c r="I638" s="231"/>
      <c r="J638" s="232">
        <v>0</v>
      </c>
      <c r="K638" s="165">
        <v>0</v>
      </c>
      <c r="L638" s="21">
        <v>0</v>
      </c>
      <c r="M638" s="27">
        <v>0</v>
      </c>
      <c r="N638" s="30">
        <v>0</v>
      </c>
      <c r="O638" s="15">
        <v>0</v>
      </c>
      <c r="P638" s="31">
        <v>0</v>
      </c>
      <c r="Q638" s="92"/>
      <c r="R638" s="92"/>
      <c r="S638" s="92"/>
      <c r="T638" s="86"/>
      <c r="U638" s="81"/>
    </row>
    <row r="639" spans="1:24" s="13" customFormat="1">
      <c r="A639" s="36" t="s">
        <v>77</v>
      </c>
      <c r="B639" s="37" t="s">
        <v>93</v>
      </c>
      <c r="C639" s="215" t="s">
        <v>92</v>
      </c>
      <c r="D639" s="208" t="s">
        <v>145</v>
      </c>
      <c r="E639" s="40" t="s">
        <v>145</v>
      </c>
      <c r="F639" s="41" t="s">
        <v>145</v>
      </c>
      <c r="G639" s="42">
        <v>13196115.349999998</v>
      </c>
      <c r="H639" s="40" t="s">
        <v>145</v>
      </c>
      <c r="I639" s="41" t="s">
        <v>145</v>
      </c>
      <c r="J639" s="42">
        <v>-1581796.44</v>
      </c>
      <c r="K639" s="40" t="s">
        <v>145</v>
      </c>
      <c r="L639" s="41" t="s">
        <v>145</v>
      </c>
      <c r="M639" s="42">
        <v>-14777911.789999997</v>
      </c>
      <c r="N639" s="216" t="s">
        <v>145</v>
      </c>
      <c r="O639" s="217" t="s">
        <v>145</v>
      </c>
      <c r="P639" s="43">
        <v>-1.1198683398898903</v>
      </c>
      <c r="Q639" s="91"/>
      <c r="R639" s="91"/>
      <c r="S639" s="91"/>
      <c r="T639" s="85"/>
      <c r="U639" s="81"/>
      <c r="W639" s="81"/>
      <c r="X639" s="81">
        <v>-1581796.44</v>
      </c>
    </row>
    <row r="640" spans="1:24" s="16" customFormat="1" outlineLevel="1">
      <c r="A640" s="193" t="s">
        <v>93</v>
      </c>
      <c r="B640" s="5" t="s">
        <v>136</v>
      </c>
      <c r="C640" s="6" t="s">
        <v>137</v>
      </c>
      <c r="D640" s="161" t="s">
        <v>194</v>
      </c>
      <c r="E640" s="26">
        <v>0</v>
      </c>
      <c r="F640" s="14">
        <v>0</v>
      </c>
      <c r="G640" s="27">
        <v>0</v>
      </c>
      <c r="H640" s="26">
        <v>0</v>
      </c>
      <c r="I640" s="14">
        <v>0</v>
      </c>
      <c r="J640" s="27">
        <v>0</v>
      </c>
      <c r="K640" s="26">
        <v>0</v>
      </c>
      <c r="L640" s="14">
        <v>0</v>
      </c>
      <c r="M640" s="27">
        <v>0</v>
      </c>
      <c r="N640" s="30">
        <v>0</v>
      </c>
      <c r="O640" s="15">
        <v>0</v>
      </c>
      <c r="P640" s="31">
        <v>0</v>
      </c>
      <c r="Q640" s="92"/>
      <c r="R640" s="92"/>
      <c r="S640" s="92"/>
      <c r="T640" s="86"/>
      <c r="U640" s="81"/>
    </row>
    <row r="641" spans="1:28" s="20" customFormat="1" outlineLevel="1">
      <c r="A641" s="194" t="s">
        <v>93</v>
      </c>
      <c r="B641" s="7"/>
      <c r="C641" s="8" t="s">
        <v>166</v>
      </c>
      <c r="D641" s="162" t="s">
        <v>194</v>
      </c>
      <c r="E641" s="28">
        <v>0</v>
      </c>
      <c r="F641" s="17">
        <v>0</v>
      </c>
      <c r="G641" s="29">
        <v>0</v>
      </c>
      <c r="H641" s="28">
        <v>0</v>
      </c>
      <c r="I641" s="17">
        <v>0</v>
      </c>
      <c r="J641" s="29">
        <v>0</v>
      </c>
      <c r="K641" s="28">
        <v>0</v>
      </c>
      <c r="L641" s="18">
        <v>0</v>
      </c>
      <c r="M641" s="29">
        <v>0</v>
      </c>
      <c r="N641" s="181">
        <v>0</v>
      </c>
      <c r="O641" s="19">
        <v>0</v>
      </c>
      <c r="P641" s="32">
        <v>0</v>
      </c>
      <c r="Q641" s="93"/>
      <c r="R641" s="93"/>
      <c r="S641" s="93"/>
      <c r="T641" s="87"/>
      <c r="U641" s="81"/>
    </row>
    <row r="642" spans="1:28" s="20" customFormat="1" outlineLevel="1">
      <c r="A642" s="194" t="s">
        <v>93</v>
      </c>
      <c r="B642" s="7"/>
      <c r="C642" s="8" t="s">
        <v>167</v>
      </c>
      <c r="D642" s="162" t="s">
        <v>194</v>
      </c>
      <c r="E642" s="28">
        <v>0</v>
      </c>
      <c r="F642" s="17">
        <v>0</v>
      </c>
      <c r="G642" s="29">
        <v>0</v>
      </c>
      <c r="H642" s="28">
        <v>0</v>
      </c>
      <c r="I642" s="17">
        <v>0</v>
      </c>
      <c r="J642" s="29">
        <v>0</v>
      </c>
      <c r="K642" s="111">
        <v>0</v>
      </c>
      <c r="L642" s="18">
        <v>0</v>
      </c>
      <c r="M642" s="29">
        <v>0</v>
      </c>
      <c r="N642" s="181">
        <v>0</v>
      </c>
      <c r="O642" s="19">
        <v>0</v>
      </c>
      <c r="P642" s="32">
        <v>0</v>
      </c>
      <c r="Q642" s="93"/>
      <c r="R642" s="93"/>
      <c r="S642" s="93"/>
      <c r="T642" s="87"/>
      <c r="U642" s="81"/>
    </row>
    <row r="643" spans="1:28" s="20" customFormat="1" outlineLevel="1">
      <c r="A643" s="194" t="s">
        <v>93</v>
      </c>
      <c r="B643" s="7" t="s">
        <v>168</v>
      </c>
      <c r="C643" s="8" t="s">
        <v>138</v>
      </c>
      <c r="D643" s="162" t="s">
        <v>194</v>
      </c>
      <c r="E643" s="28">
        <v>0</v>
      </c>
      <c r="F643" s="17">
        <v>0</v>
      </c>
      <c r="G643" s="29">
        <v>0</v>
      </c>
      <c r="H643" s="28">
        <v>0</v>
      </c>
      <c r="I643" s="17">
        <v>0</v>
      </c>
      <c r="J643" s="29">
        <v>0</v>
      </c>
      <c r="K643" s="111">
        <v>0</v>
      </c>
      <c r="L643" s="18">
        <v>0</v>
      </c>
      <c r="M643" s="29">
        <v>0</v>
      </c>
      <c r="N643" s="181">
        <v>0</v>
      </c>
      <c r="O643" s="19">
        <v>0</v>
      </c>
      <c r="P643" s="32">
        <v>0</v>
      </c>
      <c r="Q643" s="93"/>
      <c r="R643" s="93"/>
      <c r="S643" s="93"/>
      <c r="U643" s="81"/>
    </row>
    <row r="644" spans="1:28" s="20" customFormat="1" ht="31.5" outlineLevel="1">
      <c r="A644" s="194" t="s">
        <v>93</v>
      </c>
      <c r="B644" s="7" t="s">
        <v>169</v>
      </c>
      <c r="C644" s="129" t="s">
        <v>181</v>
      </c>
      <c r="D644" s="162" t="s">
        <v>195</v>
      </c>
      <c r="E644" s="28"/>
      <c r="F644" s="17"/>
      <c r="G644" s="29">
        <v>0</v>
      </c>
      <c r="H644" s="111"/>
      <c r="I644" s="18"/>
      <c r="J644" s="29">
        <v>0</v>
      </c>
      <c r="K644" s="28">
        <v>0</v>
      </c>
      <c r="L644" s="18">
        <v>0</v>
      </c>
      <c r="M644" s="29">
        <v>0</v>
      </c>
      <c r="N644" s="181">
        <v>0</v>
      </c>
      <c r="O644" s="19">
        <v>0</v>
      </c>
      <c r="P644" s="32">
        <v>0</v>
      </c>
      <c r="Q644" s="93"/>
      <c r="R644" s="93"/>
      <c r="S644" s="93"/>
      <c r="T644" s="87"/>
      <c r="U644" s="81"/>
    </row>
    <row r="645" spans="1:28" s="20" customFormat="1" outlineLevel="1">
      <c r="A645" s="194" t="s">
        <v>93</v>
      </c>
      <c r="B645" s="7" t="s">
        <v>170</v>
      </c>
      <c r="C645" s="8" t="s">
        <v>180</v>
      </c>
      <c r="D645" s="162" t="s">
        <v>194</v>
      </c>
      <c r="E645" s="28">
        <v>0</v>
      </c>
      <c r="F645" s="17">
        <v>0</v>
      </c>
      <c r="G645" s="29">
        <v>0</v>
      </c>
      <c r="H645" s="28">
        <v>0</v>
      </c>
      <c r="I645" s="17">
        <v>0</v>
      </c>
      <c r="J645" s="29">
        <v>0</v>
      </c>
      <c r="K645" s="111">
        <v>0</v>
      </c>
      <c r="L645" s="18">
        <v>0</v>
      </c>
      <c r="M645" s="29">
        <v>0</v>
      </c>
      <c r="N645" s="181">
        <v>0</v>
      </c>
      <c r="O645" s="19">
        <v>0</v>
      </c>
      <c r="P645" s="32">
        <v>0</v>
      </c>
      <c r="Q645" s="93"/>
      <c r="R645" s="93"/>
      <c r="S645" s="93"/>
      <c r="T645" s="87"/>
      <c r="U645" s="81"/>
      <c r="X645" s="198"/>
      <c r="AB645" s="22"/>
    </row>
    <row r="646" spans="1:28" s="20" customFormat="1" outlineLevel="1">
      <c r="A646" s="194" t="s">
        <v>93</v>
      </c>
      <c r="B646" s="7" t="s">
        <v>171</v>
      </c>
      <c r="C646" s="8" t="s">
        <v>156</v>
      </c>
      <c r="D646" s="162"/>
      <c r="E646" s="28"/>
      <c r="F646" s="17"/>
      <c r="G646" s="29">
        <v>0</v>
      </c>
      <c r="H646" s="28"/>
      <c r="I646" s="17"/>
      <c r="J646" s="29">
        <v>0</v>
      </c>
      <c r="K646" s="111">
        <v>0</v>
      </c>
      <c r="L646" s="18">
        <v>0</v>
      </c>
      <c r="M646" s="29">
        <v>0</v>
      </c>
      <c r="N646" s="181">
        <v>0</v>
      </c>
      <c r="O646" s="19">
        <v>0</v>
      </c>
      <c r="P646" s="32">
        <v>0</v>
      </c>
      <c r="Q646" s="93"/>
      <c r="R646" s="93"/>
      <c r="S646" s="93"/>
      <c r="T646" s="87"/>
      <c r="U646" s="81"/>
    </row>
    <row r="647" spans="1:28" s="16" customFormat="1" outlineLevel="1">
      <c r="A647" s="193" t="s">
        <v>93</v>
      </c>
      <c r="B647" s="5" t="s">
        <v>141</v>
      </c>
      <c r="C647" s="6" t="s">
        <v>140</v>
      </c>
      <c r="D647" s="161" t="s">
        <v>159</v>
      </c>
      <c r="E647" s="26">
        <v>16</v>
      </c>
      <c r="F647" s="14">
        <v>178</v>
      </c>
      <c r="G647" s="27">
        <v>351616.47000000003</v>
      </c>
      <c r="H647" s="26">
        <v>0</v>
      </c>
      <c r="I647" s="21">
        <v>0</v>
      </c>
      <c r="J647" s="27">
        <v>0</v>
      </c>
      <c r="K647" s="26">
        <v>-16</v>
      </c>
      <c r="L647" s="21">
        <v>-178</v>
      </c>
      <c r="M647" s="27">
        <v>-351616.47000000003</v>
      </c>
      <c r="N647" s="30">
        <v>-1</v>
      </c>
      <c r="O647" s="15">
        <v>-1</v>
      </c>
      <c r="P647" s="31">
        <v>-1</v>
      </c>
      <c r="Q647" s="92"/>
      <c r="R647" s="92"/>
      <c r="S647" s="92"/>
      <c r="T647" s="86"/>
      <c r="U647" s="81"/>
    </row>
    <row r="648" spans="1:28" s="16" customFormat="1" outlineLevel="1">
      <c r="A648" s="193" t="s">
        <v>93</v>
      </c>
      <c r="B648" s="5"/>
      <c r="C648" s="8" t="s">
        <v>166</v>
      </c>
      <c r="D648" s="162" t="s">
        <v>159</v>
      </c>
      <c r="E648" s="28">
        <v>0</v>
      </c>
      <c r="F648" s="17">
        <v>0</v>
      </c>
      <c r="G648" s="29">
        <v>0</v>
      </c>
      <c r="H648" s="28">
        <v>0</v>
      </c>
      <c r="I648" s="17">
        <v>0</v>
      </c>
      <c r="J648" s="29">
        <v>0</v>
      </c>
      <c r="K648" s="111">
        <v>0</v>
      </c>
      <c r="L648" s="18">
        <v>0</v>
      </c>
      <c r="M648" s="29">
        <v>0</v>
      </c>
      <c r="N648" s="30">
        <v>0</v>
      </c>
      <c r="O648" s="15">
        <v>0</v>
      </c>
      <c r="P648" s="31">
        <v>0</v>
      </c>
      <c r="Q648" s="93"/>
      <c r="R648" s="93"/>
      <c r="S648" s="93"/>
      <c r="T648" s="86"/>
      <c r="U648" s="81"/>
    </row>
    <row r="649" spans="1:28" s="16" customFormat="1" outlineLevel="1">
      <c r="A649" s="193" t="s">
        <v>93</v>
      </c>
      <c r="B649" s="5"/>
      <c r="C649" s="8" t="s">
        <v>167</v>
      </c>
      <c r="D649" s="162" t="s">
        <v>159</v>
      </c>
      <c r="E649" s="28">
        <v>0</v>
      </c>
      <c r="F649" s="17">
        <v>0</v>
      </c>
      <c r="G649" s="29">
        <v>0</v>
      </c>
      <c r="H649" s="111">
        <v>0</v>
      </c>
      <c r="I649" s="18">
        <v>0</v>
      </c>
      <c r="J649" s="29">
        <v>0</v>
      </c>
      <c r="K649" s="111">
        <v>0</v>
      </c>
      <c r="L649" s="18">
        <v>0</v>
      </c>
      <c r="M649" s="29">
        <v>0</v>
      </c>
      <c r="N649" s="181">
        <v>0</v>
      </c>
      <c r="O649" s="19">
        <v>0</v>
      </c>
      <c r="P649" s="32">
        <v>0</v>
      </c>
      <c r="Q649" s="93"/>
      <c r="R649" s="93"/>
      <c r="S649" s="93"/>
      <c r="T649" s="86"/>
      <c r="U649" s="81"/>
    </row>
    <row r="650" spans="1:28" s="20" customFormat="1" ht="31.5" outlineLevel="1">
      <c r="A650" s="193" t="s">
        <v>93</v>
      </c>
      <c r="B650" s="5"/>
      <c r="C650" s="129" t="s">
        <v>182</v>
      </c>
      <c r="D650" s="162" t="s">
        <v>159</v>
      </c>
      <c r="E650" s="28">
        <v>0</v>
      </c>
      <c r="F650" s="17">
        <v>0</v>
      </c>
      <c r="G650" s="29">
        <v>0</v>
      </c>
      <c r="H650" s="28">
        <v>0</v>
      </c>
      <c r="I650" s="18">
        <v>0</v>
      </c>
      <c r="J650" s="29">
        <v>0</v>
      </c>
      <c r="K650" s="111">
        <v>0</v>
      </c>
      <c r="L650" s="18">
        <v>0</v>
      </c>
      <c r="M650" s="29">
        <v>0</v>
      </c>
      <c r="N650" s="30">
        <v>0</v>
      </c>
      <c r="O650" s="15">
        <v>0</v>
      </c>
      <c r="P650" s="31">
        <v>0</v>
      </c>
      <c r="Q650" s="93"/>
      <c r="R650" s="93"/>
      <c r="S650" s="93"/>
      <c r="T650" s="87"/>
      <c r="U650" s="81"/>
    </row>
    <row r="651" spans="1:28" s="20" customFormat="1" outlineLevel="1">
      <c r="A651" s="194" t="s">
        <v>93</v>
      </c>
      <c r="B651" s="7" t="s">
        <v>185</v>
      </c>
      <c r="C651" s="8" t="s">
        <v>157</v>
      </c>
      <c r="D651" s="162" t="s">
        <v>159</v>
      </c>
      <c r="E651" s="28">
        <v>16</v>
      </c>
      <c r="F651" s="17">
        <v>178</v>
      </c>
      <c r="G651" s="29">
        <v>351616.47000000003</v>
      </c>
      <c r="H651" s="28">
        <v>0</v>
      </c>
      <c r="I651" s="17">
        <v>0</v>
      </c>
      <c r="J651" s="29">
        <v>0</v>
      </c>
      <c r="K651" s="111">
        <v>-16</v>
      </c>
      <c r="L651" s="18">
        <v>-178</v>
      </c>
      <c r="M651" s="29">
        <v>-351616.47000000003</v>
      </c>
      <c r="N651" s="181">
        <v>-1</v>
      </c>
      <c r="O651" s="19">
        <v>-1</v>
      </c>
      <c r="P651" s="32">
        <v>-1</v>
      </c>
      <c r="Q651" s="93"/>
      <c r="R651" s="93"/>
      <c r="S651" s="93"/>
      <c r="T651" s="87"/>
      <c r="U651" s="81"/>
    </row>
    <row r="652" spans="1:28" s="20" customFormat="1" outlineLevel="1">
      <c r="A652" s="194" t="s">
        <v>93</v>
      </c>
      <c r="B652" s="7" t="s">
        <v>186</v>
      </c>
      <c r="C652" s="8" t="s">
        <v>183</v>
      </c>
      <c r="D652" s="162" t="s">
        <v>159</v>
      </c>
      <c r="E652" s="28">
        <v>0</v>
      </c>
      <c r="F652" s="17">
        <v>0</v>
      </c>
      <c r="G652" s="29">
        <v>0</v>
      </c>
      <c r="H652" s="28">
        <v>0</v>
      </c>
      <c r="I652" s="17">
        <v>0</v>
      </c>
      <c r="J652" s="29">
        <v>0</v>
      </c>
      <c r="K652" s="111">
        <v>0</v>
      </c>
      <c r="L652" s="18">
        <v>0</v>
      </c>
      <c r="M652" s="29">
        <v>0</v>
      </c>
      <c r="N652" s="181">
        <v>0</v>
      </c>
      <c r="O652" s="19">
        <v>0</v>
      </c>
      <c r="P652" s="32">
        <v>0</v>
      </c>
      <c r="Q652" s="93"/>
      <c r="R652" s="93"/>
      <c r="S652" s="93"/>
      <c r="T652" s="87"/>
      <c r="U652" s="81"/>
    </row>
    <row r="653" spans="1:28" s="20" customFormat="1" outlineLevel="1">
      <c r="A653" s="194" t="s">
        <v>93</v>
      </c>
      <c r="B653" s="7" t="s">
        <v>187</v>
      </c>
      <c r="C653" s="8" t="s">
        <v>156</v>
      </c>
      <c r="D653" s="162"/>
      <c r="E653" s="28"/>
      <c r="F653" s="17"/>
      <c r="G653" s="29">
        <v>0</v>
      </c>
      <c r="H653" s="28"/>
      <c r="I653" s="17"/>
      <c r="J653" s="29"/>
      <c r="K653" s="111">
        <v>0</v>
      </c>
      <c r="L653" s="18">
        <v>0</v>
      </c>
      <c r="M653" s="29">
        <v>0</v>
      </c>
      <c r="N653" s="181">
        <v>0</v>
      </c>
      <c r="O653" s="19">
        <v>0</v>
      </c>
      <c r="P653" s="32">
        <v>0</v>
      </c>
      <c r="Q653" s="93"/>
      <c r="R653" s="93"/>
      <c r="S653" s="93"/>
      <c r="U653" s="81"/>
    </row>
    <row r="654" spans="1:28" s="20" customFormat="1" ht="31.5" outlineLevel="1">
      <c r="A654" s="193" t="s">
        <v>93</v>
      </c>
      <c r="B654" s="5" t="s">
        <v>139</v>
      </c>
      <c r="C654" s="9" t="s">
        <v>142</v>
      </c>
      <c r="D654" s="163" t="s">
        <v>1</v>
      </c>
      <c r="E654" s="26">
        <v>4494</v>
      </c>
      <c r="F654" s="21">
        <v>18492</v>
      </c>
      <c r="G654" s="27">
        <v>12844498.879999997</v>
      </c>
      <c r="H654" s="26">
        <v>3809</v>
      </c>
      <c r="I654" s="21">
        <v>16311</v>
      </c>
      <c r="J654" s="27">
        <v>-1581796.44</v>
      </c>
      <c r="K654" s="26">
        <v>-685</v>
      </c>
      <c r="L654" s="21">
        <v>-2181</v>
      </c>
      <c r="M654" s="27">
        <v>-14426295.319999997</v>
      </c>
      <c r="N654" s="30">
        <v>-0.15242545616377393</v>
      </c>
      <c r="O654" s="15">
        <v>-0.11794289422452953</v>
      </c>
      <c r="P654" s="31">
        <v>-1.1231497199523288</v>
      </c>
      <c r="Q654" s="92"/>
      <c r="R654" s="92"/>
      <c r="S654" s="92"/>
      <c r="T654" s="87"/>
      <c r="U654" s="81"/>
    </row>
    <row r="655" spans="1:28" s="20" customFormat="1" ht="31.5" outlineLevel="1">
      <c r="A655" s="194" t="s">
        <v>93</v>
      </c>
      <c r="B655" s="7" t="s">
        <v>188</v>
      </c>
      <c r="C655" s="10" t="s">
        <v>184</v>
      </c>
      <c r="D655" s="164" t="s">
        <v>1</v>
      </c>
      <c r="E655" s="28">
        <v>4298</v>
      </c>
      <c r="F655" s="17">
        <v>17642</v>
      </c>
      <c r="G655" s="29">
        <v>11923098.879999997</v>
      </c>
      <c r="H655" s="28">
        <v>3696</v>
      </c>
      <c r="I655" s="17">
        <v>15861</v>
      </c>
      <c r="J655" s="29">
        <v>-2145796.44</v>
      </c>
      <c r="K655" s="111">
        <v>-602</v>
      </c>
      <c r="L655" s="18">
        <v>-1781</v>
      </c>
      <c r="M655" s="29">
        <v>-14068895.319999997</v>
      </c>
      <c r="N655" s="181">
        <v>-0.14006514657980457</v>
      </c>
      <c r="O655" s="19">
        <v>-0.10095227298492235</v>
      </c>
      <c r="P655" s="32">
        <v>-1.1799696925771028</v>
      </c>
      <c r="Q655" s="93"/>
      <c r="R655" s="93"/>
      <c r="S655" s="93"/>
      <c r="T655" s="87"/>
      <c r="U655" s="81"/>
    </row>
    <row r="656" spans="1:28" s="20" customFormat="1" ht="31.5" outlineLevel="1">
      <c r="A656" s="194" t="s">
        <v>93</v>
      </c>
      <c r="B656" s="7"/>
      <c r="C656" s="10" t="s">
        <v>224</v>
      </c>
      <c r="D656" s="164" t="s">
        <v>225</v>
      </c>
      <c r="E656" s="28">
        <v>1861</v>
      </c>
      <c r="F656" s="17">
        <v>1400</v>
      </c>
      <c r="G656" s="29">
        <v>5339733.57</v>
      </c>
      <c r="H656" s="28">
        <v>1722</v>
      </c>
      <c r="I656" s="17">
        <v>1722</v>
      </c>
      <c r="J656" s="29">
        <v>6963850.1999999993</v>
      </c>
      <c r="K656" s="111">
        <v>-139</v>
      </c>
      <c r="L656" s="18">
        <v>322</v>
      </c>
      <c r="M656" s="29">
        <v>1624116.629999999</v>
      </c>
      <c r="N656" s="181">
        <v>-7.4691026329930146E-2</v>
      </c>
      <c r="O656" s="19">
        <v>0.23</v>
      </c>
      <c r="P656" s="32">
        <v>0.3041568663883728</v>
      </c>
      <c r="Q656" s="93"/>
      <c r="R656" s="93"/>
      <c r="S656" s="93"/>
      <c r="T656" s="87"/>
      <c r="U656" s="81"/>
    </row>
    <row r="657" spans="1:28" s="20" customFormat="1" outlineLevel="1">
      <c r="A657" s="194" t="s">
        <v>93</v>
      </c>
      <c r="B657" s="7"/>
      <c r="C657" s="10" t="s">
        <v>222</v>
      </c>
      <c r="D657" s="164" t="s">
        <v>223</v>
      </c>
      <c r="E657" s="28">
        <v>0</v>
      </c>
      <c r="F657" s="17">
        <v>0</v>
      </c>
      <c r="G657" s="29">
        <v>0</v>
      </c>
      <c r="H657" s="28">
        <v>0</v>
      </c>
      <c r="I657" s="17"/>
      <c r="J657" s="29">
        <v>0</v>
      </c>
      <c r="K657" s="111">
        <v>0</v>
      </c>
      <c r="L657" s="18">
        <v>0</v>
      </c>
      <c r="M657" s="29">
        <v>0</v>
      </c>
      <c r="N657" s="181">
        <v>0</v>
      </c>
      <c r="O657" s="19">
        <v>0</v>
      </c>
      <c r="P657" s="32">
        <v>0</v>
      </c>
      <c r="Q657" s="93"/>
      <c r="R657" s="93"/>
      <c r="S657" s="93"/>
      <c r="T657" s="87"/>
      <c r="U657" s="81"/>
    </row>
    <row r="658" spans="1:28" s="20" customFormat="1" outlineLevel="1">
      <c r="A658" s="194" t="s">
        <v>93</v>
      </c>
      <c r="B658" s="7" t="s">
        <v>189</v>
      </c>
      <c r="C658" s="11" t="s">
        <v>144</v>
      </c>
      <c r="D658" s="164" t="s">
        <v>1</v>
      </c>
      <c r="E658" s="28">
        <v>196</v>
      </c>
      <c r="F658" s="17">
        <v>850</v>
      </c>
      <c r="G658" s="29">
        <v>921400</v>
      </c>
      <c r="H658" s="28">
        <v>113</v>
      </c>
      <c r="I658" s="17">
        <v>450</v>
      </c>
      <c r="J658" s="29">
        <v>564000</v>
      </c>
      <c r="K658" s="111">
        <v>-83</v>
      </c>
      <c r="L658" s="18">
        <v>-400</v>
      </c>
      <c r="M658" s="29">
        <v>-357400</v>
      </c>
      <c r="N658" s="181">
        <v>-0.42346938775510207</v>
      </c>
      <c r="O658" s="19">
        <v>-0.47058823529411764</v>
      </c>
      <c r="P658" s="32">
        <v>-0.3878879965270241</v>
      </c>
      <c r="Q658" s="93"/>
      <c r="R658" s="93"/>
      <c r="S658" s="93"/>
      <c r="T658" s="87"/>
      <c r="U658" s="81"/>
    </row>
    <row r="659" spans="1:28" s="16" customFormat="1" outlineLevel="1">
      <c r="A659" s="193" t="s">
        <v>93</v>
      </c>
      <c r="B659" s="5" t="s">
        <v>143</v>
      </c>
      <c r="C659" s="6" t="s">
        <v>2</v>
      </c>
      <c r="D659" s="163" t="s">
        <v>3</v>
      </c>
      <c r="E659" s="26">
        <v>0</v>
      </c>
      <c r="F659" s="14">
        <v>0</v>
      </c>
      <c r="G659" s="27">
        <v>0</v>
      </c>
      <c r="H659" s="230">
        <v>0</v>
      </c>
      <c r="I659" s="231"/>
      <c r="J659" s="232">
        <v>0</v>
      </c>
      <c r="K659" s="165">
        <v>0</v>
      </c>
      <c r="L659" s="21">
        <v>0</v>
      </c>
      <c r="M659" s="27">
        <v>0</v>
      </c>
      <c r="N659" s="30">
        <v>0</v>
      </c>
      <c r="O659" s="15">
        <v>0</v>
      </c>
      <c r="P659" s="31">
        <v>0</v>
      </c>
      <c r="Q659" s="92"/>
      <c r="R659" s="92"/>
      <c r="S659" s="92"/>
      <c r="T659" s="86"/>
      <c r="U659" s="81"/>
    </row>
    <row r="660" spans="1:28" s="13" customFormat="1">
      <c r="A660" s="36" t="s">
        <v>80</v>
      </c>
      <c r="B660" s="37" t="s">
        <v>96</v>
      </c>
      <c r="C660" s="215" t="s">
        <v>95</v>
      </c>
      <c r="D660" s="208" t="s">
        <v>145</v>
      </c>
      <c r="E660" s="40" t="s">
        <v>145</v>
      </c>
      <c r="F660" s="41" t="s">
        <v>145</v>
      </c>
      <c r="G660" s="42">
        <v>16786339.009999998</v>
      </c>
      <c r="H660" s="40" t="s">
        <v>145</v>
      </c>
      <c r="I660" s="41" t="s">
        <v>145</v>
      </c>
      <c r="J660" s="42">
        <v>3011080</v>
      </c>
      <c r="K660" s="40" t="s">
        <v>145</v>
      </c>
      <c r="L660" s="41" t="s">
        <v>145</v>
      </c>
      <c r="M660" s="42">
        <v>-13775259.01</v>
      </c>
      <c r="N660" s="216" t="s">
        <v>145</v>
      </c>
      <c r="O660" s="217" t="s">
        <v>145</v>
      </c>
      <c r="P660" s="43">
        <v>-0.82062318661584099</v>
      </c>
      <c r="Q660" s="91"/>
      <c r="R660" s="91"/>
      <c r="S660" s="91"/>
      <c r="T660" s="85"/>
      <c r="U660" s="81"/>
      <c r="W660" s="81"/>
      <c r="X660" s="81">
        <v>3011080</v>
      </c>
    </row>
    <row r="661" spans="1:28" s="16" customFormat="1" outlineLevel="1">
      <c r="A661" s="193" t="s">
        <v>96</v>
      </c>
      <c r="B661" s="5" t="s">
        <v>136</v>
      </c>
      <c r="C661" s="6" t="s">
        <v>137</v>
      </c>
      <c r="D661" s="161" t="s">
        <v>194</v>
      </c>
      <c r="E661" s="26">
        <v>42</v>
      </c>
      <c r="F661" s="14">
        <v>449</v>
      </c>
      <c r="G661" s="27">
        <v>9270328.0499999989</v>
      </c>
      <c r="H661" s="26">
        <v>0</v>
      </c>
      <c r="I661" s="14">
        <v>0</v>
      </c>
      <c r="J661" s="27">
        <v>0</v>
      </c>
      <c r="K661" s="26">
        <v>-42</v>
      </c>
      <c r="L661" s="14">
        <v>-449</v>
      </c>
      <c r="M661" s="27">
        <v>-9270328.0499999989</v>
      </c>
      <c r="N661" s="30">
        <v>-1</v>
      </c>
      <c r="O661" s="15">
        <v>-1</v>
      </c>
      <c r="P661" s="31">
        <v>-1</v>
      </c>
      <c r="Q661" s="92"/>
      <c r="R661" s="92"/>
      <c r="S661" s="92"/>
      <c r="T661" s="86"/>
      <c r="U661" s="81"/>
    </row>
    <row r="662" spans="1:28" s="20" customFormat="1" outlineLevel="1">
      <c r="A662" s="194" t="s">
        <v>96</v>
      </c>
      <c r="B662" s="7"/>
      <c r="C662" s="8" t="s">
        <v>166</v>
      </c>
      <c r="D662" s="162" t="s">
        <v>194</v>
      </c>
      <c r="E662" s="28">
        <v>0</v>
      </c>
      <c r="F662" s="17">
        <v>0</v>
      </c>
      <c r="G662" s="29">
        <v>0</v>
      </c>
      <c r="H662" s="28">
        <v>0</v>
      </c>
      <c r="I662" s="17">
        <v>0</v>
      </c>
      <c r="J662" s="29">
        <v>0</v>
      </c>
      <c r="K662" s="28">
        <v>0</v>
      </c>
      <c r="L662" s="18">
        <v>0</v>
      </c>
      <c r="M662" s="29">
        <v>0</v>
      </c>
      <c r="N662" s="181">
        <v>0</v>
      </c>
      <c r="O662" s="19">
        <v>0</v>
      </c>
      <c r="P662" s="32">
        <v>0</v>
      </c>
      <c r="Q662" s="93"/>
      <c r="R662" s="93"/>
      <c r="S662" s="93"/>
      <c r="T662" s="87"/>
      <c r="U662" s="81"/>
    </row>
    <row r="663" spans="1:28" s="20" customFormat="1" outlineLevel="1">
      <c r="A663" s="194" t="s">
        <v>96</v>
      </c>
      <c r="B663" s="7"/>
      <c r="C663" s="8" t="s">
        <v>167</v>
      </c>
      <c r="D663" s="162" t="s">
        <v>194</v>
      </c>
      <c r="E663" s="28">
        <v>0</v>
      </c>
      <c r="F663" s="17">
        <v>0</v>
      </c>
      <c r="G663" s="29">
        <v>0</v>
      </c>
      <c r="H663" s="28">
        <v>0</v>
      </c>
      <c r="I663" s="17">
        <v>0</v>
      </c>
      <c r="J663" s="29">
        <v>0</v>
      </c>
      <c r="K663" s="111">
        <v>0</v>
      </c>
      <c r="L663" s="18">
        <v>0</v>
      </c>
      <c r="M663" s="29">
        <v>0</v>
      </c>
      <c r="N663" s="181">
        <v>0</v>
      </c>
      <c r="O663" s="19">
        <v>0</v>
      </c>
      <c r="P663" s="32">
        <v>0</v>
      </c>
      <c r="Q663" s="93"/>
      <c r="R663" s="93"/>
      <c r="S663" s="93"/>
      <c r="T663" s="87"/>
      <c r="U663" s="81"/>
    </row>
    <row r="664" spans="1:28" s="20" customFormat="1" outlineLevel="1">
      <c r="A664" s="194" t="s">
        <v>96</v>
      </c>
      <c r="B664" s="7" t="s">
        <v>168</v>
      </c>
      <c r="C664" s="8" t="s">
        <v>138</v>
      </c>
      <c r="D664" s="162" t="s">
        <v>194</v>
      </c>
      <c r="E664" s="28">
        <v>0</v>
      </c>
      <c r="F664" s="17">
        <v>0</v>
      </c>
      <c r="G664" s="29">
        <v>0</v>
      </c>
      <c r="H664" s="28">
        <v>0</v>
      </c>
      <c r="I664" s="17">
        <v>0</v>
      </c>
      <c r="J664" s="29">
        <v>0</v>
      </c>
      <c r="K664" s="111">
        <v>0</v>
      </c>
      <c r="L664" s="18">
        <v>0</v>
      </c>
      <c r="M664" s="29">
        <v>0</v>
      </c>
      <c r="N664" s="181">
        <v>0</v>
      </c>
      <c r="O664" s="19">
        <v>0</v>
      </c>
      <c r="P664" s="32">
        <v>0</v>
      </c>
      <c r="Q664" s="93"/>
      <c r="R664" s="93"/>
      <c r="S664" s="93"/>
      <c r="U664" s="81"/>
    </row>
    <row r="665" spans="1:28" s="20" customFormat="1" ht="31.5" outlineLevel="1">
      <c r="A665" s="194" t="s">
        <v>96</v>
      </c>
      <c r="B665" s="7" t="s">
        <v>169</v>
      </c>
      <c r="C665" s="129" t="s">
        <v>181</v>
      </c>
      <c r="D665" s="162" t="s">
        <v>195</v>
      </c>
      <c r="E665" s="28"/>
      <c r="F665" s="17"/>
      <c r="G665" s="29">
        <v>0</v>
      </c>
      <c r="H665" s="111"/>
      <c r="I665" s="18"/>
      <c r="J665" s="29">
        <v>0</v>
      </c>
      <c r="K665" s="28">
        <v>0</v>
      </c>
      <c r="L665" s="18">
        <v>0</v>
      </c>
      <c r="M665" s="29">
        <v>0</v>
      </c>
      <c r="N665" s="181">
        <v>0</v>
      </c>
      <c r="O665" s="19">
        <v>0</v>
      </c>
      <c r="P665" s="32">
        <v>0</v>
      </c>
      <c r="Q665" s="93"/>
      <c r="R665" s="93"/>
      <c r="S665" s="93"/>
      <c r="T665" s="87"/>
      <c r="U665" s="81"/>
    </row>
    <row r="666" spans="1:28" s="20" customFormat="1" outlineLevel="1">
      <c r="A666" s="194" t="s">
        <v>96</v>
      </c>
      <c r="B666" s="7" t="s">
        <v>170</v>
      </c>
      <c r="C666" s="8" t="s">
        <v>180</v>
      </c>
      <c r="D666" s="162" t="s">
        <v>194</v>
      </c>
      <c r="E666" s="28">
        <v>42</v>
      </c>
      <c r="F666" s="17">
        <v>449</v>
      </c>
      <c r="G666" s="29">
        <v>9270328.0499999989</v>
      </c>
      <c r="H666" s="28">
        <v>0</v>
      </c>
      <c r="I666" s="17">
        <v>0</v>
      </c>
      <c r="J666" s="29">
        <v>0</v>
      </c>
      <c r="K666" s="111">
        <v>-42</v>
      </c>
      <c r="L666" s="18">
        <v>-449</v>
      </c>
      <c r="M666" s="29">
        <v>-9270328.0499999989</v>
      </c>
      <c r="N666" s="181">
        <v>-1</v>
      </c>
      <c r="O666" s="19">
        <v>-1</v>
      </c>
      <c r="P666" s="32">
        <v>-1</v>
      </c>
      <c r="Q666" s="93"/>
      <c r="R666" s="93"/>
      <c r="S666" s="93"/>
      <c r="T666" s="87"/>
      <c r="U666" s="81"/>
      <c r="X666" s="198"/>
      <c r="AB666" s="22"/>
    </row>
    <row r="667" spans="1:28" s="20" customFormat="1" outlineLevel="1">
      <c r="A667" s="194" t="s">
        <v>96</v>
      </c>
      <c r="B667" s="7" t="s">
        <v>171</v>
      </c>
      <c r="C667" s="8" t="s">
        <v>156</v>
      </c>
      <c r="D667" s="162"/>
      <c r="E667" s="28"/>
      <c r="F667" s="17"/>
      <c r="G667" s="29">
        <v>0</v>
      </c>
      <c r="H667" s="28"/>
      <c r="I667" s="17"/>
      <c r="J667" s="29">
        <v>0</v>
      </c>
      <c r="K667" s="111">
        <v>0</v>
      </c>
      <c r="L667" s="18">
        <v>0</v>
      </c>
      <c r="M667" s="29">
        <v>0</v>
      </c>
      <c r="N667" s="181">
        <v>0</v>
      </c>
      <c r="O667" s="19">
        <v>0</v>
      </c>
      <c r="P667" s="32">
        <v>0</v>
      </c>
      <c r="Q667" s="93"/>
      <c r="R667" s="93"/>
      <c r="S667" s="93"/>
      <c r="T667" s="87"/>
      <c r="U667" s="81"/>
    </row>
    <row r="668" spans="1:28" s="20" customFormat="1" outlineLevel="1">
      <c r="A668" s="193" t="s">
        <v>96</v>
      </c>
      <c r="B668" s="5" t="s">
        <v>141</v>
      </c>
      <c r="C668" s="6" t="s">
        <v>140</v>
      </c>
      <c r="D668" s="161" t="s">
        <v>159</v>
      </c>
      <c r="E668" s="26">
        <v>0</v>
      </c>
      <c r="F668" s="14">
        <v>0</v>
      </c>
      <c r="G668" s="27">
        <v>0</v>
      </c>
      <c r="H668" s="26">
        <v>0</v>
      </c>
      <c r="I668" s="21">
        <v>0</v>
      </c>
      <c r="J668" s="27">
        <v>0</v>
      </c>
      <c r="K668" s="26">
        <v>0</v>
      </c>
      <c r="L668" s="21">
        <v>0</v>
      </c>
      <c r="M668" s="27">
        <v>0</v>
      </c>
      <c r="N668" s="30">
        <v>0</v>
      </c>
      <c r="O668" s="15">
        <v>0</v>
      </c>
      <c r="P668" s="31">
        <v>0</v>
      </c>
      <c r="Q668" s="92"/>
      <c r="R668" s="92"/>
      <c r="S668" s="92"/>
      <c r="T668" s="87"/>
      <c r="U668" s="81"/>
    </row>
    <row r="669" spans="1:28" s="20" customFormat="1" outlineLevel="1">
      <c r="A669" s="193" t="s">
        <v>96</v>
      </c>
      <c r="B669" s="5"/>
      <c r="C669" s="8" t="s">
        <v>166</v>
      </c>
      <c r="D669" s="162" t="s">
        <v>159</v>
      </c>
      <c r="E669" s="28">
        <v>0</v>
      </c>
      <c r="F669" s="17">
        <v>0</v>
      </c>
      <c r="G669" s="29">
        <v>0</v>
      </c>
      <c r="H669" s="28">
        <v>0</v>
      </c>
      <c r="I669" s="17">
        <v>0</v>
      </c>
      <c r="J669" s="29">
        <v>0</v>
      </c>
      <c r="K669" s="111">
        <v>0</v>
      </c>
      <c r="L669" s="18">
        <v>0</v>
      </c>
      <c r="M669" s="29">
        <v>0</v>
      </c>
      <c r="N669" s="30">
        <v>0</v>
      </c>
      <c r="O669" s="15">
        <v>0</v>
      </c>
      <c r="P669" s="31">
        <v>0</v>
      </c>
      <c r="Q669" s="93"/>
      <c r="R669" s="93"/>
      <c r="S669" s="93"/>
      <c r="T669" s="87"/>
      <c r="U669" s="81"/>
    </row>
    <row r="670" spans="1:28" s="16" customFormat="1" outlineLevel="1">
      <c r="A670" s="193" t="s">
        <v>96</v>
      </c>
      <c r="B670" s="5"/>
      <c r="C670" s="8" t="s">
        <v>167</v>
      </c>
      <c r="D670" s="162" t="s">
        <v>159</v>
      </c>
      <c r="E670" s="28">
        <v>0</v>
      </c>
      <c r="F670" s="17">
        <v>0</v>
      </c>
      <c r="G670" s="29">
        <v>0</v>
      </c>
      <c r="H670" s="111">
        <v>0</v>
      </c>
      <c r="I670" s="18">
        <v>0</v>
      </c>
      <c r="J670" s="29">
        <v>0</v>
      </c>
      <c r="K670" s="111">
        <v>0</v>
      </c>
      <c r="L670" s="18">
        <v>0</v>
      </c>
      <c r="M670" s="29">
        <v>0</v>
      </c>
      <c r="N670" s="181">
        <v>0</v>
      </c>
      <c r="O670" s="19">
        <v>0</v>
      </c>
      <c r="P670" s="32">
        <v>0</v>
      </c>
      <c r="Q670" s="93"/>
      <c r="R670" s="93"/>
      <c r="S670" s="93"/>
      <c r="T670" s="86"/>
      <c r="U670" s="81"/>
    </row>
    <row r="671" spans="1:28" s="20" customFormat="1" ht="31.5" outlineLevel="1">
      <c r="A671" s="193" t="s">
        <v>96</v>
      </c>
      <c r="B671" s="5"/>
      <c r="C671" s="129" t="s">
        <v>182</v>
      </c>
      <c r="D671" s="162" t="s">
        <v>159</v>
      </c>
      <c r="E671" s="28">
        <v>0</v>
      </c>
      <c r="F671" s="17">
        <v>0</v>
      </c>
      <c r="G671" s="29">
        <v>0</v>
      </c>
      <c r="H671" s="28">
        <v>0</v>
      </c>
      <c r="I671" s="18">
        <v>0</v>
      </c>
      <c r="J671" s="29">
        <v>0</v>
      </c>
      <c r="K671" s="111">
        <v>0</v>
      </c>
      <c r="L671" s="18">
        <v>0</v>
      </c>
      <c r="M671" s="29">
        <v>0</v>
      </c>
      <c r="N671" s="30">
        <v>0</v>
      </c>
      <c r="O671" s="15">
        <v>0</v>
      </c>
      <c r="P671" s="31">
        <v>0</v>
      </c>
      <c r="Q671" s="93"/>
      <c r="R671" s="93"/>
      <c r="S671" s="93"/>
      <c r="T671" s="87"/>
      <c r="U671" s="81"/>
    </row>
    <row r="672" spans="1:28" s="20" customFormat="1" outlineLevel="1">
      <c r="A672" s="194" t="s">
        <v>96</v>
      </c>
      <c r="B672" s="7" t="s">
        <v>185</v>
      </c>
      <c r="C672" s="8" t="s">
        <v>157</v>
      </c>
      <c r="D672" s="162" t="s">
        <v>159</v>
      </c>
      <c r="E672" s="28">
        <v>0</v>
      </c>
      <c r="F672" s="17">
        <v>0</v>
      </c>
      <c r="G672" s="29">
        <v>0</v>
      </c>
      <c r="H672" s="28">
        <v>0</v>
      </c>
      <c r="I672" s="17">
        <v>0</v>
      </c>
      <c r="J672" s="29">
        <v>0</v>
      </c>
      <c r="K672" s="111">
        <v>0</v>
      </c>
      <c r="L672" s="18">
        <v>0</v>
      </c>
      <c r="M672" s="29">
        <v>0</v>
      </c>
      <c r="N672" s="181">
        <v>0</v>
      </c>
      <c r="O672" s="19">
        <v>0</v>
      </c>
      <c r="P672" s="32">
        <v>0</v>
      </c>
      <c r="Q672" s="93"/>
      <c r="R672" s="93"/>
      <c r="S672" s="93"/>
      <c r="T672" s="87"/>
      <c r="U672" s="81"/>
    </row>
    <row r="673" spans="1:28" s="20" customFormat="1" outlineLevel="1">
      <c r="A673" s="194" t="s">
        <v>96</v>
      </c>
      <c r="B673" s="7" t="s">
        <v>186</v>
      </c>
      <c r="C673" s="8" t="s">
        <v>183</v>
      </c>
      <c r="D673" s="162" t="s">
        <v>159</v>
      </c>
      <c r="E673" s="28">
        <v>0</v>
      </c>
      <c r="F673" s="17">
        <v>0</v>
      </c>
      <c r="G673" s="29">
        <v>0</v>
      </c>
      <c r="H673" s="28">
        <v>0</v>
      </c>
      <c r="I673" s="17">
        <v>0</v>
      </c>
      <c r="J673" s="29">
        <v>0</v>
      </c>
      <c r="K673" s="111">
        <v>0</v>
      </c>
      <c r="L673" s="18">
        <v>0</v>
      </c>
      <c r="M673" s="29">
        <v>0</v>
      </c>
      <c r="N673" s="181">
        <v>0</v>
      </c>
      <c r="O673" s="19">
        <v>0</v>
      </c>
      <c r="P673" s="32">
        <v>0</v>
      </c>
      <c r="Q673" s="93"/>
      <c r="R673" s="93"/>
      <c r="S673" s="93"/>
      <c r="T673" s="87"/>
      <c r="U673" s="81"/>
    </row>
    <row r="674" spans="1:28" s="20" customFormat="1" outlineLevel="1">
      <c r="A674" s="194" t="s">
        <v>96</v>
      </c>
      <c r="B674" s="7" t="s">
        <v>187</v>
      </c>
      <c r="C674" s="8" t="s">
        <v>156</v>
      </c>
      <c r="D674" s="162"/>
      <c r="E674" s="28"/>
      <c r="F674" s="17"/>
      <c r="G674" s="29">
        <v>0</v>
      </c>
      <c r="H674" s="28"/>
      <c r="I674" s="17"/>
      <c r="J674" s="29"/>
      <c r="K674" s="111">
        <v>0</v>
      </c>
      <c r="L674" s="18">
        <v>0</v>
      </c>
      <c r="M674" s="29">
        <v>0</v>
      </c>
      <c r="N674" s="181">
        <v>0</v>
      </c>
      <c r="O674" s="19">
        <v>0</v>
      </c>
      <c r="P674" s="32">
        <v>0</v>
      </c>
      <c r="Q674" s="93"/>
      <c r="R674" s="93"/>
      <c r="S674" s="93"/>
      <c r="U674" s="81"/>
    </row>
    <row r="675" spans="1:28" s="20" customFormat="1" ht="31.5" outlineLevel="1">
      <c r="A675" s="193" t="s">
        <v>96</v>
      </c>
      <c r="B675" s="5" t="s">
        <v>139</v>
      </c>
      <c r="C675" s="9" t="s">
        <v>142</v>
      </c>
      <c r="D675" s="163" t="s">
        <v>1</v>
      </c>
      <c r="E675" s="26">
        <v>928</v>
      </c>
      <c r="F675" s="21">
        <v>3968</v>
      </c>
      <c r="G675" s="27">
        <v>7516010.9600000009</v>
      </c>
      <c r="H675" s="26">
        <v>150</v>
      </c>
      <c r="I675" s="21">
        <v>912</v>
      </c>
      <c r="J675" s="27">
        <v>3011080</v>
      </c>
      <c r="K675" s="26">
        <v>-778</v>
      </c>
      <c r="L675" s="21">
        <v>-3056</v>
      </c>
      <c r="M675" s="27">
        <v>-4504930.9600000009</v>
      </c>
      <c r="N675" s="30">
        <v>-0.83836206896551724</v>
      </c>
      <c r="O675" s="15">
        <v>-0.77016129032258063</v>
      </c>
      <c r="P675" s="31">
        <v>-0.59937791256227768</v>
      </c>
      <c r="Q675" s="92"/>
      <c r="R675" s="92"/>
      <c r="S675" s="92"/>
      <c r="T675" s="87"/>
      <c r="U675" s="81"/>
    </row>
    <row r="676" spans="1:28" s="20" customFormat="1" ht="31.5" outlineLevel="1">
      <c r="A676" s="194" t="s">
        <v>96</v>
      </c>
      <c r="B676" s="7" t="s">
        <v>188</v>
      </c>
      <c r="C676" s="10" t="s">
        <v>184</v>
      </c>
      <c r="D676" s="164" t="s">
        <v>1</v>
      </c>
      <c r="E676" s="28">
        <v>815</v>
      </c>
      <c r="F676" s="17">
        <v>3468</v>
      </c>
      <c r="G676" s="29">
        <v>6933360.9600000009</v>
      </c>
      <c r="H676" s="28">
        <v>24</v>
      </c>
      <c r="I676" s="17">
        <v>412</v>
      </c>
      <c r="J676" s="29">
        <v>2404780</v>
      </c>
      <c r="K676" s="111">
        <v>-791</v>
      </c>
      <c r="L676" s="18">
        <v>-3056</v>
      </c>
      <c r="M676" s="29">
        <v>-4528580.9600000009</v>
      </c>
      <c r="N676" s="181">
        <v>-0.97055214723926375</v>
      </c>
      <c r="O676" s="19">
        <v>-0.88119953863898504</v>
      </c>
      <c r="P676" s="32">
        <v>-0.65315811280075053</v>
      </c>
      <c r="Q676" s="93"/>
      <c r="R676" s="93"/>
      <c r="S676" s="93"/>
      <c r="T676" s="87"/>
      <c r="U676" s="81"/>
    </row>
    <row r="677" spans="1:28" s="20" customFormat="1" ht="31.5" outlineLevel="1">
      <c r="A677" s="194"/>
      <c r="B677" s="7"/>
      <c r="C677" s="10" t="s">
        <v>224</v>
      </c>
      <c r="D677" s="164" t="s">
        <v>225</v>
      </c>
      <c r="E677" s="28">
        <v>0</v>
      </c>
      <c r="F677" s="17">
        <v>0</v>
      </c>
      <c r="G677" s="29">
        <v>0</v>
      </c>
      <c r="H677" s="28">
        <v>0</v>
      </c>
      <c r="I677" s="17">
        <v>0</v>
      </c>
      <c r="J677" s="29">
        <v>0</v>
      </c>
      <c r="K677" s="111">
        <v>0</v>
      </c>
      <c r="L677" s="18">
        <v>0</v>
      </c>
      <c r="M677" s="29">
        <v>0</v>
      </c>
      <c r="N677" s="181">
        <v>0</v>
      </c>
      <c r="O677" s="19">
        <v>0</v>
      </c>
      <c r="P677" s="32">
        <v>0</v>
      </c>
      <c r="Q677" s="93"/>
      <c r="R677" s="93"/>
      <c r="S677" s="93"/>
      <c r="T677" s="87"/>
      <c r="U677" s="81"/>
    </row>
    <row r="678" spans="1:28" s="20" customFormat="1" outlineLevel="1">
      <c r="A678" s="194"/>
      <c r="B678" s="7"/>
      <c r="C678" s="10" t="s">
        <v>222</v>
      </c>
      <c r="D678" s="164" t="s">
        <v>223</v>
      </c>
      <c r="E678" s="28">
        <v>100</v>
      </c>
      <c r="F678" s="17">
        <v>0</v>
      </c>
      <c r="G678" s="29">
        <v>228200</v>
      </c>
      <c r="H678" s="28">
        <v>0</v>
      </c>
      <c r="I678" s="17"/>
      <c r="J678" s="29">
        <v>0</v>
      </c>
      <c r="K678" s="111">
        <v>-100</v>
      </c>
      <c r="L678" s="18">
        <v>0</v>
      </c>
      <c r="M678" s="29">
        <v>-228200</v>
      </c>
      <c r="N678" s="181">
        <v>-1</v>
      </c>
      <c r="O678" s="19">
        <v>0</v>
      </c>
      <c r="P678" s="32">
        <v>-1</v>
      </c>
      <c r="Q678" s="93"/>
      <c r="R678" s="93"/>
      <c r="S678" s="93"/>
      <c r="T678" s="87"/>
      <c r="U678" s="81"/>
    </row>
    <row r="679" spans="1:28" s="20" customFormat="1" outlineLevel="1">
      <c r="A679" s="194" t="s">
        <v>96</v>
      </c>
      <c r="B679" s="7" t="s">
        <v>189</v>
      </c>
      <c r="C679" s="11" t="s">
        <v>144</v>
      </c>
      <c r="D679" s="164" t="s">
        <v>1</v>
      </c>
      <c r="E679" s="28">
        <v>113</v>
      </c>
      <c r="F679" s="17">
        <v>500</v>
      </c>
      <c r="G679" s="29">
        <v>582650</v>
      </c>
      <c r="H679" s="28">
        <v>126</v>
      </c>
      <c r="I679" s="17">
        <v>500</v>
      </c>
      <c r="J679" s="29">
        <v>606300</v>
      </c>
      <c r="K679" s="111">
        <v>13</v>
      </c>
      <c r="L679" s="18">
        <v>0</v>
      </c>
      <c r="M679" s="29">
        <v>23650</v>
      </c>
      <c r="N679" s="181">
        <v>0.11504424778761062</v>
      </c>
      <c r="O679" s="19">
        <v>0</v>
      </c>
      <c r="P679" s="32">
        <v>4.0590405904059039E-2</v>
      </c>
      <c r="Q679" s="93"/>
      <c r="R679" s="93"/>
      <c r="S679" s="93"/>
      <c r="T679" s="87"/>
      <c r="U679" s="81"/>
    </row>
    <row r="680" spans="1:28" s="16" customFormat="1" outlineLevel="1">
      <c r="A680" s="193" t="s">
        <v>96</v>
      </c>
      <c r="B680" s="5" t="s">
        <v>143</v>
      </c>
      <c r="C680" s="6" t="s">
        <v>2</v>
      </c>
      <c r="D680" s="163" t="s">
        <v>3</v>
      </c>
      <c r="E680" s="26">
        <v>0</v>
      </c>
      <c r="F680" s="14">
        <v>0</v>
      </c>
      <c r="G680" s="27">
        <v>0</v>
      </c>
      <c r="H680" s="230">
        <v>0</v>
      </c>
      <c r="I680" s="231"/>
      <c r="J680" s="232">
        <v>0</v>
      </c>
      <c r="K680" s="165">
        <v>0</v>
      </c>
      <c r="L680" s="21">
        <v>0</v>
      </c>
      <c r="M680" s="27">
        <v>0</v>
      </c>
      <c r="N680" s="30">
        <v>0</v>
      </c>
      <c r="O680" s="15">
        <v>0</v>
      </c>
      <c r="P680" s="31">
        <v>0</v>
      </c>
      <c r="Q680" s="92"/>
      <c r="R680" s="92"/>
      <c r="S680" s="92"/>
      <c r="T680" s="86"/>
      <c r="U680" s="81"/>
    </row>
    <row r="681" spans="1:28" s="13" customFormat="1">
      <c r="A681" s="36" t="s">
        <v>81</v>
      </c>
      <c r="B681" s="37" t="s">
        <v>99</v>
      </c>
      <c r="C681" s="215" t="s">
        <v>98</v>
      </c>
      <c r="D681" s="208" t="s">
        <v>145</v>
      </c>
      <c r="E681" s="40" t="s">
        <v>145</v>
      </c>
      <c r="F681" s="41" t="s">
        <v>145</v>
      </c>
      <c r="G681" s="42">
        <v>2276356.5499999998</v>
      </c>
      <c r="H681" s="40" t="s">
        <v>145</v>
      </c>
      <c r="I681" s="41" t="s">
        <v>145</v>
      </c>
      <c r="J681" s="42">
        <v>65424</v>
      </c>
      <c r="K681" s="40" t="s">
        <v>145</v>
      </c>
      <c r="L681" s="41" t="s">
        <v>145</v>
      </c>
      <c r="M681" s="42">
        <v>-2210932.5499999998</v>
      </c>
      <c r="N681" s="216" t="s">
        <v>145</v>
      </c>
      <c r="O681" s="217" t="s">
        <v>145</v>
      </c>
      <c r="P681" s="43">
        <v>-0.97125933544988807</v>
      </c>
      <c r="Q681" s="91"/>
      <c r="R681" s="91"/>
      <c r="S681" s="91"/>
      <c r="T681" s="85"/>
      <c r="U681" s="81"/>
      <c r="W681" s="81"/>
      <c r="X681" s="81">
        <v>65424</v>
      </c>
    </row>
    <row r="682" spans="1:28" s="16" customFormat="1" outlineLevel="1">
      <c r="A682" s="193" t="s">
        <v>99</v>
      </c>
      <c r="B682" s="5" t="s">
        <v>136</v>
      </c>
      <c r="C682" s="6" t="s">
        <v>137</v>
      </c>
      <c r="D682" s="161" t="s">
        <v>194</v>
      </c>
      <c r="E682" s="26">
        <v>0</v>
      </c>
      <c r="F682" s="14">
        <v>0</v>
      </c>
      <c r="G682" s="27">
        <v>0</v>
      </c>
      <c r="H682" s="26">
        <v>0</v>
      </c>
      <c r="I682" s="14">
        <v>0</v>
      </c>
      <c r="J682" s="27">
        <v>0</v>
      </c>
      <c r="K682" s="26">
        <v>0</v>
      </c>
      <c r="L682" s="14">
        <v>0</v>
      </c>
      <c r="M682" s="27">
        <v>0</v>
      </c>
      <c r="N682" s="30">
        <v>0</v>
      </c>
      <c r="O682" s="15">
        <v>0</v>
      </c>
      <c r="P682" s="31">
        <v>0</v>
      </c>
      <c r="Q682" s="92"/>
      <c r="R682" s="92"/>
      <c r="S682" s="92"/>
      <c r="T682" s="86"/>
      <c r="U682" s="81"/>
    </row>
    <row r="683" spans="1:28" s="20" customFormat="1" outlineLevel="1">
      <c r="A683" s="194" t="s">
        <v>99</v>
      </c>
      <c r="B683" s="7"/>
      <c r="C683" s="8" t="s">
        <v>166</v>
      </c>
      <c r="D683" s="162" t="s">
        <v>194</v>
      </c>
      <c r="E683" s="28">
        <v>0</v>
      </c>
      <c r="F683" s="17">
        <v>0</v>
      </c>
      <c r="G683" s="29">
        <v>0</v>
      </c>
      <c r="H683" s="28">
        <v>0</v>
      </c>
      <c r="I683" s="17">
        <v>0</v>
      </c>
      <c r="J683" s="29">
        <v>0</v>
      </c>
      <c r="K683" s="28">
        <v>0</v>
      </c>
      <c r="L683" s="18">
        <v>0</v>
      </c>
      <c r="M683" s="29">
        <v>0</v>
      </c>
      <c r="N683" s="181">
        <v>0</v>
      </c>
      <c r="O683" s="19">
        <v>0</v>
      </c>
      <c r="P683" s="32">
        <v>0</v>
      </c>
      <c r="Q683" s="93"/>
      <c r="R683" s="93"/>
      <c r="S683" s="93"/>
      <c r="T683" s="87"/>
      <c r="U683" s="81"/>
    </row>
    <row r="684" spans="1:28" s="20" customFormat="1" outlineLevel="1">
      <c r="A684" s="194" t="s">
        <v>99</v>
      </c>
      <c r="B684" s="7"/>
      <c r="C684" s="8" t="s">
        <v>167</v>
      </c>
      <c r="D684" s="162" t="s">
        <v>194</v>
      </c>
      <c r="E684" s="28">
        <v>0</v>
      </c>
      <c r="F684" s="17">
        <v>0</v>
      </c>
      <c r="G684" s="29">
        <v>0</v>
      </c>
      <c r="H684" s="28">
        <v>0</v>
      </c>
      <c r="I684" s="17">
        <v>0</v>
      </c>
      <c r="J684" s="29">
        <v>0</v>
      </c>
      <c r="K684" s="111">
        <v>0</v>
      </c>
      <c r="L684" s="18">
        <v>0</v>
      </c>
      <c r="M684" s="29">
        <v>0</v>
      </c>
      <c r="N684" s="181">
        <v>0</v>
      </c>
      <c r="O684" s="19">
        <v>0</v>
      </c>
      <c r="P684" s="32">
        <v>0</v>
      </c>
      <c r="Q684" s="93"/>
      <c r="R684" s="93"/>
      <c r="S684" s="93"/>
      <c r="T684" s="87"/>
      <c r="U684" s="81"/>
    </row>
    <row r="685" spans="1:28" s="20" customFormat="1" outlineLevel="1">
      <c r="A685" s="194" t="s">
        <v>99</v>
      </c>
      <c r="B685" s="7" t="s">
        <v>168</v>
      </c>
      <c r="C685" s="8" t="s">
        <v>138</v>
      </c>
      <c r="D685" s="162" t="s">
        <v>194</v>
      </c>
      <c r="E685" s="28">
        <v>0</v>
      </c>
      <c r="F685" s="17">
        <v>0</v>
      </c>
      <c r="G685" s="29">
        <v>0</v>
      </c>
      <c r="H685" s="28">
        <v>0</v>
      </c>
      <c r="I685" s="17">
        <v>0</v>
      </c>
      <c r="J685" s="29">
        <v>0</v>
      </c>
      <c r="K685" s="111">
        <v>0</v>
      </c>
      <c r="L685" s="18">
        <v>0</v>
      </c>
      <c r="M685" s="29">
        <v>0</v>
      </c>
      <c r="N685" s="181">
        <v>0</v>
      </c>
      <c r="O685" s="19">
        <v>0</v>
      </c>
      <c r="P685" s="32">
        <v>0</v>
      </c>
      <c r="Q685" s="93"/>
      <c r="R685" s="93"/>
      <c r="S685" s="93"/>
      <c r="U685" s="81"/>
    </row>
    <row r="686" spans="1:28" s="20" customFormat="1" ht="31.5" outlineLevel="1">
      <c r="A686" s="194" t="s">
        <v>99</v>
      </c>
      <c r="B686" s="7" t="s">
        <v>169</v>
      </c>
      <c r="C686" s="129" t="s">
        <v>181</v>
      </c>
      <c r="D686" s="162" t="s">
        <v>195</v>
      </c>
      <c r="E686" s="28"/>
      <c r="F686" s="17"/>
      <c r="G686" s="29">
        <v>0</v>
      </c>
      <c r="H686" s="111"/>
      <c r="I686" s="18"/>
      <c r="J686" s="29">
        <v>0</v>
      </c>
      <c r="K686" s="28">
        <v>0</v>
      </c>
      <c r="L686" s="18">
        <v>0</v>
      </c>
      <c r="M686" s="29">
        <v>0</v>
      </c>
      <c r="N686" s="181">
        <v>0</v>
      </c>
      <c r="O686" s="19">
        <v>0</v>
      </c>
      <c r="P686" s="32">
        <v>0</v>
      </c>
      <c r="Q686" s="93"/>
      <c r="R686" s="93"/>
      <c r="S686" s="93"/>
      <c r="T686" s="87"/>
      <c r="U686" s="81"/>
    </row>
    <row r="687" spans="1:28" s="20" customFormat="1" outlineLevel="1">
      <c r="A687" s="194" t="s">
        <v>99</v>
      </c>
      <c r="B687" s="7" t="s">
        <v>170</v>
      </c>
      <c r="C687" s="8" t="s">
        <v>180</v>
      </c>
      <c r="D687" s="162" t="s">
        <v>194</v>
      </c>
      <c r="E687" s="28">
        <v>0</v>
      </c>
      <c r="F687" s="17">
        <v>0</v>
      </c>
      <c r="G687" s="29">
        <v>0</v>
      </c>
      <c r="H687" s="28">
        <v>0</v>
      </c>
      <c r="I687" s="17">
        <v>0</v>
      </c>
      <c r="J687" s="29">
        <v>0</v>
      </c>
      <c r="K687" s="111">
        <v>0</v>
      </c>
      <c r="L687" s="18">
        <v>0</v>
      </c>
      <c r="M687" s="29">
        <v>0</v>
      </c>
      <c r="N687" s="181">
        <v>0</v>
      </c>
      <c r="O687" s="19">
        <v>0</v>
      </c>
      <c r="P687" s="32">
        <v>0</v>
      </c>
      <c r="Q687" s="93"/>
      <c r="R687" s="93"/>
      <c r="S687" s="93"/>
      <c r="T687" s="87"/>
      <c r="U687" s="81"/>
      <c r="AB687" s="22"/>
    </row>
    <row r="688" spans="1:28" s="20" customFormat="1" outlineLevel="1">
      <c r="A688" s="194" t="s">
        <v>99</v>
      </c>
      <c r="B688" s="7" t="s">
        <v>171</v>
      </c>
      <c r="C688" s="8" t="s">
        <v>156</v>
      </c>
      <c r="D688" s="162"/>
      <c r="E688" s="28"/>
      <c r="F688" s="17"/>
      <c r="G688" s="29">
        <v>0</v>
      </c>
      <c r="H688" s="28"/>
      <c r="I688" s="17"/>
      <c r="J688" s="29">
        <v>0</v>
      </c>
      <c r="K688" s="111">
        <v>0</v>
      </c>
      <c r="L688" s="18">
        <v>0</v>
      </c>
      <c r="M688" s="29">
        <v>0</v>
      </c>
      <c r="N688" s="181">
        <v>0</v>
      </c>
      <c r="O688" s="19">
        <v>0</v>
      </c>
      <c r="P688" s="32">
        <v>0</v>
      </c>
      <c r="Q688" s="93"/>
      <c r="R688" s="93"/>
      <c r="S688" s="93"/>
      <c r="T688" s="87"/>
      <c r="U688" s="81"/>
    </row>
    <row r="689" spans="1:24" s="16" customFormat="1" outlineLevel="1">
      <c r="A689" s="193" t="s">
        <v>99</v>
      </c>
      <c r="B689" s="5" t="s">
        <v>141</v>
      </c>
      <c r="C689" s="6" t="s">
        <v>140</v>
      </c>
      <c r="D689" s="161" t="s">
        <v>159</v>
      </c>
      <c r="E689" s="26">
        <v>0</v>
      </c>
      <c r="F689" s="14">
        <v>0</v>
      </c>
      <c r="G689" s="27">
        <v>0</v>
      </c>
      <c r="H689" s="26">
        <v>0</v>
      </c>
      <c r="I689" s="21">
        <v>0</v>
      </c>
      <c r="J689" s="27">
        <v>0</v>
      </c>
      <c r="K689" s="26">
        <v>0</v>
      </c>
      <c r="L689" s="21">
        <v>0</v>
      </c>
      <c r="M689" s="27">
        <v>0</v>
      </c>
      <c r="N689" s="30">
        <v>0</v>
      </c>
      <c r="O689" s="15">
        <v>0</v>
      </c>
      <c r="P689" s="31">
        <v>0</v>
      </c>
      <c r="Q689" s="92"/>
      <c r="R689" s="92"/>
      <c r="S689" s="92"/>
      <c r="T689" s="86"/>
      <c r="U689" s="81"/>
    </row>
    <row r="690" spans="1:24" s="20" customFormat="1" outlineLevel="1">
      <c r="A690" s="193" t="s">
        <v>99</v>
      </c>
      <c r="B690" s="5"/>
      <c r="C690" s="8" t="s">
        <v>166</v>
      </c>
      <c r="D690" s="162" t="s">
        <v>159</v>
      </c>
      <c r="E690" s="28">
        <v>0</v>
      </c>
      <c r="F690" s="17">
        <v>0</v>
      </c>
      <c r="G690" s="29">
        <v>0</v>
      </c>
      <c r="H690" s="28">
        <v>0</v>
      </c>
      <c r="I690" s="17">
        <v>0</v>
      </c>
      <c r="J690" s="29">
        <v>0</v>
      </c>
      <c r="K690" s="111">
        <v>0</v>
      </c>
      <c r="L690" s="18">
        <v>0</v>
      </c>
      <c r="M690" s="29">
        <v>0</v>
      </c>
      <c r="N690" s="30">
        <v>0</v>
      </c>
      <c r="O690" s="15">
        <v>0</v>
      </c>
      <c r="P690" s="31">
        <v>0</v>
      </c>
      <c r="Q690" s="93"/>
      <c r="R690" s="93"/>
      <c r="S690" s="93"/>
      <c r="T690" s="87"/>
      <c r="U690" s="81"/>
    </row>
    <row r="691" spans="1:24" s="20" customFormat="1" outlineLevel="1">
      <c r="A691" s="193" t="s">
        <v>99</v>
      </c>
      <c r="B691" s="5"/>
      <c r="C691" s="8" t="s">
        <v>167</v>
      </c>
      <c r="D691" s="162" t="s">
        <v>159</v>
      </c>
      <c r="E691" s="28">
        <v>0</v>
      </c>
      <c r="F691" s="17">
        <v>0</v>
      </c>
      <c r="G691" s="29">
        <v>0</v>
      </c>
      <c r="H691" s="111">
        <v>0</v>
      </c>
      <c r="I691" s="18">
        <v>0</v>
      </c>
      <c r="J691" s="29">
        <v>0</v>
      </c>
      <c r="K691" s="111">
        <v>0</v>
      </c>
      <c r="L691" s="18">
        <v>0</v>
      </c>
      <c r="M691" s="29">
        <v>0</v>
      </c>
      <c r="N691" s="181">
        <v>0</v>
      </c>
      <c r="O691" s="19">
        <v>0</v>
      </c>
      <c r="P691" s="32">
        <v>0</v>
      </c>
      <c r="Q691" s="93"/>
      <c r="R691" s="93"/>
      <c r="S691" s="93"/>
      <c r="T691" s="87"/>
      <c r="U691" s="81"/>
    </row>
    <row r="692" spans="1:24" s="20" customFormat="1" ht="31.5" outlineLevel="1">
      <c r="A692" s="193" t="s">
        <v>99</v>
      </c>
      <c r="B692" s="5"/>
      <c r="C692" s="129" t="s">
        <v>182</v>
      </c>
      <c r="D692" s="162" t="s">
        <v>159</v>
      </c>
      <c r="E692" s="28">
        <v>0</v>
      </c>
      <c r="F692" s="17">
        <v>0</v>
      </c>
      <c r="G692" s="29">
        <v>0</v>
      </c>
      <c r="H692" s="28">
        <v>0</v>
      </c>
      <c r="I692" s="18">
        <v>0</v>
      </c>
      <c r="J692" s="29">
        <v>0</v>
      </c>
      <c r="K692" s="111">
        <v>0</v>
      </c>
      <c r="L692" s="18">
        <v>0</v>
      </c>
      <c r="M692" s="29">
        <v>0</v>
      </c>
      <c r="N692" s="30">
        <v>0</v>
      </c>
      <c r="O692" s="15">
        <v>0</v>
      </c>
      <c r="P692" s="31">
        <v>0</v>
      </c>
      <c r="Q692" s="93"/>
      <c r="R692" s="93"/>
      <c r="S692" s="93"/>
      <c r="T692" s="87"/>
      <c r="U692" s="81"/>
    </row>
    <row r="693" spans="1:24" s="20" customFormat="1" outlineLevel="1">
      <c r="A693" s="194" t="s">
        <v>99</v>
      </c>
      <c r="B693" s="7" t="s">
        <v>185</v>
      </c>
      <c r="C693" s="8" t="s">
        <v>157</v>
      </c>
      <c r="D693" s="162" t="s">
        <v>159</v>
      </c>
      <c r="E693" s="28">
        <v>0</v>
      </c>
      <c r="F693" s="17">
        <v>0</v>
      </c>
      <c r="G693" s="29">
        <v>0</v>
      </c>
      <c r="H693" s="28">
        <v>0</v>
      </c>
      <c r="I693" s="17">
        <v>0</v>
      </c>
      <c r="J693" s="29">
        <v>0</v>
      </c>
      <c r="K693" s="111">
        <v>0</v>
      </c>
      <c r="L693" s="18">
        <v>0</v>
      </c>
      <c r="M693" s="29">
        <v>0</v>
      </c>
      <c r="N693" s="181">
        <v>0</v>
      </c>
      <c r="O693" s="19">
        <v>0</v>
      </c>
      <c r="P693" s="32">
        <v>0</v>
      </c>
      <c r="Q693" s="93"/>
      <c r="R693" s="93"/>
      <c r="S693" s="93"/>
      <c r="T693" s="87"/>
      <c r="U693" s="81"/>
    </row>
    <row r="694" spans="1:24" s="20" customFormat="1" outlineLevel="1">
      <c r="A694" s="194" t="s">
        <v>99</v>
      </c>
      <c r="B694" s="7" t="s">
        <v>186</v>
      </c>
      <c r="C694" s="8" t="s">
        <v>183</v>
      </c>
      <c r="D694" s="162" t="s">
        <v>159</v>
      </c>
      <c r="E694" s="28">
        <v>0</v>
      </c>
      <c r="F694" s="17">
        <v>0</v>
      </c>
      <c r="G694" s="29">
        <v>0</v>
      </c>
      <c r="H694" s="28">
        <v>0</v>
      </c>
      <c r="I694" s="17">
        <v>0</v>
      </c>
      <c r="J694" s="29">
        <v>0</v>
      </c>
      <c r="K694" s="111">
        <v>0</v>
      </c>
      <c r="L694" s="18">
        <v>0</v>
      </c>
      <c r="M694" s="29">
        <v>0</v>
      </c>
      <c r="N694" s="181">
        <v>0</v>
      </c>
      <c r="O694" s="19">
        <v>0</v>
      </c>
      <c r="P694" s="32">
        <v>0</v>
      </c>
      <c r="Q694" s="93"/>
      <c r="R694" s="93"/>
      <c r="S694" s="93"/>
      <c r="T694" s="87"/>
      <c r="U694" s="81"/>
    </row>
    <row r="695" spans="1:24" s="20" customFormat="1" outlineLevel="1">
      <c r="A695" s="194" t="s">
        <v>99</v>
      </c>
      <c r="B695" s="7" t="s">
        <v>187</v>
      </c>
      <c r="C695" s="8" t="s">
        <v>156</v>
      </c>
      <c r="D695" s="162"/>
      <c r="E695" s="28"/>
      <c r="F695" s="17"/>
      <c r="G695" s="29">
        <v>0</v>
      </c>
      <c r="H695" s="28"/>
      <c r="I695" s="17"/>
      <c r="J695" s="29"/>
      <c r="K695" s="111">
        <v>0</v>
      </c>
      <c r="L695" s="18">
        <v>0</v>
      </c>
      <c r="M695" s="29">
        <v>0</v>
      </c>
      <c r="N695" s="181">
        <v>0</v>
      </c>
      <c r="O695" s="19">
        <v>0</v>
      </c>
      <c r="P695" s="32">
        <v>0</v>
      </c>
      <c r="Q695" s="93"/>
      <c r="R695" s="93"/>
      <c r="S695" s="93"/>
      <c r="U695" s="81"/>
    </row>
    <row r="696" spans="1:24" s="20" customFormat="1" ht="31.5" outlineLevel="1">
      <c r="A696" s="193" t="s">
        <v>99</v>
      </c>
      <c r="B696" s="5" t="s">
        <v>139</v>
      </c>
      <c r="C696" s="9" t="s">
        <v>142</v>
      </c>
      <c r="D696" s="163" t="s">
        <v>1</v>
      </c>
      <c r="E696" s="26">
        <v>1041</v>
      </c>
      <c r="F696" s="21">
        <v>3871</v>
      </c>
      <c r="G696" s="27">
        <v>2276356.5499999998</v>
      </c>
      <c r="H696" s="26">
        <v>20</v>
      </c>
      <c r="I696" s="21">
        <v>80</v>
      </c>
      <c r="J696" s="27">
        <v>65424</v>
      </c>
      <c r="K696" s="26">
        <v>-1021</v>
      </c>
      <c r="L696" s="21">
        <v>-3791</v>
      </c>
      <c r="M696" s="27">
        <v>-2210932.5499999998</v>
      </c>
      <c r="N696" s="30">
        <v>-0.98078770413064364</v>
      </c>
      <c r="O696" s="15">
        <v>-0.97933350555412035</v>
      </c>
      <c r="P696" s="31">
        <v>-0.97125933544988807</v>
      </c>
      <c r="Q696" s="92"/>
      <c r="R696" s="92"/>
      <c r="S696" s="92"/>
      <c r="T696" s="87"/>
      <c r="U696" s="81"/>
    </row>
    <row r="697" spans="1:24" s="20" customFormat="1" ht="31.5" outlineLevel="1">
      <c r="A697" s="194" t="s">
        <v>99</v>
      </c>
      <c r="B697" s="7" t="s">
        <v>188</v>
      </c>
      <c r="C697" s="10" t="s">
        <v>184</v>
      </c>
      <c r="D697" s="164" t="s">
        <v>1</v>
      </c>
      <c r="E697" s="28">
        <v>1028</v>
      </c>
      <c r="F697" s="17">
        <v>3791</v>
      </c>
      <c r="G697" s="29">
        <v>2213484.5499999998</v>
      </c>
      <c r="H697" s="28">
        <v>0</v>
      </c>
      <c r="I697" s="17">
        <v>0</v>
      </c>
      <c r="J697" s="29">
        <v>0</v>
      </c>
      <c r="K697" s="111">
        <v>-1028</v>
      </c>
      <c r="L697" s="18">
        <v>-3791</v>
      </c>
      <c r="M697" s="29">
        <v>-2213484.5499999998</v>
      </c>
      <c r="N697" s="181">
        <v>-1</v>
      </c>
      <c r="O697" s="19">
        <v>-1</v>
      </c>
      <c r="P697" s="32">
        <v>-1</v>
      </c>
      <c r="Q697" s="93"/>
      <c r="R697" s="93"/>
      <c r="S697" s="93"/>
      <c r="T697" s="87"/>
      <c r="U697" s="81"/>
    </row>
    <row r="698" spans="1:24" s="20" customFormat="1" ht="31.5" outlineLevel="1">
      <c r="A698" s="194" t="s">
        <v>99</v>
      </c>
      <c r="B698" s="7"/>
      <c r="C698" s="10" t="s">
        <v>224</v>
      </c>
      <c r="D698" s="164" t="s">
        <v>225</v>
      </c>
      <c r="E698" s="28">
        <v>0</v>
      </c>
      <c r="F698" s="17">
        <v>0</v>
      </c>
      <c r="G698" s="29">
        <v>0</v>
      </c>
      <c r="H698" s="28">
        <v>0</v>
      </c>
      <c r="I698" s="17">
        <v>0</v>
      </c>
      <c r="J698" s="29">
        <v>0</v>
      </c>
      <c r="K698" s="111">
        <v>0</v>
      </c>
      <c r="L698" s="18">
        <v>0</v>
      </c>
      <c r="M698" s="29">
        <v>0</v>
      </c>
      <c r="N698" s="181">
        <v>0</v>
      </c>
      <c r="O698" s="19">
        <v>0</v>
      </c>
      <c r="P698" s="32">
        <v>0</v>
      </c>
      <c r="Q698" s="93"/>
      <c r="R698" s="93"/>
      <c r="S698" s="93"/>
      <c r="T698" s="87"/>
      <c r="U698" s="81"/>
    </row>
    <row r="699" spans="1:24" s="20" customFormat="1" outlineLevel="1">
      <c r="A699" s="194" t="s">
        <v>99</v>
      </c>
      <c r="B699" s="7"/>
      <c r="C699" s="10" t="s">
        <v>222</v>
      </c>
      <c r="D699" s="164" t="s">
        <v>223</v>
      </c>
      <c r="E699" s="28">
        <v>0</v>
      </c>
      <c r="F699" s="17">
        <v>0</v>
      </c>
      <c r="G699" s="29">
        <v>0</v>
      </c>
      <c r="H699" s="28">
        <v>0</v>
      </c>
      <c r="I699" s="17"/>
      <c r="J699" s="29">
        <v>0</v>
      </c>
      <c r="K699" s="111">
        <v>0</v>
      </c>
      <c r="L699" s="18">
        <v>0</v>
      </c>
      <c r="M699" s="29">
        <v>0</v>
      </c>
      <c r="N699" s="181">
        <v>0</v>
      </c>
      <c r="O699" s="19">
        <v>0</v>
      </c>
      <c r="P699" s="32">
        <v>0</v>
      </c>
      <c r="Q699" s="93"/>
      <c r="R699" s="93"/>
      <c r="S699" s="93"/>
      <c r="T699" s="87"/>
      <c r="U699" s="81"/>
    </row>
    <row r="700" spans="1:24" s="20" customFormat="1" outlineLevel="1">
      <c r="A700" s="194" t="s">
        <v>99</v>
      </c>
      <c r="B700" s="7" t="s">
        <v>189</v>
      </c>
      <c r="C700" s="11" t="s">
        <v>144</v>
      </c>
      <c r="D700" s="164" t="s">
        <v>1</v>
      </c>
      <c r="E700" s="28">
        <v>13</v>
      </c>
      <c r="F700" s="17">
        <v>80</v>
      </c>
      <c r="G700" s="29">
        <v>62872</v>
      </c>
      <c r="H700" s="28">
        <v>20</v>
      </c>
      <c r="I700" s="17">
        <v>80</v>
      </c>
      <c r="J700" s="29">
        <v>65424</v>
      </c>
      <c r="K700" s="111">
        <v>7</v>
      </c>
      <c r="L700" s="18">
        <v>0</v>
      </c>
      <c r="M700" s="29">
        <v>2552</v>
      </c>
      <c r="N700" s="181">
        <v>0.53846153846153844</v>
      </c>
      <c r="O700" s="19">
        <v>0</v>
      </c>
      <c r="P700" s="32">
        <v>4.0590405904059039E-2</v>
      </c>
      <c r="Q700" s="93"/>
      <c r="R700" s="93"/>
      <c r="S700" s="93"/>
      <c r="T700" s="87"/>
      <c r="U700" s="81"/>
    </row>
    <row r="701" spans="1:24" s="16" customFormat="1" outlineLevel="1">
      <c r="A701" s="193" t="s">
        <v>99</v>
      </c>
      <c r="B701" s="5" t="s">
        <v>143</v>
      </c>
      <c r="C701" s="6" t="s">
        <v>2</v>
      </c>
      <c r="D701" s="163" t="s">
        <v>3</v>
      </c>
      <c r="E701" s="26">
        <v>0</v>
      </c>
      <c r="F701" s="14">
        <v>0</v>
      </c>
      <c r="G701" s="27">
        <v>0</v>
      </c>
      <c r="H701" s="230">
        <v>0</v>
      </c>
      <c r="I701" s="231"/>
      <c r="J701" s="232">
        <v>0</v>
      </c>
      <c r="K701" s="165">
        <v>0</v>
      </c>
      <c r="L701" s="21">
        <v>0</v>
      </c>
      <c r="M701" s="27">
        <v>0</v>
      </c>
      <c r="N701" s="30">
        <v>0</v>
      </c>
      <c r="O701" s="15">
        <v>0</v>
      </c>
      <c r="P701" s="31">
        <v>0</v>
      </c>
      <c r="Q701" s="92"/>
      <c r="R701" s="92"/>
      <c r="S701" s="92"/>
      <c r="T701" s="86"/>
      <c r="U701" s="81"/>
    </row>
    <row r="702" spans="1:24" s="13" customFormat="1">
      <c r="A702" s="36" t="s">
        <v>83</v>
      </c>
      <c r="B702" s="37" t="s">
        <v>103</v>
      </c>
      <c r="C702" s="215" t="s">
        <v>102</v>
      </c>
      <c r="D702" s="208" t="s">
        <v>145</v>
      </c>
      <c r="E702" s="40" t="s">
        <v>145</v>
      </c>
      <c r="F702" s="41" t="s">
        <v>145</v>
      </c>
      <c r="G702" s="42">
        <v>33090324.949999996</v>
      </c>
      <c r="H702" s="40" t="s">
        <v>145</v>
      </c>
      <c r="I702" s="41" t="s">
        <v>145</v>
      </c>
      <c r="J702" s="42">
        <v>2788304.12</v>
      </c>
      <c r="K702" s="40" t="s">
        <v>145</v>
      </c>
      <c r="L702" s="41" t="s">
        <v>145</v>
      </c>
      <c r="M702" s="42">
        <v>-30302020.829999998</v>
      </c>
      <c r="N702" s="216" t="s">
        <v>145</v>
      </c>
      <c r="O702" s="217" t="s">
        <v>145</v>
      </c>
      <c r="P702" s="43">
        <v>-0.91573657483831994</v>
      </c>
      <c r="Q702" s="91"/>
      <c r="R702" s="91"/>
      <c r="S702" s="91"/>
      <c r="T702" s="85"/>
      <c r="U702" s="81"/>
      <c r="W702" s="81"/>
      <c r="X702" s="81">
        <v>2788304.12</v>
      </c>
    </row>
    <row r="703" spans="1:24" s="16" customFormat="1" outlineLevel="1">
      <c r="A703" s="193" t="s">
        <v>103</v>
      </c>
      <c r="B703" s="5" t="s">
        <v>136</v>
      </c>
      <c r="C703" s="6" t="s">
        <v>137</v>
      </c>
      <c r="D703" s="161" t="s">
        <v>194</v>
      </c>
      <c r="E703" s="26">
        <v>0</v>
      </c>
      <c r="F703" s="14">
        <v>0</v>
      </c>
      <c r="G703" s="27">
        <v>0</v>
      </c>
      <c r="H703" s="26">
        <v>0</v>
      </c>
      <c r="I703" s="14">
        <v>0</v>
      </c>
      <c r="J703" s="27">
        <v>0</v>
      </c>
      <c r="K703" s="26">
        <v>0</v>
      </c>
      <c r="L703" s="14">
        <v>0</v>
      </c>
      <c r="M703" s="27">
        <v>0</v>
      </c>
      <c r="N703" s="30">
        <v>0</v>
      </c>
      <c r="O703" s="15">
        <v>0</v>
      </c>
      <c r="P703" s="31">
        <v>0</v>
      </c>
      <c r="Q703" s="92"/>
      <c r="R703" s="92"/>
      <c r="S703" s="92"/>
      <c r="T703" s="86"/>
      <c r="U703" s="81"/>
    </row>
    <row r="704" spans="1:24" s="20" customFormat="1" outlineLevel="1">
      <c r="A704" s="194" t="s">
        <v>103</v>
      </c>
      <c r="B704" s="7"/>
      <c r="C704" s="8" t="s">
        <v>166</v>
      </c>
      <c r="D704" s="162" t="s">
        <v>194</v>
      </c>
      <c r="E704" s="28">
        <v>0</v>
      </c>
      <c r="F704" s="17">
        <v>0</v>
      </c>
      <c r="G704" s="29">
        <v>0</v>
      </c>
      <c r="H704" s="28">
        <v>0</v>
      </c>
      <c r="I704" s="17">
        <v>0</v>
      </c>
      <c r="J704" s="29">
        <v>0</v>
      </c>
      <c r="K704" s="28">
        <v>0</v>
      </c>
      <c r="L704" s="18">
        <v>0</v>
      </c>
      <c r="M704" s="29">
        <v>0</v>
      </c>
      <c r="N704" s="181">
        <v>0</v>
      </c>
      <c r="O704" s="19">
        <v>0</v>
      </c>
      <c r="P704" s="32">
        <v>0</v>
      </c>
      <c r="Q704" s="93"/>
      <c r="R704" s="93"/>
      <c r="S704" s="93"/>
      <c r="T704" s="87"/>
      <c r="U704" s="81"/>
    </row>
    <row r="705" spans="1:28" s="20" customFormat="1" outlineLevel="1">
      <c r="A705" s="194" t="s">
        <v>103</v>
      </c>
      <c r="B705" s="7"/>
      <c r="C705" s="8" t="s">
        <v>167</v>
      </c>
      <c r="D705" s="162" t="s">
        <v>194</v>
      </c>
      <c r="E705" s="28">
        <v>0</v>
      </c>
      <c r="F705" s="17">
        <v>0</v>
      </c>
      <c r="G705" s="29">
        <v>0</v>
      </c>
      <c r="H705" s="28">
        <v>0</v>
      </c>
      <c r="I705" s="17">
        <v>0</v>
      </c>
      <c r="J705" s="29">
        <v>0</v>
      </c>
      <c r="K705" s="111">
        <v>0</v>
      </c>
      <c r="L705" s="18">
        <v>0</v>
      </c>
      <c r="M705" s="29">
        <v>0</v>
      </c>
      <c r="N705" s="181">
        <v>0</v>
      </c>
      <c r="O705" s="19">
        <v>0</v>
      </c>
      <c r="P705" s="32">
        <v>0</v>
      </c>
      <c r="Q705" s="93"/>
      <c r="R705" s="93"/>
      <c r="S705" s="93"/>
      <c r="T705" s="87"/>
      <c r="U705" s="81"/>
    </row>
    <row r="706" spans="1:28" s="20" customFormat="1" outlineLevel="1">
      <c r="A706" s="194" t="s">
        <v>103</v>
      </c>
      <c r="B706" s="7" t="s">
        <v>168</v>
      </c>
      <c r="C706" s="8" t="s">
        <v>138</v>
      </c>
      <c r="D706" s="162" t="s">
        <v>194</v>
      </c>
      <c r="E706" s="28">
        <v>0</v>
      </c>
      <c r="F706" s="17">
        <v>0</v>
      </c>
      <c r="G706" s="29">
        <v>0</v>
      </c>
      <c r="H706" s="28">
        <v>0</v>
      </c>
      <c r="I706" s="17">
        <v>0</v>
      </c>
      <c r="J706" s="29">
        <v>0</v>
      </c>
      <c r="K706" s="111">
        <v>0</v>
      </c>
      <c r="L706" s="18">
        <v>0</v>
      </c>
      <c r="M706" s="29">
        <v>0</v>
      </c>
      <c r="N706" s="181">
        <v>0</v>
      </c>
      <c r="O706" s="19">
        <v>0</v>
      </c>
      <c r="P706" s="32">
        <v>0</v>
      </c>
      <c r="Q706" s="93"/>
      <c r="R706" s="93"/>
      <c r="S706" s="93"/>
      <c r="U706" s="81"/>
    </row>
    <row r="707" spans="1:28" s="20" customFormat="1" ht="31.5" outlineLevel="1">
      <c r="A707" s="194" t="s">
        <v>103</v>
      </c>
      <c r="B707" s="7" t="s">
        <v>169</v>
      </c>
      <c r="C707" s="129" t="s">
        <v>181</v>
      </c>
      <c r="D707" s="162" t="s">
        <v>195</v>
      </c>
      <c r="E707" s="28"/>
      <c r="F707" s="17"/>
      <c r="G707" s="29">
        <v>0</v>
      </c>
      <c r="H707" s="111"/>
      <c r="I707" s="18"/>
      <c r="J707" s="29">
        <v>0</v>
      </c>
      <c r="K707" s="28">
        <v>0</v>
      </c>
      <c r="L707" s="18">
        <v>0</v>
      </c>
      <c r="M707" s="29">
        <v>0</v>
      </c>
      <c r="N707" s="181">
        <v>0</v>
      </c>
      <c r="O707" s="19">
        <v>0</v>
      </c>
      <c r="P707" s="32">
        <v>0</v>
      </c>
      <c r="Q707" s="93"/>
      <c r="R707" s="93"/>
      <c r="S707" s="93"/>
      <c r="T707" s="87"/>
      <c r="U707" s="81"/>
    </row>
    <row r="708" spans="1:28" s="20" customFormat="1" outlineLevel="1">
      <c r="A708" s="194" t="s">
        <v>103</v>
      </c>
      <c r="B708" s="7" t="s">
        <v>170</v>
      </c>
      <c r="C708" s="8" t="s">
        <v>180</v>
      </c>
      <c r="D708" s="162" t="s">
        <v>194</v>
      </c>
      <c r="E708" s="28">
        <v>0</v>
      </c>
      <c r="F708" s="17">
        <v>0</v>
      </c>
      <c r="G708" s="29">
        <v>0</v>
      </c>
      <c r="H708" s="28">
        <v>0</v>
      </c>
      <c r="I708" s="17">
        <v>0</v>
      </c>
      <c r="J708" s="29">
        <v>0</v>
      </c>
      <c r="K708" s="111">
        <v>0</v>
      </c>
      <c r="L708" s="18">
        <v>0</v>
      </c>
      <c r="M708" s="29">
        <v>0</v>
      </c>
      <c r="N708" s="181">
        <v>0</v>
      </c>
      <c r="O708" s="19">
        <v>0</v>
      </c>
      <c r="P708" s="32">
        <v>0</v>
      </c>
      <c r="Q708" s="93"/>
      <c r="R708" s="93"/>
      <c r="S708" s="93"/>
      <c r="T708" s="87"/>
      <c r="U708" s="81"/>
      <c r="AB708" s="22"/>
    </row>
    <row r="709" spans="1:28" s="20" customFormat="1" outlineLevel="1">
      <c r="A709" s="194" t="s">
        <v>103</v>
      </c>
      <c r="B709" s="7" t="s">
        <v>171</v>
      </c>
      <c r="C709" s="8" t="s">
        <v>156</v>
      </c>
      <c r="D709" s="162"/>
      <c r="E709" s="28"/>
      <c r="F709" s="17"/>
      <c r="G709" s="29">
        <v>0</v>
      </c>
      <c r="H709" s="28"/>
      <c r="I709" s="17"/>
      <c r="J709" s="29">
        <v>0</v>
      </c>
      <c r="K709" s="111">
        <v>0</v>
      </c>
      <c r="L709" s="18">
        <v>0</v>
      </c>
      <c r="M709" s="29">
        <v>0</v>
      </c>
      <c r="N709" s="181">
        <v>0</v>
      </c>
      <c r="O709" s="19">
        <v>0</v>
      </c>
      <c r="P709" s="32">
        <v>0</v>
      </c>
      <c r="Q709" s="93"/>
      <c r="R709" s="93"/>
      <c r="S709" s="93"/>
      <c r="T709" s="87"/>
      <c r="U709" s="81"/>
    </row>
    <row r="710" spans="1:28" s="16" customFormat="1" outlineLevel="1">
      <c r="A710" s="193" t="s">
        <v>103</v>
      </c>
      <c r="B710" s="5" t="s">
        <v>141</v>
      </c>
      <c r="C710" s="6" t="s">
        <v>140</v>
      </c>
      <c r="D710" s="161" t="s">
        <v>159</v>
      </c>
      <c r="E710" s="26">
        <v>240</v>
      </c>
      <c r="F710" s="14">
        <v>2706</v>
      </c>
      <c r="G710" s="27">
        <v>5169617.8499999996</v>
      </c>
      <c r="H710" s="26">
        <v>0</v>
      </c>
      <c r="I710" s="21">
        <v>0</v>
      </c>
      <c r="J710" s="27">
        <v>0</v>
      </c>
      <c r="K710" s="26">
        <v>-240</v>
      </c>
      <c r="L710" s="21">
        <v>-2706</v>
      </c>
      <c r="M710" s="27">
        <v>-5169617.8499999996</v>
      </c>
      <c r="N710" s="30">
        <v>-1</v>
      </c>
      <c r="O710" s="15">
        <v>-1</v>
      </c>
      <c r="P710" s="31">
        <v>-1</v>
      </c>
      <c r="Q710" s="92"/>
      <c r="R710" s="92"/>
      <c r="S710" s="92"/>
      <c r="T710" s="86"/>
      <c r="U710" s="81"/>
    </row>
    <row r="711" spans="1:28" s="20" customFormat="1" outlineLevel="1">
      <c r="A711" s="193" t="s">
        <v>103</v>
      </c>
      <c r="B711" s="5"/>
      <c r="C711" s="8" t="s">
        <v>166</v>
      </c>
      <c r="D711" s="162" t="s">
        <v>159</v>
      </c>
      <c r="E711" s="28">
        <v>0</v>
      </c>
      <c r="F711" s="17">
        <v>0</v>
      </c>
      <c r="G711" s="29">
        <v>0</v>
      </c>
      <c r="H711" s="28">
        <v>0</v>
      </c>
      <c r="I711" s="17">
        <v>0</v>
      </c>
      <c r="J711" s="29">
        <v>0</v>
      </c>
      <c r="K711" s="111">
        <v>0</v>
      </c>
      <c r="L711" s="18">
        <v>0</v>
      </c>
      <c r="M711" s="29">
        <v>0</v>
      </c>
      <c r="N711" s="30">
        <v>0</v>
      </c>
      <c r="O711" s="15">
        <v>0</v>
      </c>
      <c r="P711" s="31">
        <v>0</v>
      </c>
      <c r="Q711" s="93"/>
      <c r="R711" s="93"/>
      <c r="S711" s="93"/>
      <c r="T711" s="87"/>
      <c r="U711" s="81"/>
    </row>
    <row r="712" spans="1:28" s="20" customFormat="1" outlineLevel="1">
      <c r="A712" s="193" t="s">
        <v>103</v>
      </c>
      <c r="B712" s="5"/>
      <c r="C712" s="8" t="s">
        <v>167</v>
      </c>
      <c r="D712" s="162" t="s">
        <v>159</v>
      </c>
      <c r="E712" s="28">
        <v>0</v>
      </c>
      <c r="F712" s="17">
        <v>0</v>
      </c>
      <c r="G712" s="29">
        <v>0</v>
      </c>
      <c r="H712" s="111">
        <v>0</v>
      </c>
      <c r="I712" s="18">
        <v>0</v>
      </c>
      <c r="J712" s="29">
        <v>0</v>
      </c>
      <c r="K712" s="111">
        <v>0</v>
      </c>
      <c r="L712" s="18">
        <v>0</v>
      </c>
      <c r="M712" s="29">
        <v>0</v>
      </c>
      <c r="N712" s="181">
        <v>0</v>
      </c>
      <c r="O712" s="19">
        <v>0</v>
      </c>
      <c r="P712" s="32">
        <v>0</v>
      </c>
      <c r="Q712" s="93"/>
      <c r="R712" s="93"/>
      <c r="S712" s="93"/>
      <c r="T712" s="87"/>
      <c r="U712" s="81"/>
    </row>
    <row r="713" spans="1:28" s="20" customFormat="1" ht="31.5" outlineLevel="1">
      <c r="A713" s="193" t="s">
        <v>103</v>
      </c>
      <c r="B713" s="5"/>
      <c r="C713" s="129" t="s">
        <v>182</v>
      </c>
      <c r="D713" s="162" t="s">
        <v>159</v>
      </c>
      <c r="E713" s="28">
        <v>0</v>
      </c>
      <c r="F713" s="17">
        <v>0</v>
      </c>
      <c r="G713" s="29">
        <v>0</v>
      </c>
      <c r="H713" s="28">
        <v>0</v>
      </c>
      <c r="I713" s="18">
        <v>0</v>
      </c>
      <c r="J713" s="29">
        <v>0</v>
      </c>
      <c r="K713" s="111">
        <v>0</v>
      </c>
      <c r="L713" s="18">
        <v>0</v>
      </c>
      <c r="M713" s="29">
        <v>0</v>
      </c>
      <c r="N713" s="30">
        <v>0</v>
      </c>
      <c r="O713" s="15">
        <v>0</v>
      </c>
      <c r="P713" s="31">
        <v>0</v>
      </c>
      <c r="Q713" s="93"/>
      <c r="R713" s="93"/>
      <c r="S713" s="93"/>
      <c r="T713" s="87"/>
      <c r="U713" s="81"/>
    </row>
    <row r="714" spans="1:28" s="20" customFormat="1" outlineLevel="1">
      <c r="A714" s="194" t="s">
        <v>103</v>
      </c>
      <c r="B714" s="7" t="s">
        <v>185</v>
      </c>
      <c r="C714" s="8" t="s">
        <v>157</v>
      </c>
      <c r="D714" s="162" t="s">
        <v>159</v>
      </c>
      <c r="E714" s="28">
        <v>240</v>
      </c>
      <c r="F714" s="17">
        <v>2706</v>
      </c>
      <c r="G714" s="29">
        <v>5169617.8499999996</v>
      </c>
      <c r="H714" s="28">
        <v>0</v>
      </c>
      <c r="I714" s="17">
        <v>0</v>
      </c>
      <c r="J714" s="29">
        <v>0</v>
      </c>
      <c r="K714" s="111">
        <v>-240</v>
      </c>
      <c r="L714" s="18">
        <v>-2706</v>
      </c>
      <c r="M714" s="29">
        <v>-5169617.8499999996</v>
      </c>
      <c r="N714" s="181">
        <v>-1</v>
      </c>
      <c r="O714" s="19">
        <v>-1</v>
      </c>
      <c r="P714" s="32">
        <v>-1</v>
      </c>
      <c r="Q714" s="93"/>
      <c r="R714" s="93"/>
      <c r="S714" s="93"/>
      <c r="T714" s="87"/>
      <c r="U714" s="81"/>
    </row>
    <row r="715" spans="1:28" s="20" customFormat="1" outlineLevel="1">
      <c r="A715" s="194" t="s">
        <v>103</v>
      </c>
      <c r="B715" s="7" t="s">
        <v>186</v>
      </c>
      <c r="C715" s="8" t="s">
        <v>183</v>
      </c>
      <c r="D715" s="162" t="s">
        <v>159</v>
      </c>
      <c r="E715" s="28">
        <v>0</v>
      </c>
      <c r="F715" s="17">
        <v>0</v>
      </c>
      <c r="G715" s="29">
        <v>0</v>
      </c>
      <c r="H715" s="28">
        <v>0</v>
      </c>
      <c r="I715" s="17">
        <v>0</v>
      </c>
      <c r="J715" s="29">
        <v>0</v>
      </c>
      <c r="K715" s="111">
        <v>0</v>
      </c>
      <c r="L715" s="18">
        <v>0</v>
      </c>
      <c r="M715" s="29">
        <v>0</v>
      </c>
      <c r="N715" s="181">
        <v>0</v>
      </c>
      <c r="O715" s="19">
        <v>0</v>
      </c>
      <c r="P715" s="32">
        <v>0</v>
      </c>
      <c r="Q715" s="93"/>
      <c r="R715" s="93"/>
      <c r="S715" s="93"/>
      <c r="T715" s="87"/>
      <c r="U715" s="81"/>
    </row>
    <row r="716" spans="1:28" s="20" customFormat="1" outlineLevel="1">
      <c r="A716" s="194" t="s">
        <v>103</v>
      </c>
      <c r="B716" s="7" t="s">
        <v>187</v>
      </c>
      <c r="C716" s="8" t="s">
        <v>156</v>
      </c>
      <c r="D716" s="162"/>
      <c r="E716" s="28"/>
      <c r="F716" s="17"/>
      <c r="G716" s="29">
        <v>0</v>
      </c>
      <c r="H716" s="28"/>
      <c r="I716" s="17"/>
      <c r="J716" s="29"/>
      <c r="K716" s="111">
        <v>0</v>
      </c>
      <c r="L716" s="18">
        <v>0</v>
      </c>
      <c r="M716" s="29">
        <v>0</v>
      </c>
      <c r="N716" s="181">
        <v>0</v>
      </c>
      <c r="O716" s="19">
        <v>0</v>
      </c>
      <c r="P716" s="32">
        <v>0</v>
      </c>
      <c r="Q716" s="93"/>
      <c r="R716" s="93"/>
      <c r="S716" s="93"/>
      <c r="U716" s="81"/>
    </row>
    <row r="717" spans="1:28" s="20" customFormat="1" ht="31.5" outlineLevel="1">
      <c r="A717" s="193" t="s">
        <v>103</v>
      </c>
      <c r="B717" s="5" t="s">
        <v>139</v>
      </c>
      <c r="C717" s="9" t="s">
        <v>142</v>
      </c>
      <c r="D717" s="163" t="s">
        <v>1</v>
      </c>
      <c r="E717" s="26">
        <v>10159</v>
      </c>
      <c r="F717" s="21">
        <v>38516</v>
      </c>
      <c r="G717" s="27">
        <v>27920707.099999998</v>
      </c>
      <c r="H717" s="26">
        <v>10036</v>
      </c>
      <c r="I717" s="21">
        <v>38976</v>
      </c>
      <c r="J717" s="27">
        <v>2788304.12</v>
      </c>
      <c r="K717" s="26">
        <v>-123</v>
      </c>
      <c r="L717" s="21">
        <v>460</v>
      </c>
      <c r="M717" s="27">
        <v>-25132402.979999997</v>
      </c>
      <c r="N717" s="30">
        <v>-1.2107490894773108E-2</v>
      </c>
      <c r="O717" s="15">
        <v>1.1943088586561429E-2</v>
      </c>
      <c r="P717" s="31">
        <v>-0.90013490310207789</v>
      </c>
      <c r="Q717" s="92"/>
      <c r="R717" s="92"/>
      <c r="S717" s="92"/>
      <c r="T717" s="87"/>
      <c r="U717" s="81"/>
    </row>
    <row r="718" spans="1:28" s="20" customFormat="1" ht="31.5" outlineLevel="1">
      <c r="A718" s="194" t="s">
        <v>103</v>
      </c>
      <c r="B718" s="7" t="s">
        <v>188</v>
      </c>
      <c r="C718" s="10" t="s">
        <v>184</v>
      </c>
      <c r="D718" s="164" t="s">
        <v>1</v>
      </c>
      <c r="E718" s="28">
        <v>9647</v>
      </c>
      <c r="F718" s="17">
        <v>36516</v>
      </c>
      <c r="G718" s="29">
        <v>25535907.099999998</v>
      </c>
      <c r="H718" s="28">
        <v>9563</v>
      </c>
      <c r="I718" s="17">
        <v>37076</v>
      </c>
      <c r="J718" s="29">
        <v>250304.12000000011</v>
      </c>
      <c r="K718" s="111">
        <v>-84</v>
      </c>
      <c r="L718" s="18">
        <v>560</v>
      </c>
      <c r="M718" s="29">
        <v>-25285602.979999997</v>
      </c>
      <c r="N718" s="181">
        <v>-8.707370166891262E-3</v>
      </c>
      <c r="O718" s="19">
        <v>1.5335743235841822E-2</v>
      </c>
      <c r="P718" s="32">
        <v>-0.99019795462836713</v>
      </c>
      <c r="Q718" s="93"/>
      <c r="R718" s="93"/>
      <c r="S718" s="93"/>
      <c r="T718" s="87"/>
      <c r="U718" s="81"/>
    </row>
    <row r="719" spans="1:28" s="20" customFormat="1" ht="31.5" outlineLevel="1">
      <c r="A719" s="194" t="s">
        <v>103</v>
      </c>
      <c r="B719" s="7"/>
      <c r="C719" s="10" t="s">
        <v>224</v>
      </c>
      <c r="D719" s="164" t="s">
        <v>225</v>
      </c>
      <c r="E719" s="28">
        <v>2972</v>
      </c>
      <c r="F719" s="17">
        <v>2043</v>
      </c>
      <c r="G719" s="29">
        <v>7855584.8100000005</v>
      </c>
      <c r="H719" s="28">
        <v>2731</v>
      </c>
      <c r="I719" s="17">
        <v>2731</v>
      </c>
      <c r="J719" s="29">
        <v>11182015.619999999</v>
      </c>
      <c r="K719" s="111">
        <v>-241</v>
      </c>
      <c r="L719" s="18">
        <v>688</v>
      </c>
      <c r="M719" s="29">
        <v>3326430.8099999987</v>
      </c>
      <c r="N719" s="181">
        <v>-8.1090174966352624E-2</v>
      </c>
      <c r="O719" s="19">
        <v>0.33675966715614292</v>
      </c>
      <c r="P719" s="32">
        <v>0.42344788968041175</v>
      </c>
      <c r="Q719" s="93"/>
      <c r="R719" s="93"/>
      <c r="S719" s="93"/>
      <c r="T719" s="87"/>
      <c r="U719" s="81"/>
    </row>
    <row r="720" spans="1:28" s="20" customFormat="1" outlineLevel="1">
      <c r="A720" s="194" t="s">
        <v>103</v>
      </c>
      <c r="B720" s="7"/>
      <c r="C720" s="10" t="s">
        <v>222</v>
      </c>
      <c r="D720" s="164" t="s">
        <v>223</v>
      </c>
      <c r="E720" s="28">
        <v>903</v>
      </c>
      <c r="F720" s="17">
        <v>0</v>
      </c>
      <c r="G720" s="29">
        <v>1667000</v>
      </c>
      <c r="H720" s="28">
        <v>1534</v>
      </c>
      <c r="I720" s="17"/>
      <c r="J720" s="29">
        <v>1380584</v>
      </c>
      <c r="K720" s="111">
        <v>631</v>
      </c>
      <c r="L720" s="18">
        <v>0</v>
      </c>
      <c r="M720" s="29">
        <v>-286416</v>
      </c>
      <c r="N720" s="181">
        <v>0.69878183831672203</v>
      </c>
      <c r="O720" s="19">
        <v>0</v>
      </c>
      <c r="P720" s="32">
        <v>-0.17181523695260947</v>
      </c>
      <c r="Q720" s="93"/>
      <c r="R720" s="93"/>
      <c r="S720" s="93"/>
      <c r="T720" s="87"/>
      <c r="U720" s="81"/>
    </row>
    <row r="721" spans="1:28" s="20" customFormat="1" outlineLevel="1">
      <c r="A721" s="194" t="s">
        <v>103</v>
      </c>
      <c r="B721" s="7" t="s">
        <v>189</v>
      </c>
      <c r="C721" s="11" t="s">
        <v>144</v>
      </c>
      <c r="D721" s="164" t="s">
        <v>1</v>
      </c>
      <c r="E721" s="28">
        <v>512</v>
      </c>
      <c r="F721" s="17">
        <v>2000</v>
      </c>
      <c r="G721" s="29">
        <v>2384800</v>
      </c>
      <c r="H721" s="28">
        <v>473</v>
      </c>
      <c r="I721" s="17">
        <v>1900</v>
      </c>
      <c r="J721" s="29">
        <v>2538000</v>
      </c>
      <c r="K721" s="111">
        <v>-39</v>
      </c>
      <c r="L721" s="18">
        <v>-100</v>
      </c>
      <c r="M721" s="29">
        <v>153200</v>
      </c>
      <c r="N721" s="181">
        <v>-7.6171875E-2</v>
      </c>
      <c r="O721" s="19">
        <v>-0.05</v>
      </c>
      <c r="P721" s="32">
        <v>6.4240187856424019E-2</v>
      </c>
      <c r="Q721" s="93"/>
      <c r="R721" s="93"/>
      <c r="S721" s="93"/>
      <c r="T721" s="87"/>
      <c r="U721" s="81"/>
    </row>
    <row r="722" spans="1:28" s="16" customFormat="1" outlineLevel="1">
      <c r="A722" s="193" t="s">
        <v>103</v>
      </c>
      <c r="B722" s="5" t="s">
        <v>143</v>
      </c>
      <c r="C722" s="6" t="s">
        <v>2</v>
      </c>
      <c r="D722" s="163" t="s">
        <v>3</v>
      </c>
      <c r="E722" s="26">
        <v>0</v>
      </c>
      <c r="F722" s="14">
        <v>0</v>
      </c>
      <c r="G722" s="27">
        <v>0</v>
      </c>
      <c r="H722" s="230">
        <v>0</v>
      </c>
      <c r="I722" s="231"/>
      <c r="J722" s="232">
        <v>0</v>
      </c>
      <c r="K722" s="165">
        <v>0</v>
      </c>
      <c r="L722" s="21">
        <v>0</v>
      </c>
      <c r="M722" s="27">
        <v>0</v>
      </c>
      <c r="N722" s="30">
        <v>0</v>
      </c>
      <c r="O722" s="15">
        <v>0</v>
      </c>
      <c r="P722" s="31">
        <v>0</v>
      </c>
      <c r="Q722" s="92"/>
      <c r="R722" s="92"/>
      <c r="S722" s="92"/>
      <c r="T722" s="86"/>
      <c r="U722" s="81"/>
    </row>
    <row r="723" spans="1:28" s="13" customFormat="1">
      <c r="A723" s="36" t="s">
        <v>86</v>
      </c>
      <c r="B723" s="37" t="s">
        <v>105</v>
      </c>
      <c r="C723" s="215" t="s">
        <v>198</v>
      </c>
      <c r="D723" s="208" t="s">
        <v>145</v>
      </c>
      <c r="E723" s="40" t="s">
        <v>145</v>
      </c>
      <c r="F723" s="41" t="s">
        <v>145</v>
      </c>
      <c r="G723" s="42">
        <v>36836334.980000004</v>
      </c>
      <c r="H723" s="40" t="s">
        <v>145</v>
      </c>
      <c r="I723" s="41" t="s">
        <v>145</v>
      </c>
      <c r="J723" s="42">
        <v>7812844.5300000003</v>
      </c>
      <c r="K723" s="40" t="s">
        <v>145</v>
      </c>
      <c r="L723" s="41" t="s">
        <v>145</v>
      </c>
      <c r="M723" s="42">
        <v>-29023490.450000003</v>
      </c>
      <c r="N723" s="216" t="s">
        <v>145</v>
      </c>
      <c r="O723" s="217" t="s">
        <v>145</v>
      </c>
      <c r="P723" s="43">
        <v>-0.7879038581269846</v>
      </c>
      <c r="Q723" s="91"/>
      <c r="R723" s="91"/>
      <c r="S723" s="91"/>
      <c r="T723" s="85"/>
      <c r="U723" s="81"/>
      <c r="W723" s="81"/>
      <c r="X723" s="81">
        <v>7812844.5300000003</v>
      </c>
    </row>
    <row r="724" spans="1:28" s="16" customFormat="1" outlineLevel="1">
      <c r="A724" s="193" t="s">
        <v>105</v>
      </c>
      <c r="B724" s="5" t="s">
        <v>136</v>
      </c>
      <c r="C724" s="6" t="s">
        <v>137</v>
      </c>
      <c r="D724" s="161" t="s">
        <v>194</v>
      </c>
      <c r="E724" s="26">
        <v>0</v>
      </c>
      <c r="F724" s="14">
        <v>0</v>
      </c>
      <c r="G724" s="27">
        <v>0</v>
      </c>
      <c r="H724" s="26">
        <v>0</v>
      </c>
      <c r="I724" s="14">
        <v>0</v>
      </c>
      <c r="J724" s="27">
        <v>0</v>
      </c>
      <c r="K724" s="26">
        <v>0</v>
      </c>
      <c r="L724" s="14">
        <v>0</v>
      </c>
      <c r="M724" s="27">
        <v>0</v>
      </c>
      <c r="N724" s="30">
        <v>0</v>
      </c>
      <c r="O724" s="15">
        <v>0</v>
      </c>
      <c r="P724" s="31">
        <v>0</v>
      </c>
      <c r="Q724" s="92"/>
      <c r="R724" s="92"/>
      <c r="S724" s="92"/>
      <c r="T724" s="86"/>
      <c r="U724" s="81"/>
    </row>
    <row r="725" spans="1:28" s="20" customFormat="1" outlineLevel="1">
      <c r="A725" s="194" t="s">
        <v>105</v>
      </c>
      <c r="B725" s="7"/>
      <c r="C725" s="8" t="s">
        <v>166</v>
      </c>
      <c r="D725" s="162" t="s">
        <v>194</v>
      </c>
      <c r="E725" s="28">
        <v>0</v>
      </c>
      <c r="F725" s="17">
        <v>0</v>
      </c>
      <c r="G725" s="29">
        <v>0</v>
      </c>
      <c r="H725" s="28">
        <v>0</v>
      </c>
      <c r="I725" s="17">
        <v>0</v>
      </c>
      <c r="J725" s="29">
        <v>0</v>
      </c>
      <c r="K725" s="28">
        <v>0</v>
      </c>
      <c r="L725" s="18">
        <v>0</v>
      </c>
      <c r="M725" s="29">
        <v>0</v>
      </c>
      <c r="N725" s="181">
        <v>0</v>
      </c>
      <c r="O725" s="19">
        <v>0</v>
      </c>
      <c r="P725" s="32">
        <v>0</v>
      </c>
      <c r="Q725" s="93"/>
      <c r="R725" s="93"/>
      <c r="S725" s="93"/>
      <c r="T725" s="87"/>
      <c r="U725" s="81"/>
    </row>
    <row r="726" spans="1:28" s="20" customFormat="1" outlineLevel="1">
      <c r="A726" s="194" t="s">
        <v>105</v>
      </c>
      <c r="B726" s="7"/>
      <c r="C726" s="8" t="s">
        <v>167</v>
      </c>
      <c r="D726" s="162" t="s">
        <v>194</v>
      </c>
      <c r="E726" s="28">
        <v>0</v>
      </c>
      <c r="F726" s="17">
        <v>0</v>
      </c>
      <c r="G726" s="29">
        <v>0</v>
      </c>
      <c r="H726" s="28">
        <v>0</v>
      </c>
      <c r="I726" s="17">
        <v>0</v>
      </c>
      <c r="J726" s="29">
        <v>0</v>
      </c>
      <c r="K726" s="111">
        <v>0</v>
      </c>
      <c r="L726" s="18">
        <v>0</v>
      </c>
      <c r="M726" s="29">
        <v>0</v>
      </c>
      <c r="N726" s="181">
        <v>0</v>
      </c>
      <c r="O726" s="19">
        <v>0</v>
      </c>
      <c r="P726" s="32">
        <v>0</v>
      </c>
      <c r="Q726" s="93"/>
      <c r="R726" s="93"/>
      <c r="S726" s="93"/>
      <c r="T726" s="87"/>
      <c r="U726" s="81"/>
    </row>
    <row r="727" spans="1:28" s="20" customFormat="1" outlineLevel="1">
      <c r="A727" s="194" t="s">
        <v>105</v>
      </c>
      <c r="B727" s="7" t="s">
        <v>168</v>
      </c>
      <c r="C727" s="8" t="s">
        <v>138</v>
      </c>
      <c r="D727" s="162" t="s">
        <v>194</v>
      </c>
      <c r="E727" s="28">
        <v>0</v>
      </c>
      <c r="F727" s="17">
        <v>0</v>
      </c>
      <c r="G727" s="29">
        <v>0</v>
      </c>
      <c r="H727" s="28">
        <v>0</v>
      </c>
      <c r="I727" s="17">
        <v>0</v>
      </c>
      <c r="J727" s="29">
        <v>0</v>
      </c>
      <c r="K727" s="111">
        <v>0</v>
      </c>
      <c r="L727" s="18">
        <v>0</v>
      </c>
      <c r="M727" s="29">
        <v>0</v>
      </c>
      <c r="N727" s="181">
        <v>0</v>
      </c>
      <c r="O727" s="19">
        <v>0</v>
      </c>
      <c r="P727" s="32">
        <v>0</v>
      </c>
      <c r="Q727" s="93"/>
      <c r="R727" s="93"/>
      <c r="S727" s="93"/>
      <c r="U727" s="81"/>
    </row>
    <row r="728" spans="1:28" s="20" customFormat="1" ht="31.5" outlineLevel="1">
      <c r="A728" s="194" t="s">
        <v>105</v>
      </c>
      <c r="B728" s="7" t="s">
        <v>169</v>
      </c>
      <c r="C728" s="129" t="s">
        <v>181</v>
      </c>
      <c r="D728" s="162" t="s">
        <v>195</v>
      </c>
      <c r="E728" s="28"/>
      <c r="F728" s="17"/>
      <c r="G728" s="29">
        <v>0</v>
      </c>
      <c r="H728" s="111"/>
      <c r="I728" s="18"/>
      <c r="J728" s="29">
        <v>0</v>
      </c>
      <c r="K728" s="28">
        <v>0</v>
      </c>
      <c r="L728" s="18">
        <v>0</v>
      </c>
      <c r="M728" s="29">
        <v>0</v>
      </c>
      <c r="N728" s="181">
        <v>0</v>
      </c>
      <c r="O728" s="19">
        <v>0</v>
      </c>
      <c r="P728" s="32">
        <v>0</v>
      </c>
      <c r="Q728" s="93"/>
      <c r="R728" s="93"/>
      <c r="S728" s="93"/>
      <c r="T728" s="87"/>
      <c r="U728" s="81"/>
    </row>
    <row r="729" spans="1:28" s="20" customFormat="1" outlineLevel="1">
      <c r="A729" s="194" t="s">
        <v>105</v>
      </c>
      <c r="B729" s="7" t="s">
        <v>170</v>
      </c>
      <c r="C729" s="8" t="s">
        <v>180</v>
      </c>
      <c r="D729" s="162" t="s">
        <v>194</v>
      </c>
      <c r="E729" s="28">
        <v>0</v>
      </c>
      <c r="F729" s="17">
        <v>0</v>
      </c>
      <c r="G729" s="29">
        <v>0</v>
      </c>
      <c r="H729" s="28">
        <v>0</v>
      </c>
      <c r="I729" s="17">
        <v>0</v>
      </c>
      <c r="J729" s="29">
        <v>0</v>
      </c>
      <c r="K729" s="111">
        <v>0</v>
      </c>
      <c r="L729" s="18">
        <v>0</v>
      </c>
      <c r="M729" s="29">
        <v>0</v>
      </c>
      <c r="N729" s="181">
        <v>0</v>
      </c>
      <c r="O729" s="19">
        <v>0</v>
      </c>
      <c r="P729" s="32">
        <v>0</v>
      </c>
      <c r="Q729" s="93"/>
      <c r="R729" s="93"/>
      <c r="S729" s="93"/>
      <c r="T729" s="87"/>
      <c r="U729" s="81"/>
      <c r="AB729" s="22"/>
    </row>
    <row r="730" spans="1:28" s="20" customFormat="1" outlineLevel="1">
      <c r="A730" s="194" t="s">
        <v>105</v>
      </c>
      <c r="B730" s="7" t="s">
        <v>171</v>
      </c>
      <c r="C730" s="8" t="s">
        <v>156</v>
      </c>
      <c r="D730" s="162"/>
      <c r="E730" s="28"/>
      <c r="F730" s="17"/>
      <c r="G730" s="29">
        <v>0</v>
      </c>
      <c r="H730" s="28"/>
      <c r="I730" s="17"/>
      <c r="J730" s="29">
        <v>0</v>
      </c>
      <c r="K730" s="111">
        <v>0</v>
      </c>
      <c r="L730" s="18">
        <v>0</v>
      </c>
      <c r="M730" s="29">
        <v>0</v>
      </c>
      <c r="N730" s="181">
        <v>0</v>
      </c>
      <c r="O730" s="19">
        <v>0</v>
      </c>
      <c r="P730" s="32">
        <v>0</v>
      </c>
      <c r="Q730" s="93"/>
      <c r="R730" s="93"/>
      <c r="S730" s="93"/>
      <c r="T730" s="87"/>
      <c r="U730" s="81"/>
    </row>
    <row r="731" spans="1:28" s="16" customFormat="1" outlineLevel="1">
      <c r="A731" s="193" t="s">
        <v>105</v>
      </c>
      <c r="B731" s="5" t="s">
        <v>141</v>
      </c>
      <c r="C731" s="6" t="s">
        <v>140</v>
      </c>
      <c r="D731" s="161" t="s">
        <v>159</v>
      </c>
      <c r="E731" s="26">
        <v>93</v>
      </c>
      <c r="F731" s="14">
        <v>1030</v>
      </c>
      <c r="G731" s="27">
        <v>2146331.3199999998</v>
      </c>
      <c r="H731" s="26">
        <v>0</v>
      </c>
      <c r="I731" s="21">
        <v>0</v>
      </c>
      <c r="J731" s="27">
        <v>0</v>
      </c>
      <c r="K731" s="26">
        <v>-93</v>
      </c>
      <c r="L731" s="21">
        <v>-1030</v>
      </c>
      <c r="M731" s="27">
        <v>-2146331.3199999998</v>
      </c>
      <c r="N731" s="30">
        <v>-1</v>
      </c>
      <c r="O731" s="15">
        <v>-1</v>
      </c>
      <c r="P731" s="31">
        <v>-1</v>
      </c>
      <c r="Q731" s="92"/>
      <c r="R731" s="92"/>
      <c r="S731" s="92"/>
      <c r="T731" s="86"/>
      <c r="U731" s="81"/>
    </row>
    <row r="732" spans="1:28" s="16" customFormat="1" outlineLevel="1">
      <c r="A732" s="193" t="s">
        <v>105</v>
      </c>
      <c r="B732" s="5"/>
      <c r="C732" s="8" t="s">
        <v>166</v>
      </c>
      <c r="D732" s="162" t="s">
        <v>159</v>
      </c>
      <c r="E732" s="28">
        <v>0</v>
      </c>
      <c r="F732" s="17">
        <v>0</v>
      </c>
      <c r="G732" s="29">
        <v>0</v>
      </c>
      <c r="H732" s="28">
        <v>0</v>
      </c>
      <c r="I732" s="17">
        <v>0</v>
      </c>
      <c r="J732" s="29">
        <v>0</v>
      </c>
      <c r="K732" s="111">
        <v>0</v>
      </c>
      <c r="L732" s="18">
        <v>0</v>
      </c>
      <c r="M732" s="29">
        <v>0</v>
      </c>
      <c r="N732" s="30">
        <v>0</v>
      </c>
      <c r="O732" s="15">
        <v>0</v>
      </c>
      <c r="P732" s="31">
        <v>0</v>
      </c>
      <c r="Q732" s="93"/>
      <c r="R732" s="93"/>
      <c r="S732" s="93"/>
      <c r="T732" s="86"/>
      <c r="U732" s="81"/>
    </row>
    <row r="733" spans="1:28" s="16" customFormat="1" outlineLevel="1">
      <c r="A733" s="193" t="s">
        <v>105</v>
      </c>
      <c r="B733" s="5"/>
      <c r="C733" s="8" t="s">
        <v>167</v>
      </c>
      <c r="D733" s="162" t="s">
        <v>159</v>
      </c>
      <c r="E733" s="28">
        <v>0</v>
      </c>
      <c r="F733" s="17">
        <v>0</v>
      </c>
      <c r="G733" s="29">
        <v>0</v>
      </c>
      <c r="H733" s="111">
        <v>0</v>
      </c>
      <c r="I733" s="18">
        <v>0</v>
      </c>
      <c r="J733" s="29">
        <v>0</v>
      </c>
      <c r="K733" s="111">
        <v>0</v>
      </c>
      <c r="L733" s="18">
        <v>0</v>
      </c>
      <c r="M733" s="29">
        <v>0</v>
      </c>
      <c r="N733" s="181">
        <v>0</v>
      </c>
      <c r="O733" s="19">
        <v>0</v>
      </c>
      <c r="P733" s="32">
        <v>0</v>
      </c>
      <c r="Q733" s="93"/>
      <c r="R733" s="93"/>
      <c r="S733" s="93"/>
      <c r="T733" s="86"/>
      <c r="U733" s="81"/>
    </row>
    <row r="734" spans="1:28" s="20" customFormat="1" ht="31.5" outlineLevel="1">
      <c r="A734" s="193" t="s">
        <v>105</v>
      </c>
      <c r="B734" s="5"/>
      <c r="C734" s="129" t="s">
        <v>182</v>
      </c>
      <c r="D734" s="162" t="s">
        <v>159</v>
      </c>
      <c r="E734" s="28">
        <v>0</v>
      </c>
      <c r="F734" s="17">
        <v>0</v>
      </c>
      <c r="G734" s="29">
        <v>0</v>
      </c>
      <c r="H734" s="28">
        <v>0</v>
      </c>
      <c r="I734" s="18">
        <v>0</v>
      </c>
      <c r="J734" s="29">
        <v>0</v>
      </c>
      <c r="K734" s="111">
        <v>0</v>
      </c>
      <c r="L734" s="18">
        <v>0</v>
      </c>
      <c r="M734" s="29">
        <v>0</v>
      </c>
      <c r="N734" s="30">
        <v>0</v>
      </c>
      <c r="O734" s="15">
        <v>0</v>
      </c>
      <c r="P734" s="31">
        <v>0</v>
      </c>
      <c r="Q734" s="93"/>
      <c r="R734" s="93"/>
      <c r="S734" s="93"/>
      <c r="T734" s="87"/>
      <c r="U734" s="81"/>
    </row>
    <row r="735" spans="1:28" s="20" customFormat="1" outlineLevel="1">
      <c r="A735" s="194" t="s">
        <v>105</v>
      </c>
      <c r="B735" s="7" t="s">
        <v>185</v>
      </c>
      <c r="C735" s="8" t="s">
        <v>157</v>
      </c>
      <c r="D735" s="162" t="s">
        <v>159</v>
      </c>
      <c r="E735" s="28">
        <v>93</v>
      </c>
      <c r="F735" s="17">
        <v>1030</v>
      </c>
      <c r="G735" s="29">
        <v>2147846.6799999997</v>
      </c>
      <c r="H735" s="28">
        <v>0</v>
      </c>
      <c r="I735" s="17">
        <v>0</v>
      </c>
      <c r="J735" s="29">
        <v>0</v>
      </c>
      <c r="K735" s="111">
        <v>-93</v>
      </c>
      <c r="L735" s="18">
        <v>-1030</v>
      </c>
      <c r="M735" s="29">
        <v>-2147846.6799999997</v>
      </c>
      <c r="N735" s="181">
        <v>-1</v>
      </c>
      <c r="O735" s="19">
        <v>-1</v>
      </c>
      <c r="P735" s="32">
        <v>-1</v>
      </c>
      <c r="Q735" s="93"/>
      <c r="R735" s="93"/>
      <c r="S735" s="93"/>
      <c r="T735" s="87"/>
      <c r="U735" s="81"/>
    </row>
    <row r="736" spans="1:28" s="20" customFormat="1" outlineLevel="1">
      <c r="A736" s="194" t="s">
        <v>105</v>
      </c>
      <c r="B736" s="7" t="s">
        <v>186</v>
      </c>
      <c r="C736" s="8" t="s">
        <v>183</v>
      </c>
      <c r="D736" s="162" t="s">
        <v>159</v>
      </c>
      <c r="E736" s="28">
        <v>0</v>
      </c>
      <c r="F736" s="17">
        <v>0</v>
      </c>
      <c r="G736" s="29">
        <v>0</v>
      </c>
      <c r="H736" s="28">
        <v>0</v>
      </c>
      <c r="I736" s="17">
        <v>0</v>
      </c>
      <c r="J736" s="29">
        <v>0</v>
      </c>
      <c r="K736" s="111">
        <v>0</v>
      </c>
      <c r="L736" s="18">
        <v>0</v>
      </c>
      <c r="M736" s="29">
        <v>0</v>
      </c>
      <c r="N736" s="181">
        <v>0</v>
      </c>
      <c r="O736" s="19">
        <v>0</v>
      </c>
      <c r="P736" s="32">
        <v>0</v>
      </c>
      <c r="Q736" s="93"/>
      <c r="R736" s="93"/>
      <c r="S736" s="93"/>
      <c r="T736" s="87"/>
      <c r="U736" s="81"/>
    </row>
    <row r="737" spans="1:28" s="20" customFormat="1" outlineLevel="1">
      <c r="A737" s="194" t="s">
        <v>105</v>
      </c>
      <c r="B737" s="7" t="s">
        <v>187</v>
      </c>
      <c r="C737" s="8" t="s">
        <v>156</v>
      </c>
      <c r="D737" s="162"/>
      <c r="E737" s="28"/>
      <c r="F737" s="17"/>
      <c r="G737" s="29">
        <v>-1515.3600000000001</v>
      </c>
      <c r="H737" s="28"/>
      <c r="I737" s="17"/>
      <c r="J737" s="29"/>
      <c r="K737" s="111">
        <v>0</v>
      </c>
      <c r="L737" s="18">
        <v>0</v>
      </c>
      <c r="M737" s="29">
        <v>1515.3600000000001</v>
      </c>
      <c r="N737" s="181">
        <v>0</v>
      </c>
      <c r="O737" s="19">
        <v>0</v>
      </c>
      <c r="P737" s="32">
        <v>-1</v>
      </c>
      <c r="Q737" s="93"/>
      <c r="R737" s="93"/>
      <c r="S737" s="93"/>
      <c r="U737" s="81"/>
    </row>
    <row r="738" spans="1:28" s="20" customFormat="1" ht="31.5" outlineLevel="1">
      <c r="A738" s="193" t="s">
        <v>105</v>
      </c>
      <c r="B738" s="5" t="s">
        <v>139</v>
      </c>
      <c r="C738" s="9" t="s">
        <v>142</v>
      </c>
      <c r="D738" s="163" t="s">
        <v>1</v>
      </c>
      <c r="E738" s="26">
        <v>10586</v>
      </c>
      <c r="F738" s="21">
        <v>39702</v>
      </c>
      <c r="G738" s="27">
        <v>34690003.660000004</v>
      </c>
      <c r="H738" s="26">
        <v>9430</v>
      </c>
      <c r="I738" s="21">
        <v>40345</v>
      </c>
      <c r="J738" s="27">
        <v>7812844.5300000003</v>
      </c>
      <c r="K738" s="26">
        <v>-1156</v>
      </c>
      <c r="L738" s="21">
        <v>643</v>
      </c>
      <c r="M738" s="27">
        <v>-26877159.130000003</v>
      </c>
      <c r="N738" s="30">
        <v>-0.10920083128660495</v>
      </c>
      <c r="O738" s="15">
        <v>1.6195657649488691E-2</v>
      </c>
      <c r="P738" s="31">
        <v>-0.77478109813494322</v>
      </c>
      <c r="Q738" s="92"/>
      <c r="R738" s="92"/>
      <c r="S738" s="92"/>
      <c r="T738" s="87"/>
      <c r="U738" s="81"/>
    </row>
    <row r="739" spans="1:28" s="20" customFormat="1" ht="31.5" outlineLevel="1">
      <c r="A739" s="194" t="s">
        <v>105</v>
      </c>
      <c r="B739" s="7" t="s">
        <v>188</v>
      </c>
      <c r="C739" s="10" t="s">
        <v>184</v>
      </c>
      <c r="D739" s="164" t="s">
        <v>1</v>
      </c>
      <c r="E739" s="28">
        <v>10052</v>
      </c>
      <c r="F739" s="17">
        <v>37515</v>
      </c>
      <c r="G739" s="29">
        <v>31902105.660000004</v>
      </c>
      <c r="H739" s="28">
        <v>8800</v>
      </c>
      <c r="I739" s="17">
        <v>37845</v>
      </c>
      <c r="J739" s="29">
        <v>4564942.53</v>
      </c>
      <c r="K739" s="111">
        <v>-1252</v>
      </c>
      <c r="L739" s="18">
        <v>330</v>
      </c>
      <c r="M739" s="29">
        <v>-27337163.130000003</v>
      </c>
      <c r="N739" s="181">
        <v>-0.12455232789494627</v>
      </c>
      <c r="O739" s="19">
        <v>8.7964814074370252E-3</v>
      </c>
      <c r="P739" s="32">
        <v>-0.85690779854310095</v>
      </c>
      <c r="Q739" s="93"/>
      <c r="R739" s="93"/>
      <c r="S739" s="93"/>
      <c r="T739" s="87"/>
      <c r="U739" s="81"/>
    </row>
    <row r="740" spans="1:28" s="20" customFormat="1" ht="31.5" outlineLevel="1">
      <c r="A740" s="194" t="s">
        <v>105</v>
      </c>
      <c r="B740" s="7"/>
      <c r="C740" s="10" t="s">
        <v>224</v>
      </c>
      <c r="D740" s="164" t="s">
        <v>225</v>
      </c>
      <c r="E740" s="28">
        <v>2772</v>
      </c>
      <c r="F740" s="17">
        <v>2110</v>
      </c>
      <c r="G740" s="29">
        <v>7781125.4900000002</v>
      </c>
      <c r="H740" s="28">
        <v>2941</v>
      </c>
      <c r="I740" s="17">
        <v>2941</v>
      </c>
      <c r="J740" s="29">
        <v>11891801.760000002</v>
      </c>
      <c r="K740" s="111">
        <v>169</v>
      </c>
      <c r="L740" s="18">
        <v>831</v>
      </c>
      <c r="M740" s="29">
        <v>4110676.2700000014</v>
      </c>
      <c r="N740" s="181">
        <v>6.0966810966810968E-2</v>
      </c>
      <c r="O740" s="19">
        <v>0.39383886255924172</v>
      </c>
      <c r="P740" s="32">
        <v>0.52828813457421842</v>
      </c>
      <c r="Q740" s="93"/>
      <c r="R740" s="93"/>
      <c r="S740" s="93"/>
      <c r="T740" s="87"/>
      <c r="U740" s="81"/>
    </row>
    <row r="741" spans="1:28" s="20" customFormat="1" outlineLevel="1">
      <c r="A741" s="194" t="s">
        <v>105</v>
      </c>
      <c r="B741" s="7"/>
      <c r="C741" s="10" t="s">
        <v>222</v>
      </c>
      <c r="D741" s="164" t="s">
        <v>223</v>
      </c>
      <c r="E741" s="28">
        <v>528</v>
      </c>
      <c r="F741" s="17">
        <v>0</v>
      </c>
      <c r="G741" s="29">
        <v>656550</v>
      </c>
      <c r="H741" s="28">
        <v>619</v>
      </c>
      <c r="I741" s="17"/>
      <c r="J741" s="29">
        <v>637050</v>
      </c>
      <c r="K741" s="111">
        <v>91</v>
      </c>
      <c r="L741" s="18">
        <v>0</v>
      </c>
      <c r="M741" s="29">
        <v>-19500</v>
      </c>
      <c r="N741" s="181">
        <v>0.17234848484848486</v>
      </c>
      <c r="O741" s="19">
        <v>0</v>
      </c>
      <c r="P741" s="32">
        <v>-2.9700708247658213E-2</v>
      </c>
      <c r="Q741" s="93"/>
      <c r="R741" s="93"/>
      <c r="S741" s="93"/>
      <c r="T741" s="87"/>
      <c r="U741" s="81"/>
    </row>
    <row r="742" spans="1:28" s="20" customFormat="1" outlineLevel="1">
      <c r="A742" s="194" t="s">
        <v>105</v>
      </c>
      <c r="B742" s="7" t="s">
        <v>189</v>
      </c>
      <c r="C742" s="11" t="s">
        <v>144</v>
      </c>
      <c r="D742" s="164" t="s">
        <v>1</v>
      </c>
      <c r="E742" s="28">
        <v>534</v>
      </c>
      <c r="F742" s="17">
        <v>2187</v>
      </c>
      <c r="G742" s="29">
        <v>2787898</v>
      </c>
      <c r="H742" s="28">
        <v>630</v>
      </c>
      <c r="I742" s="17">
        <v>2500</v>
      </c>
      <c r="J742" s="29">
        <v>3247902</v>
      </c>
      <c r="K742" s="111">
        <v>96</v>
      </c>
      <c r="L742" s="18">
        <v>313</v>
      </c>
      <c r="M742" s="29">
        <v>460004</v>
      </c>
      <c r="N742" s="181">
        <v>0.1797752808988764</v>
      </c>
      <c r="O742" s="19">
        <v>0.14311842706904435</v>
      </c>
      <c r="P742" s="32">
        <v>0.16500029771533967</v>
      </c>
      <c r="Q742" s="93"/>
      <c r="R742" s="93"/>
      <c r="S742" s="93"/>
      <c r="T742" s="87"/>
      <c r="U742" s="81"/>
    </row>
    <row r="743" spans="1:28" s="16" customFormat="1" outlineLevel="1">
      <c r="A743" s="193" t="s">
        <v>105</v>
      </c>
      <c r="B743" s="5" t="s">
        <v>143</v>
      </c>
      <c r="C743" s="6" t="s">
        <v>2</v>
      </c>
      <c r="D743" s="163" t="s">
        <v>3</v>
      </c>
      <c r="E743" s="26">
        <v>0</v>
      </c>
      <c r="F743" s="14">
        <v>0</v>
      </c>
      <c r="G743" s="27">
        <v>0</v>
      </c>
      <c r="H743" s="230">
        <v>0</v>
      </c>
      <c r="I743" s="231"/>
      <c r="J743" s="232">
        <v>0</v>
      </c>
      <c r="K743" s="165">
        <v>0</v>
      </c>
      <c r="L743" s="21">
        <v>0</v>
      </c>
      <c r="M743" s="27">
        <v>0</v>
      </c>
      <c r="N743" s="30">
        <v>0</v>
      </c>
      <c r="O743" s="15">
        <v>0</v>
      </c>
      <c r="P743" s="31">
        <v>0</v>
      </c>
      <c r="Q743" s="92"/>
      <c r="R743" s="92"/>
      <c r="S743" s="92"/>
      <c r="T743" s="86"/>
      <c r="U743" s="81"/>
    </row>
    <row r="744" spans="1:28" s="13" customFormat="1">
      <c r="A744" s="36" t="s">
        <v>89</v>
      </c>
      <c r="B744" s="37" t="s">
        <v>123</v>
      </c>
      <c r="C744" s="215" t="s">
        <v>5</v>
      </c>
      <c r="D744" s="208" t="s">
        <v>145</v>
      </c>
      <c r="E744" s="40" t="s">
        <v>145</v>
      </c>
      <c r="F744" s="41" t="s">
        <v>145</v>
      </c>
      <c r="G744" s="42">
        <v>23270217.219999995</v>
      </c>
      <c r="H744" s="40" t="s">
        <v>145</v>
      </c>
      <c r="I744" s="41" t="s">
        <v>145</v>
      </c>
      <c r="J744" s="42">
        <v>0</v>
      </c>
      <c r="K744" s="40" t="s">
        <v>145</v>
      </c>
      <c r="L744" s="41" t="s">
        <v>145</v>
      </c>
      <c r="M744" s="42">
        <v>-23270217.219999995</v>
      </c>
      <c r="N744" s="216" t="s">
        <v>145</v>
      </c>
      <c r="O744" s="217" t="s">
        <v>145</v>
      </c>
      <c r="P744" s="43">
        <v>-1</v>
      </c>
      <c r="Q744" s="91"/>
      <c r="R744" s="91"/>
      <c r="S744" s="91"/>
      <c r="T744" s="85"/>
      <c r="U744" s="81"/>
      <c r="W744" s="81"/>
      <c r="X744" s="81">
        <v>0</v>
      </c>
    </row>
    <row r="745" spans="1:28" s="16" customFormat="1" outlineLevel="1">
      <c r="A745" s="193" t="s">
        <v>123</v>
      </c>
      <c r="B745" s="5" t="s">
        <v>136</v>
      </c>
      <c r="C745" s="6" t="s">
        <v>137</v>
      </c>
      <c r="D745" s="161" t="s">
        <v>194</v>
      </c>
      <c r="E745" s="26">
        <v>0</v>
      </c>
      <c r="F745" s="14">
        <v>0</v>
      </c>
      <c r="G745" s="27">
        <v>0</v>
      </c>
      <c r="H745" s="26">
        <v>0</v>
      </c>
      <c r="I745" s="14">
        <v>0</v>
      </c>
      <c r="J745" s="27">
        <v>0</v>
      </c>
      <c r="K745" s="26">
        <v>0</v>
      </c>
      <c r="L745" s="14">
        <v>0</v>
      </c>
      <c r="M745" s="27">
        <v>0</v>
      </c>
      <c r="N745" s="30">
        <v>0</v>
      </c>
      <c r="O745" s="15">
        <v>0</v>
      </c>
      <c r="P745" s="31">
        <v>0</v>
      </c>
      <c r="Q745" s="92"/>
      <c r="R745" s="92"/>
      <c r="S745" s="92"/>
      <c r="T745" s="86"/>
      <c r="U745" s="81"/>
    </row>
    <row r="746" spans="1:28" s="20" customFormat="1" outlineLevel="1">
      <c r="A746" s="194" t="s">
        <v>123</v>
      </c>
      <c r="B746" s="7"/>
      <c r="C746" s="8" t="s">
        <v>166</v>
      </c>
      <c r="D746" s="162" t="s">
        <v>194</v>
      </c>
      <c r="E746" s="28">
        <v>0</v>
      </c>
      <c r="F746" s="17">
        <v>0</v>
      </c>
      <c r="G746" s="29">
        <v>0</v>
      </c>
      <c r="H746" s="28">
        <v>0</v>
      </c>
      <c r="I746" s="17">
        <v>0</v>
      </c>
      <c r="J746" s="29">
        <v>0</v>
      </c>
      <c r="K746" s="28">
        <v>0</v>
      </c>
      <c r="L746" s="18">
        <v>0</v>
      </c>
      <c r="M746" s="29">
        <v>0</v>
      </c>
      <c r="N746" s="181">
        <v>0</v>
      </c>
      <c r="O746" s="19">
        <v>0</v>
      </c>
      <c r="P746" s="32">
        <v>0</v>
      </c>
      <c r="Q746" s="93"/>
      <c r="R746" s="93"/>
      <c r="S746" s="93"/>
      <c r="T746" s="87"/>
      <c r="U746" s="81"/>
    </row>
    <row r="747" spans="1:28" s="20" customFormat="1" outlineLevel="1">
      <c r="A747" s="194" t="s">
        <v>123</v>
      </c>
      <c r="B747" s="7"/>
      <c r="C747" s="8" t="s">
        <v>167</v>
      </c>
      <c r="D747" s="162" t="s">
        <v>194</v>
      </c>
      <c r="E747" s="28">
        <v>0</v>
      </c>
      <c r="F747" s="17">
        <v>0</v>
      </c>
      <c r="G747" s="29">
        <v>0</v>
      </c>
      <c r="H747" s="28">
        <v>0</v>
      </c>
      <c r="I747" s="17">
        <v>0</v>
      </c>
      <c r="J747" s="29">
        <v>0</v>
      </c>
      <c r="K747" s="111">
        <v>0</v>
      </c>
      <c r="L747" s="18">
        <v>0</v>
      </c>
      <c r="M747" s="29">
        <v>0</v>
      </c>
      <c r="N747" s="181">
        <v>0</v>
      </c>
      <c r="O747" s="19">
        <v>0</v>
      </c>
      <c r="P747" s="32">
        <v>0</v>
      </c>
      <c r="Q747" s="93"/>
      <c r="R747" s="93"/>
      <c r="S747" s="93"/>
      <c r="T747" s="87"/>
      <c r="U747" s="81"/>
    </row>
    <row r="748" spans="1:28" s="20" customFormat="1" outlineLevel="1">
      <c r="A748" s="194" t="s">
        <v>123</v>
      </c>
      <c r="B748" s="7" t="s">
        <v>168</v>
      </c>
      <c r="C748" s="8" t="s">
        <v>138</v>
      </c>
      <c r="D748" s="162" t="s">
        <v>194</v>
      </c>
      <c r="E748" s="28">
        <v>0</v>
      </c>
      <c r="F748" s="17">
        <v>0</v>
      </c>
      <c r="G748" s="29">
        <v>0</v>
      </c>
      <c r="H748" s="28">
        <v>0</v>
      </c>
      <c r="I748" s="17">
        <v>0</v>
      </c>
      <c r="J748" s="29">
        <v>0</v>
      </c>
      <c r="K748" s="111">
        <v>0</v>
      </c>
      <c r="L748" s="18">
        <v>0</v>
      </c>
      <c r="M748" s="29">
        <v>0</v>
      </c>
      <c r="N748" s="181">
        <v>0</v>
      </c>
      <c r="O748" s="19">
        <v>0</v>
      </c>
      <c r="P748" s="32">
        <v>0</v>
      </c>
      <c r="Q748" s="93"/>
      <c r="R748" s="93"/>
      <c r="S748" s="93"/>
      <c r="U748" s="81"/>
    </row>
    <row r="749" spans="1:28" s="20" customFormat="1" ht="31.5" outlineLevel="1">
      <c r="A749" s="194" t="s">
        <v>123</v>
      </c>
      <c r="B749" s="7" t="s">
        <v>169</v>
      </c>
      <c r="C749" s="129" t="s">
        <v>181</v>
      </c>
      <c r="D749" s="162" t="s">
        <v>195</v>
      </c>
      <c r="E749" s="28"/>
      <c r="F749" s="17"/>
      <c r="G749" s="29">
        <v>0</v>
      </c>
      <c r="H749" s="111"/>
      <c r="I749" s="18"/>
      <c r="J749" s="29">
        <v>0</v>
      </c>
      <c r="K749" s="28">
        <v>0</v>
      </c>
      <c r="L749" s="18">
        <v>0</v>
      </c>
      <c r="M749" s="29">
        <v>0</v>
      </c>
      <c r="N749" s="181">
        <v>0</v>
      </c>
      <c r="O749" s="19">
        <v>0</v>
      </c>
      <c r="P749" s="32">
        <v>0</v>
      </c>
      <c r="Q749" s="93"/>
      <c r="R749" s="93"/>
      <c r="S749" s="93"/>
      <c r="T749" s="87"/>
      <c r="U749" s="81"/>
    </row>
    <row r="750" spans="1:28" s="20" customFormat="1" outlineLevel="1">
      <c r="A750" s="194" t="s">
        <v>123</v>
      </c>
      <c r="B750" s="7" t="s">
        <v>170</v>
      </c>
      <c r="C750" s="8" t="s">
        <v>180</v>
      </c>
      <c r="D750" s="162" t="s">
        <v>194</v>
      </c>
      <c r="E750" s="28">
        <v>0</v>
      </c>
      <c r="F750" s="17">
        <v>0</v>
      </c>
      <c r="G750" s="29">
        <v>0</v>
      </c>
      <c r="H750" s="28">
        <v>0</v>
      </c>
      <c r="I750" s="17">
        <v>0</v>
      </c>
      <c r="J750" s="29">
        <v>0</v>
      </c>
      <c r="K750" s="111">
        <v>0</v>
      </c>
      <c r="L750" s="18">
        <v>0</v>
      </c>
      <c r="M750" s="29">
        <v>0</v>
      </c>
      <c r="N750" s="181">
        <v>0</v>
      </c>
      <c r="O750" s="19">
        <v>0</v>
      </c>
      <c r="P750" s="32">
        <v>0</v>
      </c>
      <c r="Q750" s="93"/>
      <c r="R750" s="93"/>
      <c r="S750" s="93"/>
      <c r="T750" s="87"/>
      <c r="U750" s="81"/>
      <c r="AB750" s="22"/>
    </row>
    <row r="751" spans="1:28" s="20" customFormat="1" outlineLevel="1">
      <c r="A751" s="194" t="s">
        <v>123</v>
      </c>
      <c r="B751" s="7" t="s">
        <v>171</v>
      </c>
      <c r="C751" s="8" t="s">
        <v>156</v>
      </c>
      <c r="D751" s="162"/>
      <c r="E751" s="28"/>
      <c r="F751" s="17"/>
      <c r="G751" s="29">
        <v>0</v>
      </c>
      <c r="H751" s="28"/>
      <c r="I751" s="17"/>
      <c r="J751" s="29">
        <v>0</v>
      </c>
      <c r="K751" s="111">
        <v>0</v>
      </c>
      <c r="L751" s="18">
        <v>0</v>
      </c>
      <c r="M751" s="29">
        <v>0</v>
      </c>
      <c r="N751" s="181">
        <v>0</v>
      </c>
      <c r="O751" s="19">
        <v>0</v>
      </c>
      <c r="P751" s="32">
        <v>0</v>
      </c>
      <c r="Q751" s="93"/>
      <c r="R751" s="93"/>
      <c r="S751" s="93"/>
      <c r="T751" s="87"/>
      <c r="U751" s="81"/>
    </row>
    <row r="752" spans="1:28" s="16" customFormat="1" outlineLevel="1">
      <c r="A752" s="193" t="s">
        <v>123</v>
      </c>
      <c r="B752" s="5" t="s">
        <v>141</v>
      </c>
      <c r="C752" s="6" t="s">
        <v>140</v>
      </c>
      <c r="D752" s="161" t="s">
        <v>159</v>
      </c>
      <c r="E752" s="26">
        <v>0</v>
      </c>
      <c r="F752" s="14">
        <v>0</v>
      </c>
      <c r="G752" s="27">
        <v>0</v>
      </c>
      <c r="H752" s="26">
        <v>0</v>
      </c>
      <c r="I752" s="21">
        <v>0</v>
      </c>
      <c r="J752" s="27">
        <v>0</v>
      </c>
      <c r="K752" s="26">
        <v>0</v>
      </c>
      <c r="L752" s="21">
        <v>0</v>
      </c>
      <c r="M752" s="27">
        <v>0</v>
      </c>
      <c r="N752" s="30">
        <v>0</v>
      </c>
      <c r="O752" s="15">
        <v>0</v>
      </c>
      <c r="P752" s="31">
        <v>0</v>
      </c>
      <c r="Q752" s="92"/>
      <c r="R752" s="92"/>
      <c r="S752" s="92"/>
      <c r="T752" s="86"/>
      <c r="U752" s="81"/>
    </row>
    <row r="753" spans="1:24" s="20" customFormat="1" outlineLevel="1">
      <c r="A753" s="193" t="s">
        <v>123</v>
      </c>
      <c r="B753" s="5"/>
      <c r="C753" s="8" t="s">
        <v>166</v>
      </c>
      <c r="D753" s="162" t="s">
        <v>159</v>
      </c>
      <c r="E753" s="28">
        <v>0</v>
      </c>
      <c r="F753" s="17">
        <v>0</v>
      </c>
      <c r="G753" s="29">
        <v>0</v>
      </c>
      <c r="H753" s="28">
        <v>0</v>
      </c>
      <c r="I753" s="17">
        <v>0</v>
      </c>
      <c r="J753" s="29">
        <v>0</v>
      </c>
      <c r="K753" s="111">
        <v>0</v>
      </c>
      <c r="L753" s="18">
        <v>0</v>
      </c>
      <c r="M753" s="29">
        <v>0</v>
      </c>
      <c r="N753" s="30">
        <v>0</v>
      </c>
      <c r="O753" s="15">
        <v>0</v>
      </c>
      <c r="P753" s="31">
        <v>0</v>
      </c>
      <c r="Q753" s="93"/>
      <c r="R753" s="93"/>
      <c r="S753" s="93"/>
      <c r="T753" s="87"/>
      <c r="U753" s="81"/>
    </row>
    <row r="754" spans="1:24" s="20" customFormat="1" outlineLevel="1">
      <c r="A754" s="193" t="s">
        <v>123</v>
      </c>
      <c r="B754" s="5"/>
      <c r="C754" s="8" t="s">
        <v>167</v>
      </c>
      <c r="D754" s="162" t="s">
        <v>159</v>
      </c>
      <c r="E754" s="28">
        <v>0</v>
      </c>
      <c r="F754" s="17">
        <v>0</v>
      </c>
      <c r="G754" s="29">
        <v>0</v>
      </c>
      <c r="H754" s="111">
        <v>0</v>
      </c>
      <c r="I754" s="18">
        <v>0</v>
      </c>
      <c r="J754" s="29">
        <v>0</v>
      </c>
      <c r="K754" s="111">
        <v>0</v>
      </c>
      <c r="L754" s="18">
        <v>0</v>
      </c>
      <c r="M754" s="29">
        <v>0</v>
      </c>
      <c r="N754" s="181">
        <v>0</v>
      </c>
      <c r="O754" s="19">
        <v>0</v>
      </c>
      <c r="P754" s="32">
        <v>0</v>
      </c>
      <c r="Q754" s="93"/>
      <c r="R754" s="93"/>
      <c r="S754" s="93"/>
      <c r="T754" s="87"/>
      <c r="U754" s="81"/>
    </row>
    <row r="755" spans="1:24" s="20" customFormat="1" ht="31.5" outlineLevel="1">
      <c r="A755" s="193" t="s">
        <v>123</v>
      </c>
      <c r="B755" s="5"/>
      <c r="C755" s="129" t="s">
        <v>182</v>
      </c>
      <c r="D755" s="162" t="s">
        <v>159</v>
      </c>
      <c r="E755" s="28">
        <v>0</v>
      </c>
      <c r="F755" s="17">
        <v>0</v>
      </c>
      <c r="G755" s="29">
        <v>0</v>
      </c>
      <c r="H755" s="28">
        <v>0</v>
      </c>
      <c r="I755" s="18">
        <v>0</v>
      </c>
      <c r="J755" s="29">
        <v>0</v>
      </c>
      <c r="K755" s="111">
        <v>0</v>
      </c>
      <c r="L755" s="18">
        <v>0</v>
      </c>
      <c r="M755" s="29">
        <v>0</v>
      </c>
      <c r="N755" s="30">
        <v>0</v>
      </c>
      <c r="O755" s="15">
        <v>0</v>
      </c>
      <c r="P755" s="31">
        <v>0</v>
      </c>
      <c r="Q755" s="93"/>
      <c r="R755" s="93"/>
      <c r="S755" s="93"/>
      <c r="T755" s="87"/>
      <c r="U755" s="81"/>
    </row>
    <row r="756" spans="1:24" s="20" customFormat="1" outlineLevel="1">
      <c r="A756" s="194" t="s">
        <v>123</v>
      </c>
      <c r="B756" s="7" t="s">
        <v>185</v>
      </c>
      <c r="C756" s="8" t="s">
        <v>157</v>
      </c>
      <c r="D756" s="162" t="s">
        <v>159</v>
      </c>
      <c r="E756" s="28">
        <v>0</v>
      </c>
      <c r="F756" s="17">
        <v>0</v>
      </c>
      <c r="G756" s="29">
        <v>0</v>
      </c>
      <c r="H756" s="28">
        <v>0</v>
      </c>
      <c r="I756" s="17">
        <v>0</v>
      </c>
      <c r="J756" s="29">
        <v>0</v>
      </c>
      <c r="K756" s="111">
        <v>0</v>
      </c>
      <c r="L756" s="18">
        <v>0</v>
      </c>
      <c r="M756" s="29">
        <v>0</v>
      </c>
      <c r="N756" s="181">
        <v>0</v>
      </c>
      <c r="O756" s="19">
        <v>0</v>
      </c>
      <c r="P756" s="32">
        <v>0</v>
      </c>
      <c r="Q756" s="93"/>
      <c r="R756" s="93"/>
      <c r="S756" s="93"/>
      <c r="T756" s="87"/>
      <c r="U756" s="81"/>
    </row>
    <row r="757" spans="1:24" s="20" customFormat="1" outlineLevel="1">
      <c r="A757" s="194" t="s">
        <v>123</v>
      </c>
      <c r="B757" s="7" t="s">
        <v>186</v>
      </c>
      <c r="C757" s="8" t="s">
        <v>183</v>
      </c>
      <c r="D757" s="162" t="s">
        <v>159</v>
      </c>
      <c r="E757" s="28">
        <v>0</v>
      </c>
      <c r="F757" s="17">
        <v>0</v>
      </c>
      <c r="G757" s="29">
        <v>0</v>
      </c>
      <c r="H757" s="28">
        <v>0</v>
      </c>
      <c r="I757" s="17">
        <v>0</v>
      </c>
      <c r="J757" s="29">
        <v>0</v>
      </c>
      <c r="K757" s="111">
        <v>0</v>
      </c>
      <c r="L757" s="18">
        <v>0</v>
      </c>
      <c r="M757" s="29">
        <v>0</v>
      </c>
      <c r="N757" s="181">
        <v>0</v>
      </c>
      <c r="O757" s="19">
        <v>0</v>
      </c>
      <c r="P757" s="32">
        <v>0</v>
      </c>
      <c r="Q757" s="93"/>
      <c r="R757" s="93"/>
      <c r="S757" s="93"/>
      <c r="T757" s="87"/>
      <c r="U757" s="81"/>
    </row>
    <row r="758" spans="1:24" s="20" customFormat="1" outlineLevel="1">
      <c r="A758" s="194" t="s">
        <v>123</v>
      </c>
      <c r="B758" s="7" t="s">
        <v>187</v>
      </c>
      <c r="C758" s="8" t="s">
        <v>156</v>
      </c>
      <c r="D758" s="162"/>
      <c r="E758" s="28"/>
      <c r="F758" s="17"/>
      <c r="G758" s="29">
        <v>0</v>
      </c>
      <c r="H758" s="28"/>
      <c r="I758" s="17"/>
      <c r="J758" s="29"/>
      <c r="K758" s="111">
        <v>0</v>
      </c>
      <c r="L758" s="18">
        <v>0</v>
      </c>
      <c r="M758" s="29">
        <v>0</v>
      </c>
      <c r="N758" s="181">
        <v>0</v>
      </c>
      <c r="O758" s="19">
        <v>0</v>
      </c>
      <c r="P758" s="32">
        <v>0</v>
      </c>
      <c r="Q758" s="93"/>
      <c r="R758" s="93"/>
      <c r="S758" s="93"/>
      <c r="U758" s="81"/>
    </row>
    <row r="759" spans="1:24" s="20" customFormat="1" ht="31.5" outlineLevel="1">
      <c r="A759" s="193" t="s">
        <v>123</v>
      </c>
      <c r="B759" s="5" t="s">
        <v>139</v>
      </c>
      <c r="C759" s="9" t="s">
        <v>142</v>
      </c>
      <c r="D759" s="163" t="s">
        <v>1</v>
      </c>
      <c r="E759" s="26">
        <v>7341</v>
      </c>
      <c r="F759" s="21">
        <v>30335</v>
      </c>
      <c r="G759" s="27">
        <v>23270217.219999995</v>
      </c>
      <c r="H759" s="26">
        <v>0</v>
      </c>
      <c r="I759" s="21">
        <v>0</v>
      </c>
      <c r="J759" s="27">
        <v>0</v>
      </c>
      <c r="K759" s="26">
        <v>-7341</v>
      </c>
      <c r="L759" s="21">
        <v>-30335</v>
      </c>
      <c r="M759" s="27">
        <v>-23270217.219999995</v>
      </c>
      <c r="N759" s="30">
        <v>-1</v>
      </c>
      <c r="O759" s="15">
        <v>-1</v>
      </c>
      <c r="P759" s="31">
        <v>-1</v>
      </c>
      <c r="Q759" s="92"/>
      <c r="R759" s="92"/>
      <c r="S759" s="92"/>
      <c r="T759" s="87"/>
      <c r="U759" s="81"/>
    </row>
    <row r="760" spans="1:24" s="20" customFormat="1" ht="31.5" outlineLevel="1">
      <c r="A760" s="194" t="s">
        <v>123</v>
      </c>
      <c r="B760" s="7" t="s">
        <v>188</v>
      </c>
      <c r="C760" s="10" t="s">
        <v>184</v>
      </c>
      <c r="D760" s="164" t="s">
        <v>1</v>
      </c>
      <c r="E760" s="28">
        <v>7341</v>
      </c>
      <c r="F760" s="17">
        <v>30335</v>
      </c>
      <c r="G760" s="29">
        <v>23270217.219999995</v>
      </c>
      <c r="H760" s="28">
        <v>0</v>
      </c>
      <c r="I760" s="17">
        <v>0</v>
      </c>
      <c r="J760" s="29">
        <v>0</v>
      </c>
      <c r="K760" s="111">
        <v>-7341</v>
      </c>
      <c r="L760" s="18">
        <v>-30335</v>
      </c>
      <c r="M760" s="29">
        <v>-23270217.219999995</v>
      </c>
      <c r="N760" s="181">
        <v>-1</v>
      </c>
      <c r="O760" s="19">
        <v>-1</v>
      </c>
      <c r="P760" s="32">
        <v>-1</v>
      </c>
      <c r="Q760" s="93"/>
      <c r="R760" s="93"/>
      <c r="S760" s="93"/>
      <c r="T760" s="87"/>
      <c r="U760" s="81"/>
    </row>
    <row r="761" spans="1:24" s="20" customFormat="1" ht="31.5" outlineLevel="1">
      <c r="A761" s="194" t="s">
        <v>123</v>
      </c>
      <c r="B761" s="7"/>
      <c r="C761" s="10" t="s">
        <v>224</v>
      </c>
      <c r="D761" s="164" t="s">
        <v>225</v>
      </c>
      <c r="E761" s="28">
        <v>2831</v>
      </c>
      <c r="F761" s="17">
        <v>2280</v>
      </c>
      <c r="G761" s="29">
        <v>8208669.3099999996</v>
      </c>
      <c r="H761" s="28">
        <v>0</v>
      </c>
      <c r="I761" s="17">
        <v>0</v>
      </c>
      <c r="J761" s="29">
        <v>0</v>
      </c>
      <c r="K761" s="111">
        <v>-2831</v>
      </c>
      <c r="L761" s="18">
        <v>-2280</v>
      </c>
      <c r="M761" s="29">
        <v>-8208669.3099999996</v>
      </c>
      <c r="N761" s="181">
        <v>-1</v>
      </c>
      <c r="O761" s="19">
        <v>-1</v>
      </c>
      <c r="P761" s="32">
        <v>-1</v>
      </c>
      <c r="Q761" s="93"/>
      <c r="R761" s="93"/>
      <c r="S761" s="93"/>
      <c r="T761" s="87"/>
      <c r="U761" s="81"/>
    </row>
    <row r="762" spans="1:24" s="20" customFormat="1" outlineLevel="1">
      <c r="A762" s="194" t="s">
        <v>123</v>
      </c>
      <c r="B762" s="7"/>
      <c r="C762" s="10" t="s">
        <v>222</v>
      </c>
      <c r="D762" s="164" t="s">
        <v>223</v>
      </c>
      <c r="E762" s="28">
        <v>198</v>
      </c>
      <c r="F762" s="17">
        <v>0</v>
      </c>
      <c r="G762" s="29">
        <v>237780</v>
      </c>
      <c r="H762" s="28">
        <v>0</v>
      </c>
      <c r="I762" s="17"/>
      <c r="J762" s="29">
        <v>0</v>
      </c>
      <c r="K762" s="111">
        <v>-198</v>
      </c>
      <c r="L762" s="18">
        <v>0</v>
      </c>
      <c r="M762" s="29">
        <v>-237780</v>
      </c>
      <c r="N762" s="181">
        <v>-1</v>
      </c>
      <c r="O762" s="19">
        <v>0</v>
      </c>
      <c r="P762" s="32">
        <v>-1</v>
      </c>
      <c r="Q762" s="93"/>
      <c r="R762" s="93"/>
      <c r="S762" s="93"/>
      <c r="T762" s="87"/>
      <c r="U762" s="81"/>
    </row>
    <row r="763" spans="1:24" s="20" customFormat="1" outlineLevel="1">
      <c r="A763" s="194" t="s">
        <v>123</v>
      </c>
      <c r="B763" s="7" t="s">
        <v>189</v>
      </c>
      <c r="C763" s="11" t="s">
        <v>144</v>
      </c>
      <c r="D763" s="164" t="s">
        <v>1</v>
      </c>
      <c r="E763" s="28">
        <v>0</v>
      </c>
      <c r="F763" s="17">
        <v>0</v>
      </c>
      <c r="G763" s="29">
        <v>0</v>
      </c>
      <c r="H763" s="28">
        <v>0</v>
      </c>
      <c r="I763" s="17">
        <v>0</v>
      </c>
      <c r="J763" s="29">
        <v>0</v>
      </c>
      <c r="K763" s="111">
        <v>0</v>
      </c>
      <c r="L763" s="18">
        <v>0</v>
      </c>
      <c r="M763" s="29">
        <v>0</v>
      </c>
      <c r="N763" s="181">
        <v>0</v>
      </c>
      <c r="O763" s="19">
        <v>0</v>
      </c>
      <c r="P763" s="32">
        <v>0</v>
      </c>
      <c r="Q763" s="93"/>
      <c r="R763" s="93"/>
      <c r="S763" s="93"/>
      <c r="T763" s="87"/>
      <c r="U763" s="81"/>
    </row>
    <row r="764" spans="1:24" s="16" customFormat="1" outlineLevel="1">
      <c r="A764" s="193" t="s">
        <v>123</v>
      </c>
      <c r="B764" s="5" t="s">
        <v>143</v>
      </c>
      <c r="C764" s="6" t="s">
        <v>2</v>
      </c>
      <c r="D764" s="163" t="s">
        <v>3</v>
      </c>
      <c r="E764" s="26">
        <v>0</v>
      </c>
      <c r="F764" s="14">
        <v>0</v>
      </c>
      <c r="G764" s="27">
        <v>0</v>
      </c>
      <c r="H764" s="230">
        <v>0</v>
      </c>
      <c r="I764" s="231"/>
      <c r="J764" s="232">
        <v>0</v>
      </c>
      <c r="K764" s="165">
        <v>0</v>
      </c>
      <c r="L764" s="21">
        <v>0</v>
      </c>
      <c r="M764" s="27">
        <v>0</v>
      </c>
      <c r="N764" s="30">
        <v>0</v>
      </c>
      <c r="O764" s="15">
        <v>0</v>
      </c>
      <c r="P764" s="31">
        <v>0</v>
      </c>
      <c r="Q764" s="92"/>
      <c r="R764" s="92"/>
      <c r="S764" s="92"/>
      <c r="T764" s="86"/>
      <c r="U764" s="81"/>
    </row>
    <row r="765" spans="1:24" s="13" customFormat="1">
      <c r="A765" s="36" t="s">
        <v>91</v>
      </c>
      <c r="B765" s="37" t="s">
        <v>108</v>
      </c>
      <c r="C765" s="215" t="s">
        <v>107</v>
      </c>
      <c r="D765" s="208" t="s">
        <v>145</v>
      </c>
      <c r="E765" s="40" t="s">
        <v>145</v>
      </c>
      <c r="F765" s="41" t="s">
        <v>145</v>
      </c>
      <c r="G765" s="42">
        <v>567058.31000000006</v>
      </c>
      <c r="H765" s="40" t="s">
        <v>145</v>
      </c>
      <c r="I765" s="41" t="s">
        <v>145</v>
      </c>
      <c r="J765" s="42">
        <v>0</v>
      </c>
      <c r="K765" s="40" t="s">
        <v>145</v>
      </c>
      <c r="L765" s="41" t="s">
        <v>145</v>
      </c>
      <c r="M765" s="42">
        <v>-567058.31000000006</v>
      </c>
      <c r="N765" s="216" t="s">
        <v>145</v>
      </c>
      <c r="O765" s="217" t="s">
        <v>145</v>
      </c>
      <c r="P765" s="43">
        <v>-1</v>
      </c>
      <c r="Q765" s="91"/>
      <c r="R765" s="91"/>
      <c r="S765" s="91"/>
      <c r="T765" s="85"/>
      <c r="U765" s="81"/>
      <c r="W765" s="81"/>
      <c r="X765" s="81">
        <v>0</v>
      </c>
    </row>
    <row r="766" spans="1:24" s="16" customFormat="1" outlineLevel="1">
      <c r="A766" s="193" t="s">
        <v>108</v>
      </c>
      <c r="B766" s="5" t="s">
        <v>136</v>
      </c>
      <c r="C766" s="6" t="s">
        <v>137</v>
      </c>
      <c r="D766" s="161" t="s">
        <v>194</v>
      </c>
      <c r="E766" s="26">
        <v>13</v>
      </c>
      <c r="F766" s="14">
        <v>221</v>
      </c>
      <c r="G766" s="27">
        <v>567058.31000000006</v>
      </c>
      <c r="H766" s="26">
        <v>0</v>
      </c>
      <c r="I766" s="14">
        <v>0</v>
      </c>
      <c r="J766" s="27">
        <v>0</v>
      </c>
      <c r="K766" s="26">
        <v>-13</v>
      </c>
      <c r="L766" s="14">
        <v>-221</v>
      </c>
      <c r="M766" s="27">
        <v>-567058.31000000006</v>
      </c>
      <c r="N766" s="30">
        <v>-1</v>
      </c>
      <c r="O766" s="15">
        <v>-1</v>
      </c>
      <c r="P766" s="31">
        <v>-1</v>
      </c>
      <c r="Q766" s="92"/>
      <c r="R766" s="92"/>
      <c r="S766" s="92"/>
      <c r="T766" s="86"/>
      <c r="U766" s="81"/>
    </row>
    <row r="767" spans="1:24" s="20" customFormat="1" outlineLevel="1">
      <c r="A767" s="194" t="s">
        <v>108</v>
      </c>
      <c r="B767" s="7"/>
      <c r="C767" s="8" t="s">
        <v>166</v>
      </c>
      <c r="D767" s="162" t="s">
        <v>194</v>
      </c>
      <c r="E767" s="28">
        <v>13</v>
      </c>
      <c r="F767" s="17">
        <v>221</v>
      </c>
      <c r="G767" s="29">
        <v>567058.31000000006</v>
      </c>
      <c r="H767" s="28">
        <v>0</v>
      </c>
      <c r="I767" s="17">
        <v>0</v>
      </c>
      <c r="J767" s="29">
        <v>0</v>
      </c>
      <c r="K767" s="28">
        <v>-13</v>
      </c>
      <c r="L767" s="18">
        <v>-221</v>
      </c>
      <c r="M767" s="29">
        <v>-567058.31000000006</v>
      </c>
      <c r="N767" s="181">
        <v>-1</v>
      </c>
      <c r="O767" s="19">
        <v>-1</v>
      </c>
      <c r="P767" s="32">
        <v>-1</v>
      </c>
      <c r="Q767" s="93"/>
      <c r="R767" s="93"/>
      <c r="S767" s="93"/>
      <c r="T767" s="87"/>
      <c r="U767" s="81"/>
    </row>
    <row r="768" spans="1:24" s="20" customFormat="1" outlineLevel="1">
      <c r="A768" s="194" t="s">
        <v>108</v>
      </c>
      <c r="B768" s="7"/>
      <c r="C768" s="8" t="s">
        <v>167</v>
      </c>
      <c r="D768" s="162" t="s">
        <v>194</v>
      </c>
      <c r="E768" s="28">
        <v>0</v>
      </c>
      <c r="F768" s="17">
        <v>0</v>
      </c>
      <c r="G768" s="29">
        <v>0</v>
      </c>
      <c r="H768" s="28">
        <v>0</v>
      </c>
      <c r="I768" s="17">
        <v>0</v>
      </c>
      <c r="J768" s="29">
        <v>0</v>
      </c>
      <c r="K768" s="111">
        <v>0</v>
      </c>
      <c r="L768" s="18">
        <v>0</v>
      </c>
      <c r="M768" s="29">
        <v>0</v>
      </c>
      <c r="N768" s="181">
        <v>0</v>
      </c>
      <c r="O768" s="19">
        <v>0</v>
      </c>
      <c r="P768" s="32">
        <v>0</v>
      </c>
      <c r="Q768" s="93"/>
      <c r="R768" s="93"/>
      <c r="S768" s="93"/>
      <c r="T768" s="87"/>
      <c r="U768" s="81"/>
    </row>
    <row r="769" spans="1:28" s="20" customFormat="1" outlineLevel="1">
      <c r="A769" s="194" t="s">
        <v>108</v>
      </c>
      <c r="B769" s="7" t="s">
        <v>168</v>
      </c>
      <c r="C769" s="8" t="s">
        <v>138</v>
      </c>
      <c r="D769" s="162" t="s">
        <v>194</v>
      </c>
      <c r="E769" s="28">
        <v>0</v>
      </c>
      <c r="F769" s="17">
        <v>0</v>
      </c>
      <c r="G769" s="29">
        <v>0</v>
      </c>
      <c r="H769" s="28">
        <v>0</v>
      </c>
      <c r="I769" s="17">
        <v>0</v>
      </c>
      <c r="J769" s="29">
        <v>0</v>
      </c>
      <c r="K769" s="111">
        <v>0</v>
      </c>
      <c r="L769" s="18">
        <v>0</v>
      </c>
      <c r="M769" s="29">
        <v>0</v>
      </c>
      <c r="N769" s="181">
        <v>0</v>
      </c>
      <c r="O769" s="19">
        <v>0</v>
      </c>
      <c r="P769" s="32">
        <v>0</v>
      </c>
      <c r="Q769" s="93"/>
      <c r="R769" s="93"/>
      <c r="S769" s="93"/>
      <c r="U769" s="81"/>
    </row>
    <row r="770" spans="1:28" s="20" customFormat="1" ht="31.5" outlineLevel="1">
      <c r="A770" s="194" t="s">
        <v>108</v>
      </c>
      <c r="B770" s="7" t="s">
        <v>169</v>
      </c>
      <c r="C770" s="129" t="s">
        <v>181</v>
      </c>
      <c r="D770" s="162" t="s">
        <v>195</v>
      </c>
      <c r="E770" s="28"/>
      <c r="F770" s="17"/>
      <c r="G770" s="29">
        <v>0</v>
      </c>
      <c r="H770" s="111"/>
      <c r="I770" s="18"/>
      <c r="J770" s="29">
        <v>0</v>
      </c>
      <c r="K770" s="28">
        <v>0</v>
      </c>
      <c r="L770" s="18">
        <v>0</v>
      </c>
      <c r="M770" s="29">
        <v>0</v>
      </c>
      <c r="N770" s="181">
        <v>0</v>
      </c>
      <c r="O770" s="19">
        <v>0</v>
      </c>
      <c r="P770" s="32">
        <v>0</v>
      </c>
      <c r="Q770" s="93"/>
      <c r="R770" s="93"/>
      <c r="S770" s="93"/>
      <c r="T770" s="87"/>
      <c r="U770" s="81"/>
    </row>
    <row r="771" spans="1:28" s="20" customFormat="1" outlineLevel="1">
      <c r="A771" s="194" t="s">
        <v>108</v>
      </c>
      <c r="B771" s="7" t="s">
        <v>170</v>
      </c>
      <c r="C771" s="8" t="s">
        <v>180</v>
      </c>
      <c r="D771" s="162" t="s">
        <v>194</v>
      </c>
      <c r="E771" s="28">
        <v>13</v>
      </c>
      <c r="F771" s="17">
        <v>221</v>
      </c>
      <c r="G771" s="29">
        <v>567058.31000000006</v>
      </c>
      <c r="H771" s="28">
        <v>0</v>
      </c>
      <c r="I771" s="17">
        <v>0</v>
      </c>
      <c r="J771" s="29">
        <v>0</v>
      </c>
      <c r="K771" s="111">
        <v>-13</v>
      </c>
      <c r="L771" s="18">
        <v>-221</v>
      </c>
      <c r="M771" s="29">
        <v>-567058.31000000006</v>
      </c>
      <c r="N771" s="181">
        <v>-1</v>
      </c>
      <c r="O771" s="19">
        <v>-1</v>
      </c>
      <c r="P771" s="32">
        <v>-1</v>
      </c>
      <c r="Q771" s="93"/>
      <c r="R771" s="93"/>
      <c r="S771" s="93"/>
      <c r="T771" s="87"/>
      <c r="U771" s="81"/>
      <c r="AB771" s="22"/>
    </row>
    <row r="772" spans="1:28" s="20" customFormat="1" outlineLevel="1">
      <c r="A772" s="194" t="s">
        <v>108</v>
      </c>
      <c r="B772" s="7" t="s">
        <v>171</v>
      </c>
      <c r="C772" s="8" t="s">
        <v>156</v>
      </c>
      <c r="D772" s="162"/>
      <c r="E772" s="28"/>
      <c r="F772" s="17"/>
      <c r="G772" s="29">
        <v>0</v>
      </c>
      <c r="H772" s="28"/>
      <c r="I772" s="17"/>
      <c r="J772" s="29">
        <v>0</v>
      </c>
      <c r="K772" s="111">
        <v>0</v>
      </c>
      <c r="L772" s="18">
        <v>0</v>
      </c>
      <c r="M772" s="29">
        <v>0</v>
      </c>
      <c r="N772" s="181">
        <v>0</v>
      </c>
      <c r="O772" s="19">
        <v>0</v>
      </c>
      <c r="P772" s="32">
        <v>0</v>
      </c>
      <c r="Q772" s="93"/>
      <c r="R772" s="93"/>
      <c r="S772" s="93"/>
      <c r="T772" s="87"/>
      <c r="U772" s="81"/>
    </row>
    <row r="773" spans="1:28" s="20" customFormat="1" outlineLevel="1">
      <c r="A773" s="193" t="s">
        <v>108</v>
      </c>
      <c r="B773" s="5" t="s">
        <v>141</v>
      </c>
      <c r="C773" s="6" t="s">
        <v>140</v>
      </c>
      <c r="D773" s="161" t="s">
        <v>159</v>
      </c>
      <c r="E773" s="26">
        <v>0</v>
      </c>
      <c r="F773" s="14">
        <v>0</v>
      </c>
      <c r="G773" s="27">
        <v>0</v>
      </c>
      <c r="H773" s="26">
        <v>0</v>
      </c>
      <c r="I773" s="21">
        <v>0</v>
      </c>
      <c r="J773" s="27">
        <v>0</v>
      </c>
      <c r="K773" s="26">
        <v>0</v>
      </c>
      <c r="L773" s="21">
        <v>0</v>
      </c>
      <c r="M773" s="27">
        <v>0</v>
      </c>
      <c r="N773" s="30">
        <v>0</v>
      </c>
      <c r="O773" s="15">
        <v>0</v>
      </c>
      <c r="P773" s="31">
        <v>0</v>
      </c>
      <c r="Q773" s="92"/>
      <c r="R773" s="92"/>
      <c r="S773" s="92"/>
      <c r="T773" s="87"/>
      <c r="U773" s="81"/>
    </row>
    <row r="774" spans="1:28" s="20" customFormat="1" outlineLevel="1">
      <c r="A774" s="193" t="s">
        <v>108</v>
      </c>
      <c r="B774" s="5"/>
      <c r="C774" s="8" t="s">
        <v>166</v>
      </c>
      <c r="D774" s="162" t="s">
        <v>159</v>
      </c>
      <c r="E774" s="28">
        <v>0</v>
      </c>
      <c r="F774" s="17">
        <v>0</v>
      </c>
      <c r="G774" s="29">
        <v>0</v>
      </c>
      <c r="H774" s="28">
        <v>0</v>
      </c>
      <c r="I774" s="17">
        <v>0</v>
      </c>
      <c r="J774" s="29">
        <v>0</v>
      </c>
      <c r="K774" s="111">
        <v>0</v>
      </c>
      <c r="L774" s="18">
        <v>0</v>
      </c>
      <c r="M774" s="29">
        <v>0</v>
      </c>
      <c r="N774" s="30">
        <v>0</v>
      </c>
      <c r="O774" s="15">
        <v>0</v>
      </c>
      <c r="P774" s="31">
        <v>0</v>
      </c>
      <c r="Q774" s="93"/>
      <c r="R774" s="93"/>
      <c r="S774" s="93"/>
      <c r="T774" s="87"/>
      <c r="U774" s="81"/>
    </row>
    <row r="775" spans="1:28" s="16" customFormat="1" outlineLevel="1">
      <c r="A775" s="193" t="s">
        <v>108</v>
      </c>
      <c r="B775" s="5"/>
      <c r="C775" s="8" t="s">
        <v>167</v>
      </c>
      <c r="D775" s="162" t="s">
        <v>159</v>
      </c>
      <c r="E775" s="28">
        <v>0</v>
      </c>
      <c r="F775" s="17">
        <v>0</v>
      </c>
      <c r="G775" s="29">
        <v>0</v>
      </c>
      <c r="H775" s="111">
        <v>0</v>
      </c>
      <c r="I775" s="18">
        <v>0</v>
      </c>
      <c r="J775" s="29">
        <v>0</v>
      </c>
      <c r="K775" s="111">
        <v>0</v>
      </c>
      <c r="L775" s="18">
        <v>0</v>
      </c>
      <c r="M775" s="29">
        <v>0</v>
      </c>
      <c r="N775" s="181">
        <v>0</v>
      </c>
      <c r="O775" s="19">
        <v>0</v>
      </c>
      <c r="P775" s="32">
        <v>0</v>
      </c>
      <c r="Q775" s="93"/>
      <c r="R775" s="93"/>
      <c r="S775" s="93"/>
      <c r="T775" s="86"/>
      <c r="U775" s="81"/>
    </row>
    <row r="776" spans="1:28" s="20" customFormat="1" ht="31.5" outlineLevel="1">
      <c r="A776" s="193" t="s">
        <v>108</v>
      </c>
      <c r="B776" s="5"/>
      <c r="C776" s="129" t="s">
        <v>182</v>
      </c>
      <c r="D776" s="162" t="s">
        <v>159</v>
      </c>
      <c r="E776" s="28">
        <v>0</v>
      </c>
      <c r="F776" s="17">
        <v>0</v>
      </c>
      <c r="G776" s="29">
        <v>0</v>
      </c>
      <c r="H776" s="28">
        <v>0</v>
      </c>
      <c r="I776" s="18">
        <v>0</v>
      </c>
      <c r="J776" s="29">
        <v>0</v>
      </c>
      <c r="K776" s="111">
        <v>0</v>
      </c>
      <c r="L776" s="18">
        <v>0</v>
      </c>
      <c r="M776" s="29">
        <v>0</v>
      </c>
      <c r="N776" s="30">
        <v>0</v>
      </c>
      <c r="O776" s="15">
        <v>0</v>
      </c>
      <c r="P776" s="31">
        <v>0</v>
      </c>
      <c r="Q776" s="93"/>
      <c r="R776" s="93"/>
      <c r="S776" s="93"/>
      <c r="T776" s="87"/>
      <c r="U776" s="81"/>
    </row>
    <row r="777" spans="1:28" s="20" customFormat="1" outlineLevel="1">
      <c r="A777" s="194" t="s">
        <v>108</v>
      </c>
      <c r="B777" s="7" t="s">
        <v>185</v>
      </c>
      <c r="C777" s="8" t="s">
        <v>157</v>
      </c>
      <c r="D777" s="162" t="s">
        <v>159</v>
      </c>
      <c r="E777" s="28">
        <v>0</v>
      </c>
      <c r="F777" s="17">
        <v>0</v>
      </c>
      <c r="G777" s="29">
        <v>0</v>
      </c>
      <c r="H777" s="28">
        <v>0</v>
      </c>
      <c r="I777" s="17">
        <v>0</v>
      </c>
      <c r="J777" s="29">
        <v>0</v>
      </c>
      <c r="K777" s="111">
        <v>0</v>
      </c>
      <c r="L777" s="18">
        <v>0</v>
      </c>
      <c r="M777" s="29">
        <v>0</v>
      </c>
      <c r="N777" s="181">
        <v>0</v>
      </c>
      <c r="O777" s="19">
        <v>0</v>
      </c>
      <c r="P777" s="32">
        <v>0</v>
      </c>
      <c r="Q777" s="93"/>
      <c r="R777" s="93"/>
      <c r="S777" s="93"/>
      <c r="T777" s="87"/>
      <c r="U777" s="81"/>
    </row>
    <row r="778" spans="1:28" s="20" customFormat="1" outlineLevel="1">
      <c r="A778" s="194" t="s">
        <v>108</v>
      </c>
      <c r="B778" s="7" t="s">
        <v>186</v>
      </c>
      <c r="C778" s="8" t="s">
        <v>183</v>
      </c>
      <c r="D778" s="162" t="s">
        <v>159</v>
      </c>
      <c r="E778" s="28">
        <v>0</v>
      </c>
      <c r="F778" s="17">
        <v>0</v>
      </c>
      <c r="G778" s="29">
        <v>0</v>
      </c>
      <c r="H778" s="28">
        <v>0</v>
      </c>
      <c r="I778" s="17">
        <v>0</v>
      </c>
      <c r="J778" s="29">
        <v>0</v>
      </c>
      <c r="K778" s="111">
        <v>0</v>
      </c>
      <c r="L778" s="18">
        <v>0</v>
      </c>
      <c r="M778" s="29">
        <v>0</v>
      </c>
      <c r="N778" s="181">
        <v>0</v>
      </c>
      <c r="O778" s="19">
        <v>0</v>
      </c>
      <c r="P778" s="32">
        <v>0</v>
      </c>
      <c r="Q778" s="93"/>
      <c r="R778" s="93"/>
      <c r="S778" s="93"/>
      <c r="T778" s="87"/>
      <c r="U778" s="81"/>
    </row>
    <row r="779" spans="1:28" s="20" customFormat="1" outlineLevel="1">
      <c r="A779" s="194" t="s">
        <v>108</v>
      </c>
      <c r="B779" s="7" t="s">
        <v>187</v>
      </c>
      <c r="C779" s="8" t="s">
        <v>156</v>
      </c>
      <c r="D779" s="162"/>
      <c r="E779" s="28"/>
      <c r="F779" s="17"/>
      <c r="G779" s="29">
        <v>0</v>
      </c>
      <c r="H779" s="28"/>
      <c r="I779" s="17"/>
      <c r="J779" s="29"/>
      <c r="K779" s="111">
        <v>0</v>
      </c>
      <c r="L779" s="18">
        <v>0</v>
      </c>
      <c r="M779" s="29">
        <v>0</v>
      </c>
      <c r="N779" s="181">
        <v>0</v>
      </c>
      <c r="O779" s="19">
        <v>0</v>
      </c>
      <c r="P779" s="32">
        <v>0</v>
      </c>
      <c r="Q779" s="93"/>
      <c r="R779" s="93"/>
      <c r="S779" s="93"/>
      <c r="U779" s="81"/>
    </row>
    <row r="780" spans="1:28" s="20" customFormat="1" ht="31.5" outlineLevel="1">
      <c r="A780" s="193" t="s">
        <v>108</v>
      </c>
      <c r="B780" s="5" t="s">
        <v>139</v>
      </c>
      <c r="C780" s="9" t="s">
        <v>142</v>
      </c>
      <c r="D780" s="163" t="s">
        <v>1</v>
      </c>
      <c r="E780" s="26">
        <v>0</v>
      </c>
      <c r="F780" s="21">
        <v>0</v>
      </c>
      <c r="G780" s="27">
        <v>0</v>
      </c>
      <c r="H780" s="26">
        <v>0</v>
      </c>
      <c r="I780" s="21">
        <v>0</v>
      </c>
      <c r="J780" s="27">
        <v>0</v>
      </c>
      <c r="K780" s="26">
        <v>0</v>
      </c>
      <c r="L780" s="21">
        <v>0</v>
      </c>
      <c r="M780" s="27">
        <v>0</v>
      </c>
      <c r="N780" s="30">
        <v>0</v>
      </c>
      <c r="O780" s="15">
        <v>0</v>
      </c>
      <c r="P780" s="31">
        <v>0</v>
      </c>
      <c r="Q780" s="92"/>
      <c r="R780" s="92"/>
      <c r="S780" s="92"/>
      <c r="T780" s="87"/>
      <c r="U780" s="81"/>
    </row>
    <row r="781" spans="1:28" s="20" customFormat="1" ht="31.5" outlineLevel="1">
      <c r="A781" s="194" t="s">
        <v>108</v>
      </c>
      <c r="B781" s="7" t="s">
        <v>188</v>
      </c>
      <c r="C781" s="10" t="s">
        <v>184</v>
      </c>
      <c r="D781" s="164" t="s">
        <v>1</v>
      </c>
      <c r="E781" s="28">
        <v>0</v>
      </c>
      <c r="F781" s="17">
        <v>0</v>
      </c>
      <c r="G781" s="29">
        <v>0</v>
      </c>
      <c r="H781" s="28">
        <v>0</v>
      </c>
      <c r="I781" s="17">
        <v>0</v>
      </c>
      <c r="J781" s="29">
        <v>0</v>
      </c>
      <c r="K781" s="111">
        <v>0</v>
      </c>
      <c r="L781" s="18">
        <v>0</v>
      </c>
      <c r="M781" s="29">
        <v>0</v>
      </c>
      <c r="N781" s="181">
        <v>0</v>
      </c>
      <c r="O781" s="19">
        <v>0</v>
      </c>
      <c r="P781" s="32">
        <v>0</v>
      </c>
      <c r="Q781" s="93"/>
      <c r="R781" s="93"/>
      <c r="S781" s="93"/>
      <c r="T781" s="87"/>
      <c r="U781" s="81"/>
    </row>
    <row r="782" spans="1:28" s="20" customFormat="1" ht="31.5" outlineLevel="1">
      <c r="A782" s="194" t="s">
        <v>108</v>
      </c>
      <c r="B782" s="7"/>
      <c r="C782" s="10" t="s">
        <v>224</v>
      </c>
      <c r="D782" s="164" t="s">
        <v>225</v>
      </c>
      <c r="E782" s="28">
        <v>0</v>
      </c>
      <c r="F782" s="17">
        <v>0</v>
      </c>
      <c r="G782" s="29">
        <v>0</v>
      </c>
      <c r="H782" s="28">
        <v>0</v>
      </c>
      <c r="I782" s="17">
        <v>0</v>
      </c>
      <c r="J782" s="29">
        <v>0</v>
      </c>
      <c r="K782" s="111">
        <v>0</v>
      </c>
      <c r="L782" s="18">
        <v>0</v>
      </c>
      <c r="M782" s="29">
        <v>0</v>
      </c>
      <c r="N782" s="181">
        <v>0</v>
      </c>
      <c r="O782" s="19">
        <v>0</v>
      </c>
      <c r="P782" s="32">
        <v>0</v>
      </c>
      <c r="Q782" s="93"/>
      <c r="R782" s="93"/>
      <c r="S782" s="93"/>
      <c r="T782" s="87"/>
      <c r="U782" s="81"/>
    </row>
    <row r="783" spans="1:28" s="20" customFormat="1" outlineLevel="1">
      <c r="A783" s="194" t="s">
        <v>108</v>
      </c>
      <c r="B783" s="7"/>
      <c r="C783" s="10" t="s">
        <v>222</v>
      </c>
      <c r="D783" s="164" t="s">
        <v>223</v>
      </c>
      <c r="E783" s="28">
        <v>0</v>
      </c>
      <c r="F783" s="17">
        <v>0</v>
      </c>
      <c r="G783" s="29">
        <v>0</v>
      </c>
      <c r="H783" s="28">
        <v>0</v>
      </c>
      <c r="I783" s="17"/>
      <c r="J783" s="29">
        <v>0</v>
      </c>
      <c r="K783" s="111">
        <v>0</v>
      </c>
      <c r="L783" s="18">
        <v>0</v>
      </c>
      <c r="M783" s="29">
        <v>0</v>
      </c>
      <c r="N783" s="181">
        <v>0</v>
      </c>
      <c r="O783" s="19">
        <v>0</v>
      </c>
      <c r="P783" s="32">
        <v>0</v>
      </c>
      <c r="Q783" s="93"/>
      <c r="R783" s="93"/>
      <c r="S783" s="93"/>
      <c r="T783" s="87"/>
      <c r="U783" s="81"/>
    </row>
    <row r="784" spans="1:28" s="20" customFormat="1" outlineLevel="1">
      <c r="A784" s="194" t="s">
        <v>108</v>
      </c>
      <c r="B784" s="7" t="s">
        <v>189</v>
      </c>
      <c r="C784" s="11" t="s">
        <v>144</v>
      </c>
      <c r="D784" s="164" t="s">
        <v>1</v>
      </c>
      <c r="E784" s="28">
        <v>0</v>
      </c>
      <c r="F784" s="17">
        <v>0</v>
      </c>
      <c r="G784" s="29">
        <v>0</v>
      </c>
      <c r="H784" s="28">
        <v>0</v>
      </c>
      <c r="I784" s="17">
        <v>0</v>
      </c>
      <c r="J784" s="29">
        <v>0</v>
      </c>
      <c r="K784" s="111">
        <v>0</v>
      </c>
      <c r="L784" s="18">
        <v>0</v>
      </c>
      <c r="M784" s="29">
        <v>0</v>
      </c>
      <c r="N784" s="181">
        <v>0</v>
      </c>
      <c r="O784" s="19">
        <v>0</v>
      </c>
      <c r="P784" s="32">
        <v>0</v>
      </c>
      <c r="Q784" s="93"/>
      <c r="R784" s="93"/>
      <c r="S784" s="93"/>
      <c r="T784" s="87"/>
      <c r="U784" s="81"/>
    </row>
    <row r="785" spans="1:28" s="16" customFormat="1" outlineLevel="1">
      <c r="A785" s="193" t="s">
        <v>108</v>
      </c>
      <c r="B785" s="5" t="s">
        <v>143</v>
      </c>
      <c r="C785" s="6" t="s">
        <v>2</v>
      </c>
      <c r="D785" s="163" t="s">
        <v>3</v>
      </c>
      <c r="E785" s="26">
        <v>0</v>
      </c>
      <c r="F785" s="14">
        <v>0</v>
      </c>
      <c r="G785" s="27">
        <v>0</v>
      </c>
      <c r="H785" s="230">
        <v>0</v>
      </c>
      <c r="I785" s="231"/>
      <c r="J785" s="232">
        <v>0</v>
      </c>
      <c r="K785" s="165">
        <v>0</v>
      </c>
      <c r="L785" s="21">
        <v>0</v>
      </c>
      <c r="M785" s="27">
        <v>0</v>
      </c>
      <c r="N785" s="30">
        <v>0</v>
      </c>
      <c r="O785" s="15">
        <v>0</v>
      </c>
      <c r="P785" s="31">
        <v>0</v>
      </c>
      <c r="Q785" s="92"/>
      <c r="R785" s="92"/>
      <c r="S785" s="92"/>
      <c r="T785" s="86"/>
      <c r="U785" s="81"/>
    </row>
    <row r="786" spans="1:28" s="13" customFormat="1">
      <c r="A786" s="36" t="s">
        <v>94</v>
      </c>
      <c r="B786" s="37" t="s">
        <v>111</v>
      </c>
      <c r="C786" s="215" t="s">
        <v>110</v>
      </c>
      <c r="D786" s="208" t="s">
        <v>145</v>
      </c>
      <c r="E786" s="40" t="s">
        <v>145</v>
      </c>
      <c r="F786" s="41" t="s">
        <v>145</v>
      </c>
      <c r="G786" s="42">
        <v>17546972.670000002</v>
      </c>
      <c r="H786" s="40" t="s">
        <v>145</v>
      </c>
      <c r="I786" s="41" t="s">
        <v>145</v>
      </c>
      <c r="J786" s="42">
        <v>7710825.3799999999</v>
      </c>
      <c r="K786" s="40" t="s">
        <v>145</v>
      </c>
      <c r="L786" s="41" t="s">
        <v>145</v>
      </c>
      <c r="M786" s="42">
        <v>-9836147.290000001</v>
      </c>
      <c r="N786" s="216" t="s">
        <v>145</v>
      </c>
      <c r="O786" s="217" t="s">
        <v>145</v>
      </c>
      <c r="P786" s="43">
        <v>-0.56056092837124138</v>
      </c>
      <c r="Q786" s="91"/>
      <c r="R786" s="91"/>
      <c r="S786" s="91"/>
      <c r="T786" s="85"/>
      <c r="U786" s="81"/>
      <c r="W786" s="81"/>
      <c r="X786" s="81">
        <v>7710825.3799999999</v>
      </c>
    </row>
    <row r="787" spans="1:28" s="16" customFormat="1" outlineLevel="1">
      <c r="A787" s="193" t="s">
        <v>111</v>
      </c>
      <c r="B787" s="5" t="s">
        <v>136</v>
      </c>
      <c r="C787" s="6" t="s">
        <v>137</v>
      </c>
      <c r="D787" s="161" t="s">
        <v>194</v>
      </c>
      <c r="E787" s="26">
        <v>83</v>
      </c>
      <c r="F787" s="14">
        <v>1236</v>
      </c>
      <c r="G787" s="27">
        <v>3538447.28</v>
      </c>
      <c r="H787" s="26">
        <v>0</v>
      </c>
      <c r="I787" s="14">
        <v>0</v>
      </c>
      <c r="J787" s="27">
        <v>0</v>
      </c>
      <c r="K787" s="26">
        <v>-83</v>
      </c>
      <c r="L787" s="14">
        <v>-1236</v>
      </c>
      <c r="M787" s="27">
        <v>-3538447.28</v>
      </c>
      <c r="N787" s="30">
        <v>-1</v>
      </c>
      <c r="O787" s="15">
        <v>-1</v>
      </c>
      <c r="P787" s="31">
        <v>-1</v>
      </c>
      <c r="Q787" s="92"/>
      <c r="R787" s="92"/>
      <c r="S787" s="92"/>
      <c r="T787" s="86"/>
      <c r="U787" s="81"/>
    </row>
    <row r="788" spans="1:28" s="20" customFormat="1" outlineLevel="1">
      <c r="A788" s="194" t="s">
        <v>111</v>
      </c>
      <c r="B788" s="7"/>
      <c r="C788" s="8" t="s">
        <v>166</v>
      </c>
      <c r="D788" s="162" t="s">
        <v>194</v>
      </c>
      <c r="E788" s="28">
        <v>83</v>
      </c>
      <c r="F788" s="17">
        <v>1236</v>
      </c>
      <c r="G788" s="29">
        <v>3538447.28</v>
      </c>
      <c r="H788" s="28">
        <v>0</v>
      </c>
      <c r="I788" s="17">
        <v>0</v>
      </c>
      <c r="J788" s="29">
        <v>0</v>
      </c>
      <c r="K788" s="28">
        <v>-83</v>
      </c>
      <c r="L788" s="18">
        <v>-1236</v>
      </c>
      <c r="M788" s="29">
        <v>-3538447.28</v>
      </c>
      <c r="N788" s="181">
        <v>-1</v>
      </c>
      <c r="O788" s="19">
        <v>-1</v>
      </c>
      <c r="P788" s="32">
        <v>-1</v>
      </c>
      <c r="Q788" s="93"/>
      <c r="R788" s="93"/>
      <c r="S788" s="93"/>
      <c r="T788" s="87"/>
      <c r="U788" s="81"/>
    </row>
    <row r="789" spans="1:28" s="20" customFormat="1" outlineLevel="1">
      <c r="A789" s="194" t="s">
        <v>111</v>
      </c>
      <c r="B789" s="7"/>
      <c r="C789" s="8" t="s">
        <v>167</v>
      </c>
      <c r="D789" s="162" t="s">
        <v>194</v>
      </c>
      <c r="E789" s="28">
        <v>0</v>
      </c>
      <c r="F789" s="17">
        <v>0</v>
      </c>
      <c r="G789" s="29">
        <v>0</v>
      </c>
      <c r="H789" s="28">
        <v>0</v>
      </c>
      <c r="I789" s="17">
        <v>0</v>
      </c>
      <c r="J789" s="29">
        <v>0</v>
      </c>
      <c r="K789" s="111">
        <v>0</v>
      </c>
      <c r="L789" s="18">
        <v>0</v>
      </c>
      <c r="M789" s="29">
        <v>0</v>
      </c>
      <c r="N789" s="181">
        <v>0</v>
      </c>
      <c r="O789" s="19">
        <v>0</v>
      </c>
      <c r="P789" s="32">
        <v>0</v>
      </c>
      <c r="Q789" s="93"/>
      <c r="R789" s="93"/>
      <c r="S789" s="93"/>
      <c r="T789" s="87"/>
      <c r="U789" s="81"/>
    </row>
    <row r="790" spans="1:28" s="20" customFormat="1" outlineLevel="1">
      <c r="A790" s="194" t="s">
        <v>111</v>
      </c>
      <c r="B790" s="7" t="s">
        <v>168</v>
      </c>
      <c r="C790" s="8" t="s">
        <v>138</v>
      </c>
      <c r="D790" s="162" t="s">
        <v>194</v>
      </c>
      <c r="E790" s="28">
        <v>0</v>
      </c>
      <c r="F790" s="17">
        <v>0</v>
      </c>
      <c r="G790" s="29">
        <v>0</v>
      </c>
      <c r="H790" s="28">
        <v>0</v>
      </c>
      <c r="I790" s="17">
        <v>0</v>
      </c>
      <c r="J790" s="29">
        <v>0</v>
      </c>
      <c r="K790" s="111">
        <v>0</v>
      </c>
      <c r="L790" s="18">
        <v>0</v>
      </c>
      <c r="M790" s="29">
        <v>0</v>
      </c>
      <c r="N790" s="181">
        <v>0</v>
      </c>
      <c r="O790" s="19">
        <v>0</v>
      </c>
      <c r="P790" s="32">
        <v>0</v>
      </c>
      <c r="Q790" s="93"/>
      <c r="R790" s="93"/>
      <c r="S790" s="93"/>
      <c r="U790" s="81"/>
    </row>
    <row r="791" spans="1:28" s="20" customFormat="1" ht="31.5" outlineLevel="1">
      <c r="A791" s="194" t="s">
        <v>111</v>
      </c>
      <c r="B791" s="7" t="s">
        <v>169</v>
      </c>
      <c r="C791" s="129" t="s">
        <v>181</v>
      </c>
      <c r="D791" s="162" t="s">
        <v>195</v>
      </c>
      <c r="E791" s="28"/>
      <c r="F791" s="17"/>
      <c r="G791" s="29">
        <v>0</v>
      </c>
      <c r="H791" s="111"/>
      <c r="I791" s="18"/>
      <c r="J791" s="29">
        <v>0</v>
      </c>
      <c r="K791" s="28">
        <v>0</v>
      </c>
      <c r="L791" s="18">
        <v>0</v>
      </c>
      <c r="M791" s="29">
        <v>0</v>
      </c>
      <c r="N791" s="181">
        <v>0</v>
      </c>
      <c r="O791" s="19">
        <v>0</v>
      </c>
      <c r="P791" s="32">
        <v>0</v>
      </c>
      <c r="Q791" s="93"/>
      <c r="R791" s="93"/>
      <c r="S791" s="93"/>
      <c r="T791" s="87"/>
      <c r="U791" s="81"/>
    </row>
    <row r="792" spans="1:28" s="20" customFormat="1" outlineLevel="1">
      <c r="A792" s="194" t="s">
        <v>111</v>
      </c>
      <c r="B792" s="7" t="s">
        <v>170</v>
      </c>
      <c r="C792" s="8" t="s">
        <v>180</v>
      </c>
      <c r="D792" s="162" t="s">
        <v>194</v>
      </c>
      <c r="E792" s="28">
        <v>83</v>
      </c>
      <c r="F792" s="17">
        <v>1236</v>
      </c>
      <c r="G792" s="29">
        <v>3538447.28</v>
      </c>
      <c r="H792" s="28">
        <v>0</v>
      </c>
      <c r="I792" s="17">
        <v>0</v>
      </c>
      <c r="J792" s="29">
        <v>0</v>
      </c>
      <c r="K792" s="111">
        <v>-83</v>
      </c>
      <c r="L792" s="18">
        <v>-1236</v>
      </c>
      <c r="M792" s="29">
        <v>-3538447.28</v>
      </c>
      <c r="N792" s="181">
        <v>-1</v>
      </c>
      <c r="O792" s="19">
        <v>-1</v>
      </c>
      <c r="P792" s="32">
        <v>-1</v>
      </c>
      <c r="Q792" s="93"/>
      <c r="R792" s="93"/>
      <c r="S792" s="93"/>
      <c r="T792" s="87"/>
      <c r="U792" s="81"/>
      <c r="AB792" s="22"/>
    </row>
    <row r="793" spans="1:28" s="20" customFormat="1" outlineLevel="1">
      <c r="A793" s="194" t="s">
        <v>111</v>
      </c>
      <c r="B793" s="7" t="s">
        <v>171</v>
      </c>
      <c r="C793" s="8" t="s">
        <v>156</v>
      </c>
      <c r="D793" s="162"/>
      <c r="E793" s="28"/>
      <c r="F793" s="17"/>
      <c r="G793" s="29">
        <v>0</v>
      </c>
      <c r="H793" s="28"/>
      <c r="I793" s="17"/>
      <c r="J793" s="29">
        <v>0</v>
      </c>
      <c r="K793" s="111">
        <v>0</v>
      </c>
      <c r="L793" s="18">
        <v>0</v>
      </c>
      <c r="M793" s="29">
        <v>0</v>
      </c>
      <c r="N793" s="181">
        <v>0</v>
      </c>
      <c r="O793" s="19">
        <v>0</v>
      </c>
      <c r="P793" s="32">
        <v>0</v>
      </c>
      <c r="Q793" s="93"/>
      <c r="R793" s="93"/>
      <c r="S793" s="93"/>
      <c r="T793" s="87"/>
      <c r="U793" s="81"/>
    </row>
    <row r="794" spans="1:28" s="20" customFormat="1" outlineLevel="1">
      <c r="A794" s="193" t="s">
        <v>111</v>
      </c>
      <c r="B794" s="5" t="s">
        <v>141</v>
      </c>
      <c r="C794" s="6" t="s">
        <v>140</v>
      </c>
      <c r="D794" s="161" t="s">
        <v>159</v>
      </c>
      <c r="E794" s="26">
        <v>405</v>
      </c>
      <c r="F794" s="14">
        <v>4815</v>
      </c>
      <c r="G794" s="27">
        <v>9612712.5300000012</v>
      </c>
      <c r="H794" s="26">
        <v>0</v>
      </c>
      <c r="I794" s="21">
        <v>0</v>
      </c>
      <c r="J794" s="27">
        <v>0</v>
      </c>
      <c r="K794" s="26">
        <v>-405</v>
      </c>
      <c r="L794" s="21">
        <v>-4815</v>
      </c>
      <c r="M794" s="27">
        <v>-9612712.5300000012</v>
      </c>
      <c r="N794" s="30">
        <v>-1</v>
      </c>
      <c r="O794" s="15">
        <v>-1</v>
      </c>
      <c r="P794" s="31">
        <v>-1</v>
      </c>
      <c r="Q794" s="92"/>
      <c r="R794" s="92"/>
      <c r="S794" s="92"/>
      <c r="T794" s="87"/>
      <c r="U794" s="81"/>
    </row>
    <row r="795" spans="1:28" s="20" customFormat="1" outlineLevel="1">
      <c r="A795" s="193" t="s">
        <v>111</v>
      </c>
      <c r="B795" s="5"/>
      <c r="C795" s="8" t="s">
        <v>166</v>
      </c>
      <c r="D795" s="162" t="s">
        <v>159</v>
      </c>
      <c r="E795" s="28">
        <v>0</v>
      </c>
      <c r="F795" s="17">
        <v>0</v>
      </c>
      <c r="G795" s="29">
        <v>0</v>
      </c>
      <c r="H795" s="28">
        <v>0</v>
      </c>
      <c r="I795" s="17">
        <v>0</v>
      </c>
      <c r="J795" s="29">
        <v>0</v>
      </c>
      <c r="K795" s="111">
        <v>0</v>
      </c>
      <c r="L795" s="18">
        <v>0</v>
      </c>
      <c r="M795" s="29">
        <v>0</v>
      </c>
      <c r="N795" s="30">
        <v>0</v>
      </c>
      <c r="O795" s="15">
        <v>0</v>
      </c>
      <c r="P795" s="31">
        <v>0</v>
      </c>
      <c r="Q795" s="93"/>
      <c r="R795" s="93"/>
      <c r="S795" s="93"/>
      <c r="T795" s="87"/>
      <c r="U795" s="81"/>
    </row>
    <row r="796" spans="1:28" s="16" customFormat="1" outlineLevel="1">
      <c r="A796" s="193" t="s">
        <v>111</v>
      </c>
      <c r="B796" s="5"/>
      <c r="C796" s="8" t="s">
        <v>167</v>
      </c>
      <c r="D796" s="162" t="s">
        <v>159</v>
      </c>
      <c r="E796" s="28">
        <v>0</v>
      </c>
      <c r="F796" s="17">
        <v>0</v>
      </c>
      <c r="G796" s="29">
        <v>0</v>
      </c>
      <c r="H796" s="111">
        <v>0</v>
      </c>
      <c r="I796" s="18">
        <v>0</v>
      </c>
      <c r="J796" s="29">
        <v>0</v>
      </c>
      <c r="K796" s="111">
        <v>0</v>
      </c>
      <c r="L796" s="18">
        <v>0</v>
      </c>
      <c r="M796" s="29">
        <v>0</v>
      </c>
      <c r="N796" s="181">
        <v>0</v>
      </c>
      <c r="O796" s="19">
        <v>0</v>
      </c>
      <c r="P796" s="32">
        <v>0</v>
      </c>
      <c r="Q796" s="93"/>
      <c r="R796" s="93"/>
      <c r="S796" s="93"/>
      <c r="T796" s="86"/>
      <c r="U796" s="81"/>
    </row>
    <row r="797" spans="1:28" s="20" customFormat="1" ht="31.5" outlineLevel="1">
      <c r="A797" s="193" t="s">
        <v>111</v>
      </c>
      <c r="B797" s="5"/>
      <c r="C797" s="129" t="s">
        <v>182</v>
      </c>
      <c r="D797" s="162" t="s">
        <v>159</v>
      </c>
      <c r="E797" s="28">
        <v>0</v>
      </c>
      <c r="F797" s="17">
        <v>0</v>
      </c>
      <c r="G797" s="29">
        <v>0</v>
      </c>
      <c r="H797" s="28">
        <v>0</v>
      </c>
      <c r="I797" s="18">
        <v>0</v>
      </c>
      <c r="J797" s="29">
        <v>0</v>
      </c>
      <c r="K797" s="111">
        <v>0</v>
      </c>
      <c r="L797" s="18">
        <v>0</v>
      </c>
      <c r="M797" s="29">
        <v>0</v>
      </c>
      <c r="N797" s="30">
        <v>0</v>
      </c>
      <c r="O797" s="15">
        <v>0</v>
      </c>
      <c r="P797" s="31">
        <v>0</v>
      </c>
      <c r="Q797" s="93"/>
      <c r="R797" s="93"/>
      <c r="S797" s="93"/>
      <c r="T797" s="87"/>
      <c r="U797" s="81"/>
    </row>
    <row r="798" spans="1:28" s="20" customFormat="1" outlineLevel="1">
      <c r="A798" s="194" t="s">
        <v>111</v>
      </c>
      <c r="B798" s="7" t="s">
        <v>185</v>
      </c>
      <c r="C798" s="8" t="s">
        <v>157</v>
      </c>
      <c r="D798" s="162" t="s">
        <v>159</v>
      </c>
      <c r="E798" s="28">
        <v>405</v>
      </c>
      <c r="F798" s="17">
        <v>4815</v>
      </c>
      <c r="G798" s="29">
        <v>9612712.5300000012</v>
      </c>
      <c r="H798" s="28">
        <v>0</v>
      </c>
      <c r="I798" s="17">
        <v>0</v>
      </c>
      <c r="J798" s="29">
        <v>0</v>
      </c>
      <c r="K798" s="111">
        <v>-405</v>
      </c>
      <c r="L798" s="18">
        <v>-4815</v>
      </c>
      <c r="M798" s="29">
        <v>-9612712.5300000012</v>
      </c>
      <c r="N798" s="181">
        <v>-1</v>
      </c>
      <c r="O798" s="19">
        <v>-1</v>
      </c>
      <c r="P798" s="32">
        <v>-1</v>
      </c>
      <c r="Q798" s="93"/>
      <c r="R798" s="93"/>
      <c r="S798" s="93"/>
      <c r="T798" s="87"/>
      <c r="U798" s="81"/>
    </row>
    <row r="799" spans="1:28" s="20" customFormat="1" outlineLevel="1">
      <c r="A799" s="194" t="s">
        <v>111</v>
      </c>
      <c r="B799" s="7" t="s">
        <v>186</v>
      </c>
      <c r="C799" s="8" t="s">
        <v>183</v>
      </c>
      <c r="D799" s="162" t="s">
        <v>159</v>
      </c>
      <c r="E799" s="28">
        <v>0</v>
      </c>
      <c r="F799" s="17">
        <v>0</v>
      </c>
      <c r="G799" s="29">
        <v>0</v>
      </c>
      <c r="H799" s="28">
        <v>0</v>
      </c>
      <c r="I799" s="17">
        <v>0</v>
      </c>
      <c r="J799" s="29">
        <v>0</v>
      </c>
      <c r="K799" s="111">
        <v>0</v>
      </c>
      <c r="L799" s="18">
        <v>0</v>
      </c>
      <c r="M799" s="29">
        <v>0</v>
      </c>
      <c r="N799" s="181">
        <v>0</v>
      </c>
      <c r="O799" s="19">
        <v>0</v>
      </c>
      <c r="P799" s="32">
        <v>0</v>
      </c>
      <c r="Q799" s="93"/>
      <c r="R799" s="93"/>
      <c r="S799" s="93"/>
      <c r="T799" s="87"/>
      <c r="U799" s="81"/>
    </row>
    <row r="800" spans="1:28" s="20" customFormat="1" outlineLevel="1">
      <c r="A800" s="194" t="s">
        <v>111</v>
      </c>
      <c r="B800" s="7" t="s">
        <v>187</v>
      </c>
      <c r="C800" s="8" t="s">
        <v>156</v>
      </c>
      <c r="D800" s="162"/>
      <c r="E800" s="28"/>
      <c r="F800" s="17"/>
      <c r="G800" s="29">
        <v>0</v>
      </c>
      <c r="H800" s="28"/>
      <c r="I800" s="17"/>
      <c r="J800" s="29"/>
      <c r="K800" s="111">
        <v>0</v>
      </c>
      <c r="L800" s="18">
        <v>0</v>
      </c>
      <c r="M800" s="29">
        <v>0</v>
      </c>
      <c r="N800" s="181">
        <v>0</v>
      </c>
      <c r="O800" s="19">
        <v>0</v>
      </c>
      <c r="P800" s="32">
        <v>0</v>
      </c>
      <c r="Q800" s="93"/>
      <c r="R800" s="93"/>
      <c r="S800" s="93"/>
      <c r="U800" s="81"/>
    </row>
    <row r="801" spans="1:28" s="20" customFormat="1" ht="31.5" outlineLevel="1">
      <c r="A801" s="193" t="s">
        <v>111</v>
      </c>
      <c r="B801" s="5" t="s">
        <v>139</v>
      </c>
      <c r="C801" s="9" t="s">
        <v>142</v>
      </c>
      <c r="D801" s="163" t="s">
        <v>1</v>
      </c>
      <c r="E801" s="26">
        <v>1133</v>
      </c>
      <c r="F801" s="21">
        <v>4500</v>
      </c>
      <c r="G801" s="27">
        <v>4395812.8600000003</v>
      </c>
      <c r="H801" s="26">
        <v>806</v>
      </c>
      <c r="I801" s="21">
        <v>3400</v>
      </c>
      <c r="J801" s="27">
        <v>7710825.3799999999</v>
      </c>
      <c r="K801" s="26">
        <v>-327</v>
      </c>
      <c r="L801" s="21">
        <v>-1100</v>
      </c>
      <c r="M801" s="27">
        <v>3315012.5199999996</v>
      </c>
      <c r="N801" s="30">
        <v>-0.2886142983230362</v>
      </c>
      <c r="O801" s="15">
        <v>-0.24444444444444444</v>
      </c>
      <c r="P801" s="31">
        <v>0.75412958321433166</v>
      </c>
      <c r="Q801" s="92"/>
      <c r="R801" s="92"/>
      <c r="S801" s="92"/>
      <c r="T801" s="87"/>
      <c r="U801" s="81"/>
    </row>
    <row r="802" spans="1:28" s="20" customFormat="1" ht="31.5" outlineLevel="1">
      <c r="A802" s="194" t="s">
        <v>111</v>
      </c>
      <c r="B802" s="7" t="s">
        <v>188</v>
      </c>
      <c r="C802" s="10" t="s">
        <v>184</v>
      </c>
      <c r="D802" s="164" t="s">
        <v>1</v>
      </c>
      <c r="E802" s="28">
        <v>1133</v>
      </c>
      <c r="F802" s="17">
        <v>4500</v>
      </c>
      <c r="G802" s="29">
        <v>4395812.8600000003</v>
      </c>
      <c r="H802" s="28">
        <v>806</v>
      </c>
      <c r="I802" s="17">
        <v>3400</v>
      </c>
      <c r="J802" s="29">
        <v>7710825.3799999999</v>
      </c>
      <c r="K802" s="111">
        <v>-327</v>
      </c>
      <c r="L802" s="18">
        <v>-1100</v>
      </c>
      <c r="M802" s="29">
        <v>3315012.5199999996</v>
      </c>
      <c r="N802" s="181">
        <v>-0.2886142983230362</v>
      </c>
      <c r="O802" s="19">
        <v>-0.24444444444444444</v>
      </c>
      <c r="P802" s="32">
        <v>0.75412958321433166</v>
      </c>
      <c r="Q802" s="93"/>
      <c r="R802" s="93"/>
      <c r="S802" s="93"/>
      <c r="T802" s="87"/>
      <c r="U802" s="81"/>
    </row>
    <row r="803" spans="1:28" s="20" customFormat="1" ht="31.5" outlineLevel="1">
      <c r="A803" s="194" t="s">
        <v>111</v>
      </c>
      <c r="B803" s="7"/>
      <c r="C803" s="10" t="s">
        <v>224</v>
      </c>
      <c r="D803" s="164" t="s">
        <v>225</v>
      </c>
      <c r="E803" s="28">
        <v>0</v>
      </c>
      <c r="F803" s="17">
        <v>0</v>
      </c>
      <c r="G803" s="29">
        <v>0</v>
      </c>
      <c r="H803" s="28">
        <v>0</v>
      </c>
      <c r="I803" s="17">
        <v>0</v>
      </c>
      <c r="J803" s="29">
        <v>0</v>
      </c>
      <c r="K803" s="111">
        <v>0</v>
      </c>
      <c r="L803" s="18">
        <v>0</v>
      </c>
      <c r="M803" s="29">
        <v>0</v>
      </c>
      <c r="N803" s="181">
        <v>0</v>
      </c>
      <c r="O803" s="19">
        <v>0</v>
      </c>
      <c r="P803" s="32">
        <v>0</v>
      </c>
      <c r="Q803" s="93"/>
      <c r="R803" s="93"/>
      <c r="S803" s="93"/>
      <c r="T803" s="87"/>
      <c r="U803" s="81"/>
    </row>
    <row r="804" spans="1:28" s="20" customFormat="1" outlineLevel="1">
      <c r="A804" s="194" t="s">
        <v>111</v>
      </c>
      <c r="B804" s="7"/>
      <c r="C804" s="10" t="s">
        <v>222</v>
      </c>
      <c r="D804" s="164" t="s">
        <v>223</v>
      </c>
      <c r="E804" s="28">
        <v>0</v>
      </c>
      <c r="F804" s="17">
        <v>0</v>
      </c>
      <c r="G804" s="29">
        <v>0</v>
      </c>
      <c r="H804" s="28">
        <v>0</v>
      </c>
      <c r="I804" s="17"/>
      <c r="J804" s="29">
        <v>0</v>
      </c>
      <c r="K804" s="111">
        <v>0</v>
      </c>
      <c r="L804" s="18">
        <v>0</v>
      </c>
      <c r="M804" s="29">
        <v>0</v>
      </c>
      <c r="N804" s="181">
        <v>0</v>
      </c>
      <c r="O804" s="19">
        <v>0</v>
      </c>
      <c r="P804" s="32">
        <v>0</v>
      </c>
      <c r="Q804" s="93"/>
      <c r="R804" s="93"/>
      <c r="S804" s="93"/>
      <c r="T804" s="87"/>
      <c r="U804" s="81"/>
    </row>
    <row r="805" spans="1:28" s="20" customFormat="1" outlineLevel="1">
      <c r="A805" s="194" t="s">
        <v>111</v>
      </c>
      <c r="B805" s="7" t="s">
        <v>189</v>
      </c>
      <c r="C805" s="11" t="s">
        <v>144</v>
      </c>
      <c r="D805" s="164" t="s">
        <v>1</v>
      </c>
      <c r="E805" s="28">
        <v>0</v>
      </c>
      <c r="F805" s="17">
        <v>0</v>
      </c>
      <c r="G805" s="29">
        <v>0</v>
      </c>
      <c r="H805" s="28">
        <v>0</v>
      </c>
      <c r="I805" s="17">
        <v>0</v>
      </c>
      <c r="J805" s="29">
        <v>0</v>
      </c>
      <c r="K805" s="111">
        <v>0</v>
      </c>
      <c r="L805" s="18">
        <v>0</v>
      </c>
      <c r="M805" s="29">
        <v>0</v>
      </c>
      <c r="N805" s="181">
        <v>0</v>
      </c>
      <c r="O805" s="19">
        <v>0</v>
      </c>
      <c r="P805" s="32">
        <v>0</v>
      </c>
      <c r="Q805" s="93"/>
      <c r="R805" s="93"/>
      <c r="S805" s="93"/>
      <c r="T805" s="87"/>
      <c r="U805" s="81"/>
    </row>
    <row r="806" spans="1:28" s="16" customFormat="1" outlineLevel="1">
      <c r="A806" s="193" t="s">
        <v>111</v>
      </c>
      <c r="B806" s="5" t="s">
        <v>143</v>
      </c>
      <c r="C806" s="6" t="s">
        <v>2</v>
      </c>
      <c r="D806" s="163" t="s">
        <v>3</v>
      </c>
      <c r="E806" s="26">
        <v>0</v>
      </c>
      <c r="F806" s="14">
        <v>0</v>
      </c>
      <c r="G806" s="27">
        <v>0</v>
      </c>
      <c r="H806" s="230">
        <v>0</v>
      </c>
      <c r="I806" s="231"/>
      <c r="J806" s="232">
        <v>0</v>
      </c>
      <c r="K806" s="165">
        <v>0</v>
      </c>
      <c r="L806" s="21">
        <v>0</v>
      </c>
      <c r="M806" s="27">
        <v>0</v>
      </c>
      <c r="N806" s="30">
        <v>0</v>
      </c>
      <c r="O806" s="15">
        <v>0</v>
      </c>
      <c r="P806" s="31">
        <v>0</v>
      </c>
      <c r="Q806" s="92"/>
      <c r="R806" s="92"/>
      <c r="S806" s="92"/>
      <c r="T806" s="86"/>
      <c r="U806" s="81"/>
    </row>
    <row r="807" spans="1:28" s="13" customFormat="1">
      <c r="A807" s="36" t="s">
        <v>97</v>
      </c>
      <c r="B807" s="37" t="s">
        <v>114</v>
      </c>
      <c r="C807" s="215" t="s">
        <v>113</v>
      </c>
      <c r="D807" s="208" t="s">
        <v>145</v>
      </c>
      <c r="E807" s="40" t="s">
        <v>145</v>
      </c>
      <c r="F807" s="41" t="s">
        <v>145</v>
      </c>
      <c r="G807" s="42">
        <v>3133935.4</v>
      </c>
      <c r="H807" s="40" t="s">
        <v>145</v>
      </c>
      <c r="I807" s="41" t="s">
        <v>145</v>
      </c>
      <c r="J807" s="42">
        <v>3867360</v>
      </c>
      <c r="K807" s="40" t="s">
        <v>145</v>
      </c>
      <c r="L807" s="41" t="s">
        <v>145</v>
      </c>
      <c r="M807" s="42">
        <v>733424.6</v>
      </c>
      <c r="N807" s="216" t="s">
        <v>145</v>
      </c>
      <c r="O807" s="217" t="s">
        <v>145</v>
      </c>
      <c r="P807" s="43">
        <v>0.23402671286715099</v>
      </c>
      <c r="Q807" s="91"/>
      <c r="R807" s="91"/>
      <c r="S807" s="91"/>
      <c r="T807" s="85"/>
      <c r="U807" s="81"/>
      <c r="W807" s="81"/>
      <c r="X807" s="81">
        <v>3867360</v>
      </c>
    </row>
    <row r="808" spans="1:28" s="16" customFormat="1" outlineLevel="1">
      <c r="A808" s="193" t="s">
        <v>114</v>
      </c>
      <c r="B808" s="5" t="s">
        <v>136</v>
      </c>
      <c r="C808" s="6" t="s">
        <v>137</v>
      </c>
      <c r="D808" s="161" t="s">
        <v>194</v>
      </c>
      <c r="E808" s="26">
        <v>10</v>
      </c>
      <c r="F808" s="14">
        <v>170</v>
      </c>
      <c r="G808" s="27">
        <v>380689.4</v>
      </c>
      <c r="H808" s="26">
        <v>0</v>
      </c>
      <c r="I808" s="14">
        <v>0</v>
      </c>
      <c r="J808" s="27">
        <v>0</v>
      </c>
      <c r="K808" s="26">
        <v>-10</v>
      </c>
      <c r="L808" s="14">
        <v>-170</v>
      </c>
      <c r="M808" s="27">
        <v>-380689.4</v>
      </c>
      <c r="N808" s="30">
        <v>-1</v>
      </c>
      <c r="O808" s="15">
        <v>-1</v>
      </c>
      <c r="P808" s="31">
        <v>-1</v>
      </c>
      <c r="Q808" s="92"/>
      <c r="R808" s="92"/>
      <c r="S808" s="92"/>
      <c r="T808" s="86"/>
      <c r="U808" s="81"/>
    </row>
    <row r="809" spans="1:28" s="20" customFormat="1" outlineLevel="1">
      <c r="A809" s="194" t="s">
        <v>114</v>
      </c>
      <c r="B809" s="7"/>
      <c r="C809" s="8" t="s">
        <v>166</v>
      </c>
      <c r="D809" s="162" t="s">
        <v>194</v>
      </c>
      <c r="E809" s="28">
        <v>10</v>
      </c>
      <c r="F809" s="17">
        <v>170</v>
      </c>
      <c r="G809" s="29">
        <v>380689.4</v>
      </c>
      <c r="H809" s="28">
        <v>0</v>
      </c>
      <c r="I809" s="17">
        <v>0</v>
      </c>
      <c r="J809" s="29">
        <v>0</v>
      </c>
      <c r="K809" s="28">
        <v>-10</v>
      </c>
      <c r="L809" s="18">
        <v>-170</v>
      </c>
      <c r="M809" s="29">
        <v>-380689.4</v>
      </c>
      <c r="N809" s="181">
        <v>-1</v>
      </c>
      <c r="O809" s="19">
        <v>-1</v>
      </c>
      <c r="P809" s="32">
        <v>-1</v>
      </c>
      <c r="Q809" s="93"/>
      <c r="R809" s="93"/>
      <c r="S809" s="93"/>
      <c r="T809" s="87"/>
      <c r="U809" s="81"/>
    </row>
    <row r="810" spans="1:28" s="20" customFormat="1" outlineLevel="1">
      <c r="A810" s="194" t="s">
        <v>114</v>
      </c>
      <c r="B810" s="7"/>
      <c r="C810" s="8" t="s">
        <v>167</v>
      </c>
      <c r="D810" s="162" t="s">
        <v>194</v>
      </c>
      <c r="E810" s="28">
        <v>0</v>
      </c>
      <c r="F810" s="17">
        <v>0</v>
      </c>
      <c r="G810" s="29">
        <v>0</v>
      </c>
      <c r="H810" s="28">
        <v>0</v>
      </c>
      <c r="I810" s="17">
        <v>0</v>
      </c>
      <c r="J810" s="29">
        <v>0</v>
      </c>
      <c r="K810" s="111">
        <v>0</v>
      </c>
      <c r="L810" s="18">
        <v>0</v>
      </c>
      <c r="M810" s="29">
        <v>0</v>
      </c>
      <c r="N810" s="181">
        <v>0</v>
      </c>
      <c r="O810" s="19">
        <v>0</v>
      </c>
      <c r="P810" s="32">
        <v>0</v>
      </c>
      <c r="Q810" s="93"/>
      <c r="R810" s="93"/>
      <c r="S810" s="93"/>
      <c r="T810" s="87"/>
      <c r="U810" s="81"/>
    </row>
    <row r="811" spans="1:28" s="20" customFormat="1" outlineLevel="1">
      <c r="A811" s="194" t="s">
        <v>114</v>
      </c>
      <c r="B811" s="7" t="s">
        <v>168</v>
      </c>
      <c r="C811" s="8" t="s">
        <v>138</v>
      </c>
      <c r="D811" s="162" t="s">
        <v>194</v>
      </c>
      <c r="E811" s="28">
        <v>0</v>
      </c>
      <c r="F811" s="17">
        <v>0</v>
      </c>
      <c r="G811" s="29">
        <v>0</v>
      </c>
      <c r="H811" s="28">
        <v>0</v>
      </c>
      <c r="I811" s="17">
        <v>0</v>
      </c>
      <c r="J811" s="29">
        <v>0</v>
      </c>
      <c r="K811" s="111">
        <v>0</v>
      </c>
      <c r="L811" s="18">
        <v>0</v>
      </c>
      <c r="M811" s="29">
        <v>0</v>
      </c>
      <c r="N811" s="181">
        <v>0</v>
      </c>
      <c r="O811" s="19">
        <v>0</v>
      </c>
      <c r="P811" s="32">
        <v>0</v>
      </c>
      <c r="Q811" s="93"/>
      <c r="R811" s="93"/>
      <c r="S811" s="93"/>
      <c r="U811" s="81"/>
    </row>
    <row r="812" spans="1:28" s="20" customFormat="1" ht="31.5" outlineLevel="1">
      <c r="A812" s="194" t="s">
        <v>114</v>
      </c>
      <c r="B812" s="7" t="s">
        <v>169</v>
      </c>
      <c r="C812" s="129" t="s">
        <v>181</v>
      </c>
      <c r="D812" s="162" t="s">
        <v>195</v>
      </c>
      <c r="E812" s="28"/>
      <c r="F812" s="17"/>
      <c r="G812" s="29">
        <v>0</v>
      </c>
      <c r="H812" s="111"/>
      <c r="I812" s="18"/>
      <c r="J812" s="29">
        <v>0</v>
      </c>
      <c r="K812" s="28">
        <v>0</v>
      </c>
      <c r="L812" s="18">
        <v>0</v>
      </c>
      <c r="M812" s="29">
        <v>0</v>
      </c>
      <c r="N812" s="181">
        <v>0</v>
      </c>
      <c r="O812" s="19">
        <v>0</v>
      </c>
      <c r="P812" s="32">
        <v>0</v>
      </c>
      <c r="Q812" s="93"/>
      <c r="R812" s="93"/>
      <c r="S812" s="93"/>
      <c r="T812" s="87"/>
      <c r="U812" s="81"/>
    </row>
    <row r="813" spans="1:28" s="20" customFormat="1" outlineLevel="1">
      <c r="A813" s="194" t="s">
        <v>114</v>
      </c>
      <c r="B813" s="7" t="s">
        <v>170</v>
      </c>
      <c r="C813" s="8" t="s">
        <v>180</v>
      </c>
      <c r="D813" s="162" t="s">
        <v>194</v>
      </c>
      <c r="E813" s="28">
        <v>10</v>
      </c>
      <c r="F813" s="17">
        <v>170</v>
      </c>
      <c r="G813" s="29">
        <v>380689.4</v>
      </c>
      <c r="H813" s="28">
        <v>0</v>
      </c>
      <c r="I813" s="17">
        <v>0</v>
      </c>
      <c r="J813" s="29">
        <v>0</v>
      </c>
      <c r="K813" s="111">
        <v>-10</v>
      </c>
      <c r="L813" s="18">
        <v>-170</v>
      </c>
      <c r="M813" s="29">
        <v>-380689.4</v>
      </c>
      <c r="N813" s="181">
        <v>-1</v>
      </c>
      <c r="O813" s="19">
        <v>-1</v>
      </c>
      <c r="P813" s="32">
        <v>-1</v>
      </c>
      <c r="Q813" s="93"/>
      <c r="R813" s="93"/>
      <c r="S813" s="93"/>
      <c r="T813" s="87"/>
      <c r="U813" s="81"/>
      <c r="AB813" s="22"/>
    </row>
    <row r="814" spans="1:28" s="20" customFormat="1" outlineLevel="1">
      <c r="A814" s="194" t="s">
        <v>114</v>
      </c>
      <c r="B814" s="7" t="s">
        <v>171</v>
      </c>
      <c r="C814" s="8" t="s">
        <v>156</v>
      </c>
      <c r="D814" s="162"/>
      <c r="E814" s="28"/>
      <c r="F814" s="17"/>
      <c r="G814" s="29">
        <v>0</v>
      </c>
      <c r="H814" s="28"/>
      <c r="I814" s="17"/>
      <c r="J814" s="29">
        <v>0</v>
      </c>
      <c r="K814" s="111">
        <v>0</v>
      </c>
      <c r="L814" s="18">
        <v>0</v>
      </c>
      <c r="M814" s="29">
        <v>0</v>
      </c>
      <c r="N814" s="181">
        <v>0</v>
      </c>
      <c r="O814" s="19">
        <v>0</v>
      </c>
      <c r="P814" s="32">
        <v>0</v>
      </c>
      <c r="Q814" s="93"/>
      <c r="R814" s="93"/>
      <c r="S814" s="93"/>
      <c r="T814" s="87"/>
      <c r="U814" s="81"/>
    </row>
    <row r="815" spans="1:28" s="20" customFormat="1" outlineLevel="1">
      <c r="A815" s="193" t="s">
        <v>114</v>
      </c>
      <c r="B815" s="5" t="s">
        <v>141</v>
      </c>
      <c r="C815" s="6" t="s">
        <v>140</v>
      </c>
      <c r="D815" s="161" t="s">
        <v>159</v>
      </c>
      <c r="E815" s="26">
        <v>0</v>
      </c>
      <c r="F815" s="14">
        <v>0</v>
      </c>
      <c r="G815" s="27">
        <v>0</v>
      </c>
      <c r="H815" s="26">
        <v>0</v>
      </c>
      <c r="I815" s="21">
        <v>0</v>
      </c>
      <c r="J815" s="27">
        <v>0</v>
      </c>
      <c r="K815" s="26">
        <v>0</v>
      </c>
      <c r="L815" s="21">
        <v>0</v>
      </c>
      <c r="M815" s="27">
        <v>0</v>
      </c>
      <c r="N815" s="30">
        <v>0</v>
      </c>
      <c r="O815" s="15">
        <v>0</v>
      </c>
      <c r="P815" s="31">
        <v>0</v>
      </c>
      <c r="Q815" s="92"/>
      <c r="R815" s="92"/>
      <c r="S815" s="92"/>
      <c r="T815" s="87"/>
      <c r="U815" s="81"/>
    </row>
    <row r="816" spans="1:28" s="20" customFormat="1" outlineLevel="1">
      <c r="A816" s="193" t="s">
        <v>114</v>
      </c>
      <c r="B816" s="5"/>
      <c r="C816" s="8" t="s">
        <v>166</v>
      </c>
      <c r="D816" s="162" t="s">
        <v>159</v>
      </c>
      <c r="E816" s="28">
        <v>0</v>
      </c>
      <c r="F816" s="17">
        <v>0</v>
      </c>
      <c r="G816" s="29">
        <v>0</v>
      </c>
      <c r="H816" s="28">
        <v>0</v>
      </c>
      <c r="I816" s="17">
        <v>0</v>
      </c>
      <c r="J816" s="29">
        <v>0</v>
      </c>
      <c r="K816" s="111">
        <v>0</v>
      </c>
      <c r="L816" s="18">
        <v>0</v>
      </c>
      <c r="M816" s="29">
        <v>0</v>
      </c>
      <c r="N816" s="30">
        <v>0</v>
      </c>
      <c r="O816" s="15">
        <v>0</v>
      </c>
      <c r="P816" s="31">
        <v>0</v>
      </c>
      <c r="Q816" s="93"/>
      <c r="R816" s="93"/>
      <c r="S816" s="93"/>
      <c r="T816" s="87"/>
      <c r="U816" s="81"/>
    </row>
    <row r="817" spans="1:24" s="16" customFormat="1" outlineLevel="1">
      <c r="A817" s="193" t="s">
        <v>114</v>
      </c>
      <c r="B817" s="5"/>
      <c r="C817" s="8" t="s">
        <v>167</v>
      </c>
      <c r="D817" s="162" t="s">
        <v>159</v>
      </c>
      <c r="E817" s="28">
        <v>0</v>
      </c>
      <c r="F817" s="17">
        <v>0</v>
      </c>
      <c r="G817" s="29">
        <v>0</v>
      </c>
      <c r="H817" s="111">
        <v>0</v>
      </c>
      <c r="I817" s="18">
        <v>0</v>
      </c>
      <c r="J817" s="29">
        <v>0</v>
      </c>
      <c r="K817" s="111">
        <v>0</v>
      </c>
      <c r="L817" s="18">
        <v>0</v>
      </c>
      <c r="M817" s="29">
        <v>0</v>
      </c>
      <c r="N817" s="181">
        <v>0</v>
      </c>
      <c r="O817" s="19">
        <v>0</v>
      </c>
      <c r="P817" s="32">
        <v>0</v>
      </c>
      <c r="Q817" s="93"/>
      <c r="R817" s="93"/>
      <c r="S817" s="93"/>
      <c r="T817" s="86"/>
      <c r="U817" s="81"/>
    </row>
    <row r="818" spans="1:24" s="20" customFormat="1" ht="31.5" outlineLevel="1">
      <c r="A818" s="193" t="s">
        <v>114</v>
      </c>
      <c r="B818" s="5"/>
      <c r="C818" s="129" t="s">
        <v>182</v>
      </c>
      <c r="D818" s="162" t="s">
        <v>159</v>
      </c>
      <c r="E818" s="28">
        <v>0</v>
      </c>
      <c r="F818" s="17">
        <v>0</v>
      </c>
      <c r="G818" s="29">
        <v>0</v>
      </c>
      <c r="H818" s="28">
        <v>0</v>
      </c>
      <c r="I818" s="18">
        <v>0</v>
      </c>
      <c r="J818" s="29">
        <v>0</v>
      </c>
      <c r="K818" s="111">
        <v>0</v>
      </c>
      <c r="L818" s="18">
        <v>0</v>
      </c>
      <c r="M818" s="29">
        <v>0</v>
      </c>
      <c r="N818" s="30">
        <v>0</v>
      </c>
      <c r="O818" s="15">
        <v>0</v>
      </c>
      <c r="P818" s="31">
        <v>0</v>
      </c>
      <c r="Q818" s="93"/>
      <c r="R818" s="93"/>
      <c r="S818" s="93"/>
      <c r="T818" s="87"/>
      <c r="U818" s="81"/>
    </row>
    <row r="819" spans="1:24" s="20" customFormat="1" outlineLevel="1">
      <c r="A819" s="194" t="s">
        <v>114</v>
      </c>
      <c r="B819" s="7" t="s">
        <v>185</v>
      </c>
      <c r="C819" s="8" t="s">
        <v>157</v>
      </c>
      <c r="D819" s="162" t="s">
        <v>159</v>
      </c>
      <c r="E819" s="28">
        <v>0</v>
      </c>
      <c r="F819" s="17">
        <v>0</v>
      </c>
      <c r="G819" s="29">
        <v>0</v>
      </c>
      <c r="H819" s="28">
        <v>0</v>
      </c>
      <c r="I819" s="17">
        <v>0</v>
      </c>
      <c r="J819" s="29">
        <v>0</v>
      </c>
      <c r="K819" s="111">
        <v>0</v>
      </c>
      <c r="L819" s="18">
        <v>0</v>
      </c>
      <c r="M819" s="29">
        <v>0</v>
      </c>
      <c r="N819" s="181">
        <v>0</v>
      </c>
      <c r="O819" s="19">
        <v>0</v>
      </c>
      <c r="P819" s="32">
        <v>0</v>
      </c>
      <c r="Q819" s="93"/>
      <c r="R819" s="93"/>
      <c r="S819" s="93"/>
      <c r="T819" s="87"/>
      <c r="U819" s="81"/>
    </row>
    <row r="820" spans="1:24" s="20" customFormat="1" outlineLevel="1">
      <c r="A820" s="194" t="s">
        <v>114</v>
      </c>
      <c r="B820" s="7" t="s">
        <v>186</v>
      </c>
      <c r="C820" s="8" t="s">
        <v>183</v>
      </c>
      <c r="D820" s="162" t="s">
        <v>159</v>
      </c>
      <c r="E820" s="28">
        <v>0</v>
      </c>
      <c r="F820" s="17">
        <v>0</v>
      </c>
      <c r="G820" s="29">
        <v>0</v>
      </c>
      <c r="H820" s="28">
        <v>0</v>
      </c>
      <c r="I820" s="17">
        <v>0</v>
      </c>
      <c r="J820" s="29">
        <v>0</v>
      </c>
      <c r="K820" s="111">
        <v>0</v>
      </c>
      <c r="L820" s="18">
        <v>0</v>
      </c>
      <c r="M820" s="29">
        <v>0</v>
      </c>
      <c r="N820" s="181">
        <v>0</v>
      </c>
      <c r="O820" s="19">
        <v>0</v>
      </c>
      <c r="P820" s="32">
        <v>0</v>
      </c>
      <c r="Q820" s="93"/>
      <c r="R820" s="93"/>
      <c r="S820" s="93"/>
      <c r="T820" s="87"/>
      <c r="U820" s="81"/>
    </row>
    <row r="821" spans="1:24" s="20" customFormat="1" outlineLevel="1">
      <c r="A821" s="194" t="s">
        <v>114</v>
      </c>
      <c r="B821" s="7" t="s">
        <v>187</v>
      </c>
      <c r="C821" s="8" t="s">
        <v>156</v>
      </c>
      <c r="D821" s="162"/>
      <c r="E821" s="28"/>
      <c r="F821" s="17"/>
      <c r="G821" s="29">
        <v>0</v>
      </c>
      <c r="H821" s="28"/>
      <c r="I821" s="17"/>
      <c r="J821" s="29"/>
      <c r="K821" s="111">
        <v>0</v>
      </c>
      <c r="L821" s="18">
        <v>0</v>
      </c>
      <c r="M821" s="29">
        <v>0</v>
      </c>
      <c r="N821" s="181">
        <v>0</v>
      </c>
      <c r="O821" s="19">
        <v>0</v>
      </c>
      <c r="P821" s="32">
        <v>0</v>
      </c>
      <c r="Q821" s="93"/>
      <c r="R821" s="93"/>
      <c r="S821" s="93"/>
      <c r="U821" s="81"/>
    </row>
    <row r="822" spans="1:24" s="20" customFormat="1" ht="31.5" outlineLevel="1">
      <c r="A822" s="193" t="s">
        <v>114</v>
      </c>
      <c r="B822" s="5" t="s">
        <v>139</v>
      </c>
      <c r="C822" s="9" t="s">
        <v>142</v>
      </c>
      <c r="D822" s="163" t="s">
        <v>1</v>
      </c>
      <c r="E822" s="26">
        <v>320</v>
      </c>
      <c r="F822" s="21">
        <v>1395</v>
      </c>
      <c r="G822" s="27">
        <v>2753246</v>
      </c>
      <c r="H822" s="26">
        <v>504</v>
      </c>
      <c r="I822" s="21">
        <v>2000</v>
      </c>
      <c r="J822" s="27">
        <v>3867360</v>
      </c>
      <c r="K822" s="26">
        <v>184</v>
      </c>
      <c r="L822" s="21">
        <v>605</v>
      </c>
      <c r="M822" s="27">
        <v>1114114</v>
      </c>
      <c r="N822" s="30">
        <v>0.57499999999999996</v>
      </c>
      <c r="O822" s="15">
        <v>0.43369175627240142</v>
      </c>
      <c r="P822" s="31">
        <v>0.40465472391497165</v>
      </c>
      <c r="Q822" s="92"/>
      <c r="R822" s="92"/>
      <c r="S822" s="92"/>
      <c r="T822" s="87"/>
      <c r="U822" s="81"/>
    </row>
    <row r="823" spans="1:24" s="20" customFormat="1" ht="31.5" outlineLevel="1">
      <c r="A823" s="194" t="s">
        <v>114</v>
      </c>
      <c r="B823" s="7" t="s">
        <v>188</v>
      </c>
      <c r="C823" s="10" t="s">
        <v>184</v>
      </c>
      <c r="D823" s="164" t="s">
        <v>1</v>
      </c>
      <c r="E823" s="28">
        <v>0</v>
      </c>
      <c r="F823" s="17">
        <v>0</v>
      </c>
      <c r="G823" s="29">
        <v>0</v>
      </c>
      <c r="H823" s="28">
        <v>0</v>
      </c>
      <c r="I823" s="17">
        <v>0</v>
      </c>
      <c r="J823" s="29">
        <v>0</v>
      </c>
      <c r="K823" s="111">
        <v>0</v>
      </c>
      <c r="L823" s="18">
        <v>0</v>
      </c>
      <c r="M823" s="29">
        <v>0</v>
      </c>
      <c r="N823" s="181">
        <v>0</v>
      </c>
      <c r="O823" s="19">
        <v>0</v>
      </c>
      <c r="P823" s="32">
        <v>0</v>
      </c>
      <c r="Q823" s="93"/>
      <c r="R823" s="93"/>
      <c r="S823" s="93"/>
      <c r="T823" s="87"/>
      <c r="U823" s="81"/>
    </row>
    <row r="824" spans="1:24" s="20" customFormat="1" ht="31.5" outlineLevel="1">
      <c r="A824" s="194" t="s">
        <v>114</v>
      </c>
      <c r="B824" s="7"/>
      <c r="C824" s="10" t="s">
        <v>224</v>
      </c>
      <c r="D824" s="164" t="s">
        <v>225</v>
      </c>
      <c r="E824" s="28">
        <v>0</v>
      </c>
      <c r="F824" s="17">
        <v>0</v>
      </c>
      <c r="G824" s="29">
        <v>0</v>
      </c>
      <c r="H824" s="28">
        <v>0</v>
      </c>
      <c r="I824" s="17">
        <v>0</v>
      </c>
      <c r="J824" s="29">
        <v>0</v>
      </c>
      <c r="K824" s="111">
        <v>0</v>
      </c>
      <c r="L824" s="18">
        <v>0</v>
      </c>
      <c r="M824" s="29">
        <v>0</v>
      </c>
      <c r="N824" s="181">
        <v>0</v>
      </c>
      <c r="O824" s="19">
        <v>0</v>
      </c>
      <c r="P824" s="32">
        <v>0</v>
      </c>
      <c r="Q824" s="93"/>
      <c r="R824" s="93"/>
      <c r="S824" s="93"/>
      <c r="T824" s="87"/>
      <c r="U824" s="81"/>
    </row>
    <row r="825" spans="1:24" s="20" customFormat="1" outlineLevel="1">
      <c r="A825" s="194" t="s">
        <v>114</v>
      </c>
      <c r="B825" s="7"/>
      <c r="C825" s="10" t="s">
        <v>222</v>
      </c>
      <c r="D825" s="164" t="s">
        <v>223</v>
      </c>
      <c r="E825" s="28">
        <v>0</v>
      </c>
      <c r="F825" s="17">
        <v>0</v>
      </c>
      <c r="G825" s="29">
        <v>0</v>
      </c>
      <c r="H825" s="28">
        <v>0</v>
      </c>
      <c r="I825" s="17"/>
      <c r="J825" s="29">
        <v>0</v>
      </c>
      <c r="K825" s="111">
        <v>0</v>
      </c>
      <c r="L825" s="18">
        <v>0</v>
      </c>
      <c r="M825" s="29">
        <v>0</v>
      </c>
      <c r="N825" s="181">
        <v>0</v>
      </c>
      <c r="O825" s="19">
        <v>0</v>
      </c>
      <c r="P825" s="32">
        <v>0</v>
      </c>
      <c r="Q825" s="93"/>
      <c r="R825" s="93"/>
      <c r="S825" s="93"/>
      <c r="T825" s="87"/>
      <c r="U825" s="81"/>
    </row>
    <row r="826" spans="1:24" s="20" customFormat="1" outlineLevel="1">
      <c r="A826" s="194" t="s">
        <v>114</v>
      </c>
      <c r="B826" s="7" t="s">
        <v>189</v>
      </c>
      <c r="C826" s="11" t="s">
        <v>144</v>
      </c>
      <c r="D826" s="164" t="s">
        <v>1</v>
      </c>
      <c r="E826" s="28">
        <v>320</v>
      </c>
      <c r="F826" s="17">
        <v>1395</v>
      </c>
      <c r="G826" s="29">
        <v>2753246</v>
      </c>
      <c r="H826" s="28">
        <v>504</v>
      </c>
      <c r="I826" s="17">
        <v>2000</v>
      </c>
      <c r="J826" s="29">
        <v>3867360</v>
      </c>
      <c r="K826" s="111">
        <v>184</v>
      </c>
      <c r="L826" s="18">
        <v>605</v>
      </c>
      <c r="M826" s="29">
        <v>1114114</v>
      </c>
      <c r="N826" s="181">
        <v>0.57499999999999996</v>
      </c>
      <c r="O826" s="19">
        <v>0.43369175627240142</v>
      </c>
      <c r="P826" s="32">
        <v>0.40465472391497165</v>
      </c>
      <c r="Q826" s="93"/>
      <c r="R826" s="93"/>
      <c r="S826" s="93"/>
      <c r="T826" s="87"/>
      <c r="U826" s="81"/>
    </row>
    <row r="827" spans="1:24" s="16" customFormat="1" outlineLevel="1">
      <c r="A827" s="193" t="s">
        <v>114</v>
      </c>
      <c r="B827" s="5" t="s">
        <v>143</v>
      </c>
      <c r="C827" s="6" t="s">
        <v>2</v>
      </c>
      <c r="D827" s="163" t="s">
        <v>3</v>
      </c>
      <c r="E827" s="26">
        <v>0</v>
      </c>
      <c r="F827" s="14">
        <v>0</v>
      </c>
      <c r="G827" s="27">
        <v>0</v>
      </c>
      <c r="H827" s="230">
        <v>0</v>
      </c>
      <c r="I827" s="231"/>
      <c r="J827" s="232">
        <v>0</v>
      </c>
      <c r="K827" s="165">
        <v>0</v>
      </c>
      <c r="L827" s="21">
        <v>0</v>
      </c>
      <c r="M827" s="27">
        <v>0</v>
      </c>
      <c r="N827" s="30">
        <v>0</v>
      </c>
      <c r="O827" s="15">
        <v>0</v>
      </c>
      <c r="P827" s="31">
        <v>0</v>
      </c>
      <c r="Q827" s="92"/>
      <c r="R827" s="92"/>
      <c r="S827" s="92"/>
      <c r="T827" s="86"/>
      <c r="U827" s="81"/>
    </row>
    <row r="828" spans="1:24" s="13" customFormat="1">
      <c r="A828" s="36" t="s">
        <v>100</v>
      </c>
      <c r="B828" s="37" t="s">
        <v>118</v>
      </c>
      <c r="C828" s="215" t="s">
        <v>117</v>
      </c>
      <c r="D828" s="208" t="s">
        <v>145</v>
      </c>
      <c r="E828" s="40" t="s">
        <v>145</v>
      </c>
      <c r="F828" s="41" t="s">
        <v>145</v>
      </c>
      <c r="G828" s="42">
        <v>4759109.0999999996</v>
      </c>
      <c r="H828" s="40" t="s">
        <v>145</v>
      </c>
      <c r="I828" s="41" t="s">
        <v>145</v>
      </c>
      <c r="J828" s="42">
        <v>0</v>
      </c>
      <c r="K828" s="40" t="s">
        <v>145</v>
      </c>
      <c r="L828" s="41" t="s">
        <v>145</v>
      </c>
      <c r="M828" s="42">
        <v>-4759109.0999999996</v>
      </c>
      <c r="N828" s="216" t="s">
        <v>145</v>
      </c>
      <c r="O828" s="217" t="s">
        <v>145</v>
      </c>
      <c r="P828" s="43">
        <v>-1</v>
      </c>
      <c r="Q828" s="91"/>
      <c r="R828" s="91"/>
      <c r="S828" s="91"/>
      <c r="T828" s="85"/>
      <c r="U828" s="81"/>
      <c r="W828" s="81"/>
      <c r="X828" s="81">
        <v>0</v>
      </c>
    </row>
    <row r="829" spans="1:24" s="16" customFormat="1" outlineLevel="1">
      <c r="A829" s="193" t="s">
        <v>118</v>
      </c>
      <c r="B829" s="5" t="s">
        <v>136</v>
      </c>
      <c r="C829" s="6" t="s">
        <v>137</v>
      </c>
      <c r="D829" s="161" t="s">
        <v>194</v>
      </c>
      <c r="E829" s="26">
        <v>62</v>
      </c>
      <c r="F829" s="14">
        <v>1110</v>
      </c>
      <c r="G829" s="27">
        <v>4759109.0999999996</v>
      </c>
      <c r="H829" s="26">
        <v>0</v>
      </c>
      <c r="I829" s="14">
        <v>0</v>
      </c>
      <c r="J829" s="27">
        <v>0</v>
      </c>
      <c r="K829" s="26">
        <v>-62</v>
      </c>
      <c r="L829" s="14">
        <v>-1110</v>
      </c>
      <c r="M829" s="27">
        <v>-4759109.0999999996</v>
      </c>
      <c r="N829" s="30">
        <v>-1</v>
      </c>
      <c r="O829" s="15">
        <v>-1</v>
      </c>
      <c r="P829" s="31">
        <v>-1</v>
      </c>
      <c r="Q829" s="92"/>
      <c r="R829" s="92"/>
      <c r="S829" s="92"/>
      <c r="T829" s="86"/>
      <c r="U829" s="81"/>
    </row>
    <row r="830" spans="1:24" s="20" customFormat="1" outlineLevel="1">
      <c r="A830" s="194" t="s">
        <v>118</v>
      </c>
      <c r="B830" s="7"/>
      <c r="C830" s="8" t="s">
        <v>166</v>
      </c>
      <c r="D830" s="162" t="s">
        <v>194</v>
      </c>
      <c r="E830" s="28">
        <v>62</v>
      </c>
      <c r="F830" s="17">
        <v>1110</v>
      </c>
      <c r="G830" s="29">
        <v>4759109.0999999996</v>
      </c>
      <c r="H830" s="28">
        <v>0</v>
      </c>
      <c r="I830" s="17">
        <v>0</v>
      </c>
      <c r="J830" s="29">
        <v>0</v>
      </c>
      <c r="K830" s="28">
        <v>-62</v>
      </c>
      <c r="L830" s="18">
        <v>-1110</v>
      </c>
      <c r="M830" s="29">
        <v>-4759109.0999999996</v>
      </c>
      <c r="N830" s="181">
        <v>-1</v>
      </c>
      <c r="O830" s="19">
        <v>-1</v>
      </c>
      <c r="P830" s="32">
        <v>-1</v>
      </c>
      <c r="Q830" s="93"/>
      <c r="R830" s="93"/>
      <c r="S830" s="93"/>
      <c r="T830" s="87"/>
      <c r="U830" s="81"/>
    </row>
    <row r="831" spans="1:24" s="20" customFormat="1" outlineLevel="1">
      <c r="A831" s="194" t="s">
        <v>118</v>
      </c>
      <c r="B831" s="7"/>
      <c r="C831" s="8" t="s">
        <v>167</v>
      </c>
      <c r="D831" s="162" t="s">
        <v>194</v>
      </c>
      <c r="E831" s="28">
        <v>0</v>
      </c>
      <c r="F831" s="17">
        <v>0</v>
      </c>
      <c r="G831" s="29">
        <v>0</v>
      </c>
      <c r="H831" s="28">
        <v>0</v>
      </c>
      <c r="I831" s="17">
        <v>0</v>
      </c>
      <c r="J831" s="29">
        <v>0</v>
      </c>
      <c r="K831" s="111">
        <v>0</v>
      </c>
      <c r="L831" s="18">
        <v>0</v>
      </c>
      <c r="M831" s="29">
        <v>0</v>
      </c>
      <c r="N831" s="181">
        <v>0</v>
      </c>
      <c r="O831" s="19">
        <v>0</v>
      </c>
      <c r="P831" s="32">
        <v>0</v>
      </c>
      <c r="Q831" s="93"/>
      <c r="R831" s="93"/>
      <c r="S831" s="93"/>
      <c r="T831" s="87"/>
      <c r="U831" s="81"/>
    </row>
    <row r="832" spans="1:24" s="20" customFormat="1" outlineLevel="1">
      <c r="A832" s="194" t="s">
        <v>118</v>
      </c>
      <c r="B832" s="7" t="s">
        <v>168</v>
      </c>
      <c r="C832" s="8" t="s">
        <v>138</v>
      </c>
      <c r="D832" s="162" t="s">
        <v>194</v>
      </c>
      <c r="E832" s="28">
        <v>0</v>
      </c>
      <c r="F832" s="17">
        <v>0</v>
      </c>
      <c r="G832" s="29">
        <v>0</v>
      </c>
      <c r="H832" s="28">
        <v>0</v>
      </c>
      <c r="I832" s="17">
        <v>0</v>
      </c>
      <c r="J832" s="29">
        <v>0</v>
      </c>
      <c r="K832" s="111">
        <v>0</v>
      </c>
      <c r="L832" s="18">
        <v>0</v>
      </c>
      <c r="M832" s="29">
        <v>0</v>
      </c>
      <c r="N832" s="181">
        <v>0</v>
      </c>
      <c r="O832" s="19">
        <v>0</v>
      </c>
      <c r="P832" s="32">
        <v>0</v>
      </c>
      <c r="Q832" s="93"/>
      <c r="R832" s="93"/>
      <c r="S832" s="93"/>
      <c r="U832" s="81"/>
    </row>
    <row r="833" spans="1:28" s="20" customFormat="1" ht="31.5" outlineLevel="1">
      <c r="A833" s="194" t="s">
        <v>118</v>
      </c>
      <c r="B833" s="7" t="s">
        <v>169</v>
      </c>
      <c r="C833" s="129" t="s">
        <v>181</v>
      </c>
      <c r="D833" s="162" t="s">
        <v>195</v>
      </c>
      <c r="E833" s="28"/>
      <c r="F833" s="17"/>
      <c r="G833" s="29">
        <v>0</v>
      </c>
      <c r="H833" s="111"/>
      <c r="I833" s="18"/>
      <c r="J833" s="29">
        <v>0</v>
      </c>
      <c r="K833" s="28">
        <v>0</v>
      </c>
      <c r="L833" s="18">
        <v>0</v>
      </c>
      <c r="M833" s="29">
        <v>0</v>
      </c>
      <c r="N833" s="181">
        <v>0</v>
      </c>
      <c r="O833" s="19">
        <v>0</v>
      </c>
      <c r="P833" s="32">
        <v>0</v>
      </c>
      <c r="Q833" s="93"/>
      <c r="R833" s="93"/>
      <c r="S833" s="93"/>
      <c r="T833" s="87"/>
      <c r="U833" s="81"/>
    </row>
    <row r="834" spans="1:28" s="20" customFormat="1" outlineLevel="1">
      <c r="A834" s="194" t="s">
        <v>118</v>
      </c>
      <c r="B834" s="7" t="s">
        <v>170</v>
      </c>
      <c r="C834" s="8" t="s">
        <v>180</v>
      </c>
      <c r="D834" s="162" t="s">
        <v>194</v>
      </c>
      <c r="E834" s="28">
        <v>62</v>
      </c>
      <c r="F834" s="17">
        <v>1110</v>
      </c>
      <c r="G834" s="29">
        <v>4759109.0999999996</v>
      </c>
      <c r="H834" s="28">
        <v>0</v>
      </c>
      <c r="I834" s="17">
        <v>0</v>
      </c>
      <c r="J834" s="29">
        <v>0</v>
      </c>
      <c r="K834" s="111">
        <v>-62</v>
      </c>
      <c r="L834" s="18">
        <v>-1110</v>
      </c>
      <c r="M834" s="29">
        <v>-4759109.0999999996</v>
      </c>
      <c r="N834" s="181">
        <v>-1</v>
      </c>
      <c r="O834" s="19">
        <v>-1</v>
      </c>
      <c r="P834" s="32">
        <v>-1</v>
      </c>
      <c r="Q834" s="93"/>
      <c r="R834" s="93"/>
      <c r="S834" s="93"/>
      <c r="T834" s="87"/>
      <c r="U834" s="81"/>
      <c r="AB834" s="22"/>
    </row>
    <row r="835" spans="1:28" s="20" customFormat="1" outlineLevel="1">
      <c r="A835" s="194" t="s">
        <v>118</v>
      </c>
      <c r="B835" s="7" t="s">
        <v>171</v>
      </c>
      <c r="C835" s="8" t="s">
        <v>156</v>
      </c>
      <c r="D835" s="162"/>
      <c r="E835" s="28"/>
      <c r="F835" s="17"/>
      <c r="G835" s="29">
        <v>0</v>
      </c>
      <c r="H835" s="28"/>
      <c r="I835" s="17"/>
      <c r="J835" s="29">
        <v>0</v>
      </c>
      <c r="K835" s="111">
        <v>0</v>
      </c>
      <c r="L835" s="18">
        <v>0</v>
      </c>
      <c r="M835" s="29">
        <v>0</v>
      </c>
      <c r="N835" s="181">
        <v>0</v>
      </c>
      <c r="O835" s="19">
        <v>0</v>
      </c>
      <c r="P835" s="32">
        <v>0</v>
      </c>
      <c r="Q835" s="93"/>
      <c r="R835" s="93"/>
      <c r="S835" s="93"/>
      <c r="T835" s="87"/>
      <c r="U835" s="81"/>
    </row>
    <row r="836" spans="1:28" s="20" customFormat="1" outlineLevel="1">
      <c r="A836" s="193" t="s">
        <v>118</v>
      </c>
      <c r="B836" s="5" t="s">
        <v>141</v>
      </c>
      <c r="C836" s="6" t="s">
        <v>140</v>
      </c>
      <c r="D836" s="161" t="s">
        <v>159</v>
      </c>
      <c r="E836" s="26">
        <v>0</v>
      </c>
      <c r="F836" s="14">
        <v>0</v>
      </c>
      <c r="G836" s="27">
        <v>0</v>
      </c>
      <c r="H836" s="26">
        <v>0</v>
      </c>
      <c r="I836" s="21">
        <v>0</v>
      </c>
      <c r="J836" s="27">
        <v>0</v>
      </c>
      <c r="K836" s="26">
        <v>0</v>
      </c>
      <c r="L836" s="21">
        <v>0</v>
      </c>
      <c r="M836" s="27">
        <v>0</v>
      </c>
      <c r="N836" s="30">
        <v>0</v>
      </c>
      <c r="O836" s="15">
        <v>0</v>
      </c>
      <c r="P836" s="31">
        <v>0</v>
      </c>
      <c r="Q836" s="92"/>
      <c r="R836" s="92"/>
      <c r="S836" s="92"/>
      <c r="T836" s="87"/>
      <c r="U836" s="81"/>
    </row>
    <row r="837" spans="1:28" s="20" customFormat="1" outlineLevel="1">
      <c r="A837" s="193" t="s">
        <v>118</v>
      </c>
      <c r="B837" s="5"/>
      <c r="C837" s="8" t="s">
        <v>166</v>
      </c>
      <c r="D837" s="162" t="s">
        <v>159</v>
      </c>
      <c r="E837" s="28">
        <v>0</v>
      </c>
      <c r="F837" s="17">
        <v>0</v>
      </c>
      <c r="G837" s="29">
        <v>0</v>
      </c>
      <c r="H837" s="28">
        <v>0</v>
      </c>
      <c r="I837" s="17">
        <v>0</v>
      </c>
      <c r="J837" s="29">
        <v>0</v>
      </c>
      <c r="K837" s="111">
        <v>0</v>
      </c>
      <c r="L837" s="18">
        <v>0</v>
      </c>
      <c r="M837" s="29">
        <v>0</v>
      </c>
      <c r="N837" s="30">
        <v>0</v>
      </c>
      <c r="O837" s="15">
        <v>0</v>
      </c>
      <c r="P837" s="31">
        <v>0</v>
      </c>
      <c r="Q837" s="93"/>
      <c r="R837" s="93"/>
      <c r="S837" s="93"/>
      <c r="T837" s="87"/>
      <c r="U837" s="81"/>
    </row>
    <row r="838" spans="1:28" s="16" customFormat="1" outlineLevel="1">
      <c r="A838" s="193" t="s">
        <v>118</v>
      </c>
      <c r="B838" s="5"/>
      <c r="C838" s="8" t="s">
        <v>167</v>
      </c>
      <c r="D838" s="162" t="s">
        <v>159</v>
      </c>
      <c r="E838" s="28">
        <v>0</v>
      </c>
      <c r="F838" s="17">
        <v>0</v>
      </c>
      <c r="G838" s="29">
        <v>0</v>
      </c>
      <c r="H838" s="111">
        <v>0</v>
      </c>
      <c r="I838" s="18">
        <v>0</v>
      </c>
      <c r="J838" s="29">
        <v>0</v>
      </c>
      <c r="K838" s="111">
        <v>0</v>
      </c>
      <c r="L838" s="18">
        <v>0</v>
      </c>
      <c r="M838" s="29">
        <v>0</v>
      </c>
      <c r="N838" s="181">
        <v>0</v>
      </c>
      <c r="O838" s="19">
        <v>0</v>
      </c>
      <c r="P838" s="32">
        <v>0</v>
      </c>
      <c r="Q838" s="93"/>
      <c r="R838" s="93"/>
      <c r="S838" s="93"/>
      <c r="T838" s="86"/>
      <c r="U838" s="81"/>
    </row>
    <row r="839" spans="1:28" s="20" customFormat="1" ht="31.5" outlineLevel="1">
      <c r="A839" s="193" t="s">
        <v>118</v>
      </c>
      <c r="B839" s="5"/>
      <c r="C839" s="129" t="s">
        <v>182</v>
      </c>
      <c r="D839" s="162" t="s">
        <v>159</v>
      </c>
      <c r="E839" s="28">
        <v>0</v>
      </c>
      <c r="F839" s="17">
        <v>0</v>
      </c>
      <c r="G839" s="29">
        <v>0</v>
      </c>
      <c r="H839" s="28">
        <v>0</v>
      </c>
      <c r="I839" s="18">
        <v>0</v>
      </c>
      <c r="J839" s="29">
        <v>0</v>
      </c>
      <c r="K839" s="111">
        <v>0</v>
      </c>
      <c r="L839" s="18">
        <v>0</v>
      </c>
      <c r="M839" s="29">
        <v>0</v>
      </c>
      <c r="N839" s="30">
        <v>0</v>
      </c>
      <c r="O839" s="15">
        <v>0</v>
      </c>
      <c r="P839" s="31">
        <v>0</v>
      </c>
      <c r="Q839" s="93"/>
      <c r="R839" s="93"/>
      <c r="S839" s="93"/>
      <c r="T839" s="87"/>
      <c r="U839" s="81"/>
    </row>
    <row r="840" spans="1:28" s="20" customFormat="1" outlineLevel="1">
      <c r="A840" s="194" t="s">
        <v>118</v>
      </c>
      <c r="B840" s="7" t="s">
        <v>185</v>
      </c>
      <c r="C840" s="8" t="s">
        <v>157</v>
      </c>
      <c r="D840" s="162" t="s">
        <v>159</v>
      </c>
      <c r="E840" s="28">
        <v>0</v>
      </c>
      <c r="F840" s="17">
        <v>0</v>
      </c>
      <c r="G840" s="29">
        <v>0</v>
      </c>
      <c r="H840" s="28">
        <v>0</v>
      </c>
      <c r="I840" s="17">
        <v>0</v>
      </c>
      <c r="J840" s="29">
        <v>0</v>
      </c>
      <c r="K840" s="111">
        <v>0</v>
      </c>
      <c r="L840" s="18">
        <v>0</v>
      </c>
      <c r="M840" s="29">
        <v>0</v>
      </c>
      <c r="N840" s="181">
        <v>0</v>
      </c>
      <c r="O840" s="19">
        <v>0</v>
      </c>
      <c r="P840" s="32">
        <v>0</v>
      </c>
      <c r="Q840" s="93"/>
      <c r="R840" s="93"/>
      <c r="S840" s="93"/>
      <c r="T840" s="87"/>
      <c r="U840" s="81"/>
    </row>
    <row r="841" spans="1:28" s="20" customFormat="1" outlineLevel="1">
      <c r="A841" s="194" t="s">
        <v>118</v>
      </c>
      <c r="B841" s="7" t="s">
        <v>186</v>
      </c>
      <c r="C841" s="8" t="s">
        <v>183</v>
      </c>
      <c r="D841" s="162" t="s">
        <v>159</v>
      </c>
      <c r="E841" s="28">
        <v>0</v>
      </c>
      <c r="F841" s="17">
        <v>0</v>
      </c>
      <c r="G841" s="29">
        <v>0</v>
      </c>
      <c r="H841" s="28">
        <v>0</v>
      </c>
      <c r="I841" s="17">
        <v>0</v>
      </c>
      <c r="J841" s="29">
        <v>0</v>
      </c>
      <c r="K841" s="111">
        <v>0</v>
      </c>
      <c r="L841" s="18">
        <v>0</v>
      </c>
      <c r="M841" s="29">
        <v>0</v>
      </c>
      <c r="N841" s="181">
        <v>0</v>
      </c>
      <c r="O841" s="19">
        <v>0</v>
      </c>
      <c r="P841" s="32">
        <v>0</v>
      </c>
      <c r="Q841" s="93"/>
      <c r="R841" s="93"/>
      <c r="S841" s="93"/>
      <c r="T841" s="87"/>
      <c r="U841" s="81"/>
    </row>
    <row r="842" spans="1:28" s="20" customFormat="1" outlineLevel="1">
      <c r="A842" s="194" t="s">
        <v>118</v>
      </c>
      <c r="B842" s="7" t="s">
        <v>187</v>
      </c>
      <c r="C842" s="8" t="s">
        <v>156</v>
      </c>
      <c r="D842" s="162"/>
      <c r="E842" s="28"/>
      <c r="F842" s="17"/>
      <c r="G842" s="29">
        <v>0</v>
      </c>
      <c r="H842" s="28"/>
      <c r="I842" s="17"/>
      <c r="J842" s="29"/>
      <c r="K842" s="111">
        <v>0</v>
      </c>
      <c r="L842" s="18">
        <v>0</v>
      </c>
      <c r="M842" s="29">
        <v>0</v>
      </c>
      <c r="N842" s="181">
        <v>0</v>
      </c>
      <c r="O842" s="19">
        <v>0</v>
      </c>
      <c r="P842" s="32">
        <v>0</v>
      </c>
      <c r="Q842" s="93"/>
      <c r="R842" s="93"/>
      <c r="S842" s="93"/>
      <c r="U842" s="81"/>
    </row>
    <row r="843" spans="1:28" s="20" customFormat="1" ht="31.5" outlineLevel="1">
      <c r="A843" s="193" t="s">
        <v>118</v>
      </c>
      <c r="B843" s="5" t="s">
        <v>139</v>
      </c>
      <c r="C843" s="9" t="s">
        <v>142</v>
      </c>
      <c r="D843" s="163" t="s">
        <v>1</v>
      </c>
      <c r="E843" s="26">
        <v>0</v>
      </c>
      <c r="F843" s="21">
        <v>0</v>
      </c>
      <c r="G843" s="27">
        <v>0</v>
      </c>
      <c r="H843" s="26">
        <v>0</v>
      </c>
      <c r="I843" s="21">
        <v>0</v>
      </c>
      <c r="J843" s="27">
        <v>0</v>
      </c>
      <c r="K843" s="26">
        <v>0</v>
      </c>
      <c r="L843" s="21">
        <v>0</v>
      </c>
      <c r="M843" s="27">
        <v>0</v>
      </c>
      <c r="N843" s="30">
        <v>0</v>
      </c>
      <c r="O843" s="15">
        <v>0</v>
      </c>
      <c r="P843" s="31">
        <v>0</v>
      </c>
      <c r="Q843" s="92"/>
      <c r="R843" s="92"/>
      <c r="S843" s="92"/>
      <c r="T843" s="87"/>
      <c r="U843" s="81"/>
    </row>
    <row r="844" spans="1:28" s="20" customFormat="1" ht="31.5" outlineLevel="1">
      <c r="A844" s="194" t="s">
        <v>118</v>
      </c>
      <c r="B844" s="7" t="s">
        <v>188</v>
      </c>
      <c r="C844" s="10" t="s">
        <v>184</v>
      </c>
      <c r="D844" s="164" t="s">
        <v>1</v>
      </c>
      <c r="E844" s="28">
        <v>0</v>
      </c>
      <c r="F844" s="17">
        <v>0</v>
      </c>
      <c r="G844" s="29">
        <v>0</v>
      </c>
      <c r="H844" s="28">
        <v>0</v>
      </c>
      <c r="I844" s="17">
        <v>0</v>
      </c>
      <c r="J844" s="29">
        <v>0</v>
      </c>
      <c r="K844" s="111">
        <v>0</v>
      </c>
      <c r="L844" s="18">
        <v>0</v>
      </c>
      <c r="M844" s="29">
        <v>0</v>
      </c>
      <c r="N844" s="181">
        <v>0</v>
      </c>
      <c r="O844" s="19">
        <v>0</v>
      </c>
      <c r="P844" s="32">
        <v>0</v>
      </c>
      <c r="Q844" s="93"/>
      <c r="R844" s="93"/>
      <c r="S844" s="93"/>
      <c r="T844" s="87"/>
      <c r="U844" s="81"/>
    </row>
    <row r="845" spans="1:28" s="20" customFormat="1" ht="31.5" outlineLevel="1">
      <c r="A845" s="194" t="s">
        <v>118</v>
      </c>
      <c r="B845" s="7"/>
      <c r="C845" s="10" t="s">
        <v>224</v>
      </c>
      <c r="D845" s="164" t="s">
        <v>225</v>
      </c>
      <c r="E845" s="28">
        <v>0</v>
      </c>
      <c r="F845" s="17">
        <v>0</v>
      </c>
      <c r="G845" s="29">
        <v>0</v>
      </c>
      <c r="H845" s="28">
        <v>0</v>
      </c>
      <c r="I845" s="17">
        <v>0</v>
      </c>
      <c r="J845" s="29">
        <v>0</v>
      </c>
      <c r="K845" s="111">
        <v>0</v>
      </c>
      <c r="L845" s="18">
        <v>0</v>
      </c>
      <c r="M845" s="29">
        <v>0</v>
      </c>
      <c r="N845" s="181">
        <v>0</v>
      </c>
      <c r="O845" s="19">
        <v>0</v>
      </c>
      <c r="P845" s="32">
        <v>0</v>
      </c>
      <c r="Q845" s="93"/>
      <c r="R845" s="93"/>
      <c r="S845" s="93"/>
      <c r="T845" s="87"/>
      <c r="U845" s="81"/>
    </row>
    <row r="846" spans="1:28" s="20" customFormat="1" outlineLevel="1">
      <c r="A846" s="194" t="s">
        <v>118</v>
      </c>
      <c r="B846" s="7"/>
      <c r="C846" s="10" t="s">
        <v>222</v>
      </c>
      <c r="D846" s="164" t="s">
        <v>223</v>
      </c>
      <c r="E846" s="28">
        <v>0</v>
      </c>
      <c r="F846" s="17">
        <v>0</v>
      </c>
      <c r="G846" s="29">
        <v>0</v>
      </c>
      <c r="H846" s="28">
        <v>0</v>
      </c>
      <c r="I846" s="17"/>
      <c r="J846" s="29">
        <v>0</v>
      </c>
      <c r="K846" s="111">
        <v>0</v>
      </c>
      <c r="L846" s="18">
        <v>0</v>
      </c>
      <c r="M846" s="29">
        <v>0</v>
      </c>
      <c r="N846" s="181">
        <v>0</v>
      </c>
      <c r="O846" s="19">
        <v>0</v>
      </c>
      <c r="P846" s="32">
        <v>0</v>
      </c>
      <c r="Q846" s="93"/>
      <c r="R846" s="93"/>
      <c r="S846" s="93"/>
      <c r="T846" s="87"/>
      <c r="U846" s="81"/>
    </row>
    <row r="847" spans="1:28" s="20" customFormat="1" outlineLevel="1">
      <c r="A847" s="194" t="s">
        <v>118</v>
      </c>
      <c r="B847" s="7" t="s">
        <v>189</v>
      </c>
      <c r="C847" s="11" t="s">
        <v>144</v>
      </c>
      <c r="D847" s="164" t="s">
        <v>1</v>
      </c>
      <c r="E847" s="28">
        <v>0</v>
      </c>
      <c r="F847" s="17">
        <v>0</v>
      </c>
      <c r="G847" s="29">
        <v>0</v>
      </c>
      <c r="H847" s="28">
        <v>0</v>
      </c>
      <c r="I847" s="17">
        <v>0</v>
      </c>
      <c r="J847" s="29">
        <v>0</v>
      </c>
      <c r="K847" s="111">
        <v>0</v>
      </c>
      <c r="L847" s="18">
        <v>0</v>
      </c>
      <c r="M847" s="29">
        <v>0</v>
      </c>
      <c r="N847" s="181">
        <v>0</v>
      </c>
      <c r="O847" s="19">
        <v>0</v>
      </c>
      <c r="P847" s="32">
        <v>0</v>
      </c>
      <c r="Q847" s="93"/>
      <c r="R847" s="93"/>
      <c r="S847" s="93"/>
      <c r="T847" s="87"/>
      <c r="U847" s="81"/>
    </row>
    <row r="848" spans="1:28" s="16" customFormat="1" outlineLevel="1">
      <c r="A848" s="193" t="s">
        <v>118</v>
      </c>
      <c r="B848" s="5" t="s">
        <v>143</v>
      </c>
      <c r="C848" s="6" t="s">
        <v>2</v>
      </c>
      <c r="D848" s="163" t="s">
        <v>3</v>
      </c>
      <c r="E848" s="26">
        <v>0</v>
      </c>
      <c r="F848" s="14">
        <v>0</v>
      </c>
      <c r="G848" s="27">
        <v>0</v>
      </c>
      <c r="H848" s="230">
        <v>0</v>
      </c>
      <c r="I848" s="231"/>
      <c r="J848" s="232">
        <v>0</v>
      </c>
      <c r="K848" s="165">
        <v>0</v>
      </c>
      <c r="L848" s="21">
        <v>0</v>
      </c>
      <c r="M848" s="27">
        <v>0</v>
      </c>
      <c r="N848" s="30">
        <v>0</v>
      </c>
      <c r="O848" s="15">
        <v>0</v>
      </c>
      <c r="P848" s="31">
        <v>0</v>
      </c>
      <c r="Q848" s="92"/>
      <c r="R848" s="92"/>
      <c r="S848" s="92"/>
      <c r="T848" s="86"/>
      <c r="U848" s="81"/>
    </row>
    <row r="849" spans="1:28" s="13" customFormat="1">
      <c r="A849" s="36" t="s">
        <v>101</v>
      </c>
      <c r="B849" s="37" t="s">
        <v>121</v>
      </c>
      <c r="C849" s="215" t="s">
        <v>120</v>
      </c>
      <c r="D849" s="208" t="s">
        <v>145</v>
      </c>
      <c r="E849" s="40" t="s">
        <v>145</v>
      </c>
      <c r="F849" s="41" t="s">
        <v>145</v>
      </c>
      <c r="G849" s="42">
        <v>355545180</v>
      </c>
      <c r="H849" s="40" t="s">
        <v>145</v>
      </c>
      <c r="I849" s="41" t="s">
        <v>145</v>
      </c>
      <c r="J849" s="42">
        <v>352024600</v>
      </c>
      <c r="K849" s="40" t="s">
        <v>145</v>
      </c>
      <c r="L849" s="41" t="s">
        <v>145</v>
      </c>
      <c r="M849" s="42">
        <v>-3520580</v>
      </c>
      <c r="N849" s="216" t="s">
        <v>145</v>
      </c>
      <c r="O849" s="217" t="s">
        <v>145</v>
      </c>
      <c r="P849" s="43">
        <v>-9.9019202004088473E-3</v>
      </c>
      <c r="Q849" s="91"/>
      <c r="R849" s="91"/>
      <c r="S849" s="91"/>
      <c r="T849" s="85"/>
      <c r="U849" s="81"/>
      <c r="W849" s="81"/>
      <c r="X849" s="81">
        <v>352024600</v>
      </c>
    </row>
    <row r="850" spans="1:28" s="16" customFormat="1" outlineLevel="1">
      <c r="A850" s="193" t="s">
        <v>121</v>
      </c>
      <c r="B850" s="5" t="s">
        <v>136</v>
      </c>
      <c r="C850" s="6" t="s">
        <v>137</v>
      </c>
      <c r="D850" s="161" t="s">
        <v>194</v>
      </c>
      <c r="E850" s="26">
        <v>0</v>
      </c>
      <c r="F850" s="14">
        <v>0</v>
      </c>
      <c r="G850" s="27">
        <v>23702940</v>
      </c>
      <c r="H850" s="26">
        <v>0</v>
      </c>
      <c r="I850" s="14">
        <v>0</v>
      </c>
      <c r="J850" s="27">
        <v>17209000</v>
      </c>
      <c r="K850" s="26">
        <v>0</v>
      </c>
      <c r="L850" s="14">
        <v>0</v>
      </c>
      <c r="M850" s="27">
        <v>-6493940</v>
      </c>
      <c r="N850" s="30">
        <v>0</v>
      </c>
      <c r="O850" s="15">
        <v>0</v>
      </c>
      <c r="P850" s="31">
        <v>-0.27397192078282273</v>
      </c>
      <c r="Q850" s="92"/>
      <c r="R850" s="92"/>
      <c r="S850" s="92"/>
      <c r="T850" s="86"/>
      <c r="U850" s="81"/>
    </row>
    <row r="851" spans="1:28" s="20" customFormat="1" outlineLevel="1">
      <c r="A851" s="194" t="s">
        <v>121</v>
      </c>
      <c r="B851" s="7"/>
      <c r="C851" s="8" t="s">
        <v>166</v>
      </c>
      <c r="D851" s="162" t="s">
        <v>194</v>
      </c>
      <c r="E851" s="28">
        <v>0</v>
      </c>
      <c r="F851" s="17">
        <v>0</v>
      </c>
      <c r="G851" s="29">
        <v>0</v>
      </c>
      <c r="H851" s="28">
        <v>0</v>
      </c>
      <c r="I851" s="17">
        <v>0</v>
      </c>
      <c r="J851" s="29">
        <v>0</v>
      </c>
      <c r="K851" s="28">
        <v>0</v>
      </c>
      <c r="L851" s="18">
        <v>0</v>
      </c>
      <c r="M851" s="29">
        <v>0</v>
      </c>
      <c r="N851" s="181">
        <v>0</v>
      </c>
      <c r="O851" s="19">
        <v>0</v>
      </c>
      <c r="P851" s="32">
        <v>0</v>
      </c>
      <c r="Q851" s="93"/>
      <c r="R851" s="93"/>
      <c r="S851" s="93"/>
      <c r="T851" s="87"/>
      <c r="U851" s="81"/>
    </row>
    <row r="852" spans="1:28" s="20" customFormat="1" outlineLevel="1">
      <c r="A852" s="194" t="s">
        <v>121</v>
      </c>
      <c r="B852" s="7"/>
      <c r="C852" s="8" t="s">
        <v>167</v>
      </c>
      <c r="D852" s="162" t="s">
        <v>194</v>
      </c>
      <c r="E852" s="28">
        <v>0</v>
      </c>
      <c r="F852" s="17">
        <v>0</v>
      </c>
      <c r="G852" s="29">
        <v>0</v>
      </c>
      <c r="H852" s="28">
        <v>0</v>
      </c>
      <c r="I852" s="17">
        <v>0</v>
      </c>
      <c r="J852" s="29">
        <v>0</v>
      </c>
      <c r="K852" s="111">
        <v>0</v>
      </c>
      <c r="L852" s="18">
        <v>0</v>
      </c>
      <c r="M852" s="29">
        <v>0</v>
      </c>
      <c r="N852" s="181">
        <v>0</v>
      </c>
      <c r="O852" s="19">
        <v>0</v>
      </c>
      <c r="P852" s="32">
        <v>0</v>
      </c>
      <c r="Q852" s="93"/>
      <c r="R852" s="93"/>
      <c r="S852" s="93"/>
      <c r="T852" s="87"/>
      <c r="U852" s="81"/>
    </row>
    <row r="853" spans="1:28" s="20" customFormat="1" outlineLevel="1">
      <c r="A853" s="194" t="s">
        <v>121</v>
      </c>
      <c r="B853" s="7" t="s">
        <v>168</v>
      </c>
      <c r="C853" s="8" t="s">
        <v>138</v>
      </c>
      <c r="D853" s="162" t="s">
        <v>194</v>
      </c>
      <c r="E853" s="28">
        <v>0</v>
      </c>
      <c r="F853" s="17">
        <v>0</v>
      </c>
      <c r="G853" s="29">
        <v>0</v>
      </c>
      <c r="H853" s="28">
        <v>0</v>
      </c>
      <c r="I853" s="17">
        <v>0</v>
      </c>
      <c r="J853" s="29">
        <v>0</v>
      </c>
      <c r="K853" s="111">
        <v>0</v>
      </c>
      <c r="L853" s="18">
        <v>0</v>
      </c>
      <c r="M853" s="29">
        <v>0</v>
      </c>
      <c r="N853" s="181">
        <v>0</v>
      </c>
      <c r="O853" s="19">
        <v>0</v>
      </c>
      <c r="P853" s="32">
        <v>0</v>
      </c>
      <c r="Q853" s="93"/>
      <c r="R853" s="93"/>
      <c r="S853" s="93"/>
      <c r="U853" s="81"/>
    </row>
    <row r="854" spans="1:28" s="20" customFormat="1" ht="31.5" outlineLevel="1">
      <c r="A854" s="194" t="s">
        <v>121</v>
      </c>
      <c r="B854" s="7" t="s">
        <v>169</v>
      </c>
      <c r="C854" s="129" t="s">
        <v>181</v>
      </c>
      <c r="D854" s="162" t="s">
        <v>195</v>
      </c>
      <c r="E854" s="28"/>
      <c r="F854" s="17"/>
      <c r="G854" s="29">
        <v>23702940</v>
      </c>
      <c r="H854" s="111"/>
      <c r="I854" s="18"/>
      <c r="J854" s="29">
        <v>17209000</v>
      </c>
      <c r="K854" s="28">
        <v>0</v>
      </c>
      <c r="L854" s="18">
        <v>0</v>
      </c>
      <c r="M854" s="29">
        <v>-6493940</v>
      </c>
      <c r="N854" s="181">
        <v>0</v>
      </c>
      <c r="O854" s="19">
        <v>0</v>
      </c>
      <c r="P854" s="32">
        <v>-0.27397192078282273</v>
      </c>
      <c r="Q854" s="93"/>
      <c r="R854" s="93"/>
      <c r="S854" s="93"/>
      <c r="T854" s="87"/>
      <c r="U854" s="81"/>
    </row>
    <row r="855" spans="1:28" s="20" customFormat="1" outlineLevel="1">
      <c r="A855" s="194" t="s">
        <v>121</v>
      </c>
      <c r="B855" s="7" t="s">
        <v>170</v>
      </c>
      <c r="C855" s="8" t="s">
        <v>180</v>
      </c>
      <c r="D855" s="162" t="s">
        <v>194</v>
      </c>
      <c r="E855" s="28">
        <v>0</v>
      </c>
      <c r="F855" s="17">
        <v>0</v>
      </c>
      <c r="G855" s="29">
        <v>0</v>
      </c>
      <c r="H855" s="28">
        <v>0</v>
      </c>
      <c r="I855" s="17">
        <v>0</v>
      </c>
      <c r="J855" s="29">
        <v>0</v>
      </c>
      <c r="K855" s="111">
        <v>0</v>
      </c>
      <c r="L855" s="18">
        <v>0</v>
      </c>
      <c r="M855" s="29">
        <v>0</v>
      </c>
      <c r="N855" s="181">
        <v>0</v>
      </c>
      <c r="O855" s="19">
        <v>0</v>
      </c>
      <c r="P855" s="32">
        <v>0</v>
      </c>
      <c r="Q855" s="93"/>
      <c r="R855" s="93"/>
      <c r="S855" s="93"/>
      <c r="T855" s="87"/>
      <c r="U855" s="81"/>
      <c r="AB855" s="22"/>
    </row>
    <row r="856" spans="1:28" s="20" customFormat="1" outlineLevel="1">
      <c r="A856" s="194" t="s">
        <v>121</v>
      </c>
      <c r="B856" s="7" t="s">
        <v>171</v>
      </c>
      <c r="C856" s="8" t="s">
        <v>156</v>
      </c>
      <c r="D856" s="162"/>
      <c r="E856" s="28"/>
      <c r="F856" s="17"/>
      <c r="G856" s="29">
        <v>0</v>
      </c>
      <c r="H856" s="28"/>
      <c r="I856" s="17"/>
      <c r="J856" s="29">
        <v>0</v>
      </c>
      <c r="K856" s="111">
        <v>0</v>
      </c>
      <c r="L856" s="18">
        <v>0</v>
      </c>
      <c r="M856" s="29">
        <v>0</v>
      </c>
      <c r="N856" s="181">
        <v>0</v>
      </c>
      <c r="O856" s="19">
        <v>0</v>
      </c>
      <c r="P856" s="32">
        <v>0</v>
      </c>
      <c r="Q856" s="93"/>
      <c r="R856" s="93"/>
      <c r="S856" s="93"/>
      <c r="T856" s="87"/>
      <c r="U856" s="81"/>
    </row>
    <row r="857" spans="1:28" s="20" customFormat="1" outlineLevel="1">
      <c r="A857" s="193" t="s">
        <v>121</v>
      </c>
      <c r="B857" s="5" t="s">
        <v>141</v>
      </c>
      <c r="C857" s="6" t="s">
        <v>140</v>
      </c>
      <c r="D857" s="161" t="s">
        <v>159</v>
      </c>
      <c r="E857" s="26">
        <v>0</v>
      </c>
      <c r="F857" s="14">
        <v>0</v>
      </c>
      <c r="G857" s="27">
        <v>0</v>
      </c>
      <c r="H857" s="26">
        <v>0</v>
      </c>
      <c r="I857" s="21">
        <v>0</v>
      </c>
      <c r="J857" s="27">
        <v>0</v>
      </c>
      <c r="K857" s="26">
        <v>0</v>
      </c>
      <c r="L857" s="21">
        <v>0</v>
      </c>
      <c r="M857" s="27">
        <v>0</v>
      </c>
      <c r="N857" s="30">
        <v>0</v>
      </c>
      <c r="O857" s="15">
        <v>0</v>
      </c>
      <c r="P857" s="31">
        <v>0</v>
      </c>
      <c r="Q857" s="92"/>
      <c r="R857" s="92"/>
      <c r="S857" s="92"/>
      <c r="T857" s="87"/>
      <c r="U857" s="81"/>
    </row>
    <row r="858" spans="1:28" s="20" customFormat="1" outlineLevel="1">
      <c r="A858" s="193" t="s">
        <v>121</v>
      </c>
      <c r="B858" s="5"/>
      <c r="C858" s="8" t="s">
        <v>166</v>
      </c>
      <c r="D858" s="162" t="s">
        <v>159</v>
      </c>
      <c r="E858" s="28">
        <v>0</v>
      </c>
      <c r="F858" s="17">
        <v>0</v>
      </c>
      <c r="G858" s="29">
        <v>0</v>
      </c>
      <c r="H858" s="28">
        <v>0</v>
      </c>
      <c r="I858" s="17">
        <v>0</v>
      </c>
      <c r="J858" s="29">
        <v>0</v>
      </c>
      <c r="K858" s="111">
        <v>0</v>
      </c>
      <c r="L858" s="18">
        <v>0</v>
      </c>
      <c r="M858" s="29">
        <v>0</v>
      </c>
      <c r="N858" s="30">
        <v>0</v>
      </c>
      <c r="O858" s="15">
        <v>0</v>
      </c>
      <c r="P858" s="31">
        <v>0</v>
      </c>
      <c r="Q858" s="93"/>
      <c r="R858" s="93"/>
      <c r="S858" s="93"/>
      <c r="T858" s="87"/>
      <c r="U858" s="81"/>
    </row>
    <row r="859" spans="1:28" s="16" customFormat="1" outlineLevel="1">
      <c r="A859" s="193" t="s">
        <v>121</v>
      </c>
      <c r="B859" s="5"/>
      <c r="C859" s="8" t="s">
        <v>167</v>
      </c>
      <c r="D859" s="162" t="s">
        <v>159</v>
      </c>
      <c r="E859" s="28">
        <v>0</v>
      </c>
      <c r="F859" s="17">
        <v>0</v>
      </c>
      <c r="G859" s="29">
        <v>0</v>
      </c>
      <c r="H859" s="111">
        <v>0</v>
      </c>
      <c r="I859" s="18">
        <v>0</v>
      </c>
      <c r="J859" s="29">
        <v>0</v>
      </c>
      <c r="K859" s="111">
        <v>0</v>
      </c>
      <c r="L859" s="18">
        <v>0</v>
      </c>
      <c r="M859" s="29">
        <v>0</v>
      </c>
      <c r="N859" s="181">
        <v>0</v>
      </c>
      <c r="O859" s="19">
        <v>0</v>
      </c>
      <c r="P859" s="32">
        <v>0</v>
      </c>
      <c r="Q859" s="93"/>
      <c r="R859" s="93"/>
      <c r="S859" s="93"/>
      <c r="T859" s="86"/>
      <c r="U859" s="81"/>
    </row>
    <row r="860" spans="1:28" s="20" customFormat="1" ht="31.5" outlineLevel="1">
      <c r="A860" s="193" t="s">
        <v>121</v>
      </c>
      <c r="B860" s="5"/>
      <c r="C860" s="129" t="s">
        <v>182</v>
      </c>
      <c r="D860" s="162" t="s">
        <v>159</v>
      </c>
      <c r="E860" s="28">
        <v>0</v>
      </c>
      <c r="F860" s="17">
        <v>0</v>
      </c>
      <c r="G860" s="29">
        <v>0</v>
      </c>
      <c r="H860" s="28">
        <v>0</v>
      </c>
      <c r="I860" s="18">
        <v>0</v>
      </c>
      <c r="J860" s="29">
        <v>0</v>
      </c>
      <c r="K860" s="111">
        <v>0</v>
      </c>
      <c r="L860" s="18">
        <v>0</v>
      </c>
      <c r="M860" s="29">
        <v>0</v>
      </c>
      <c r="N860" s="30">
        <v>0</v>
      </c>
      <c r="O860" s="15">
        <v>0</v>
      </c>
      <c r="P860" s="31">
        <v>0</v>
      </c>
      <c r="Q860" s="93"/>
      <c r="R860" s="93"/>
      <c r="S860" s="93"/>
      <c r="T860" s="87"/>
      <c r="U860" s="81"/>
    </row>
    <row r="861" spans="1:28" s="20" customFormat="1" outlineLevel="1">
      <c r="A861" s="194" t="s">
        <v>121</v>
      </c>
      <c r="B861" s="7" t="s">
        <v>185</v>
      </c>
      <c r="C861" s="8" t="s">
        <v>157</v>
      </c>
      <c r="D861" s="162" t="s">
        <v>159</v>
      </c>
      <c r="E861" s="28">
        <v>0</v>
      </c>
      <c r="F861" s="17">
        <v>0</v>
      </c>
      <c r="G861" s="29">
        <v>0</v>
      </c>
      <c r="H861" s="28">
        <v>0</v>
      </c>
      <c r="I861" s="17">
        <v>0</v>
      </c>
      <c r="J861" s="29">
        <v>0</v>
      </c>
      <c r="K861" s="111">
        <v>0</v>
      </c>
      <c r="L861" s="18">
        <v>0</v>
      </c>
      <c r="M861" s="29">
        <v>0</v>
      </c>
      <c r="N861" s="181">
        <v>0</v>
      </c>
      <c r="O861" s="19">
        <v>0</v>
      </c>
      <c r="P861" s="32">
        <v>0</v>
      </c>
      <c r="Q861" s="93"/>
      <c r="R861" s="93"/>
      <c r="S861" s="93"/>
      <c r="T861" s="87"/>
      <c r="U861" s="81"/>
    </row>
    <row r="862" spans="1:28" s="20" customFormat="1" outlineLevel="1">
      <c r="A862" s="194" t="s">
        <v>121</v>
      </c>
      <c r="B862" s="7" t="s">
        <v>186</v>
      </c>
      <c r="C862" s="8" t="s">
        <v>183</v>
      </c>
      <c r="D862" s="162" t="s">
        <v>159</v>
      </c>
      <c r="E862" s="28">
        <v>0</v>
      </c>
      <c r="F862" s="17">
        <v>0</v>
      </c>
      <c r="G862" s="29">
        <v>0</v>
      </c>
      <c r="H862" s="28">
        <v>0</v>
      </c>
      <c r="I862" s="17">
        <v>0</v>
      </c>
      <c r="J862" s="29">
        <v>0</v>
      </c>
      <c r="K862" s="111">
        <v>0</v>
      </c>
      <c r="L862" s="18">
        <v>0</v>
      </c>
      <c r="M862" s="29">
        <v>0</v>
      </c>
      <c r="N862" s="181">
        <v>0</v>
      </c>
      <c r="O862" s="19">
        <v>0</v>
      </c>
      <c r="P862" s="32">
        <v>0</v>
      </c>
      <c r="Q862" s="93"/>
      <c r="R862" s="93"/>
      <c r="S862" s="93"/>
      <c r="T862" s="87"/>
      <c r="U862" s="81"/>
    </row>
    <row r="863" spans="1:28" s="20" customFormat="1" outlineLevel="1">
      <c r="A863" s="194" t="s">
        <v>121</v>
      </c>
      <c r="B863" s="7" t="s">
        <v>187</v>
      </c>
      <c r="C863" s="8" t="s">
        <v>156</v>
      </c>
      <c r="D863" s="162"/>
      <c r="E863" s="28"/>
      <c r="F863" s="17"/>
      <c r="G863" s="29">
        <v>0</v>
      </c>
      <c r="H863" s="28"/>
      <c r="I863" s="17"/>
      <c r="J863" s="29"/>
      <c r="K863" s="111">
        <v>0</v>
      </c>
      <c r="L863" s="18">
        <v>0</v>
      </c>
      <c r="M863" s="29">
        <v>0</v>
      </c>
      <c r="N863" s="181">
        <v>0</v>
      </c>
      <c r="O863" s="19">
        <v>0</v>
      </c>
      <c r="P863" s="32">
        <v>0</v>
      </c>
      <c r="Q863" s="93"/>
      <c r="R863" s="93"/>
      <c r="S863" s="93"/>
      <c r="U863" s="81"/>
    </row>
    <row r="864" spans="1:28" s="20" customFormat="1" ht="31.5" outlineLevel="1">
      <c r="A864" s="193" t="s">
        <v>121</v>
      </c>
      <c r="B864" s="5" t="s">
        <v>139</v>
      </c>
      <c r="C864" s="9" t="s">
        <v>142</v>
      </c>
      <c r="D864" s="163" t="s">
        <v>1</v>
      </c>
      <c r="E864" s="26">
        <v>2952</v>
      </c>
      <c r="F864" s="21">
        <v>43920</v>
      </c>
      <c r="G864" s="27">
        <v>331842240</v>
      </c>
      <c r="H864" s="26">
        <v>3048</v>
      </c>
      <c r="I864" s="21">
        <v>43944</v>
      </c>
      <c r="J864" s="27">
        <v>334815600</v>
      </c>
      <c r="K864" s="26">
        <v>96</v>
      </c>
      <c r="L864" s="21">
        <v>24</v>
      </c>
      <c r="M864" s="27">
        <v>2973360</v>
      </c>
      <c r="N864" s="30">
        <v>3.2520325203252036E-2</v>
      </c>
      <c r="O864" s="15">
        <v>5.4644808743169399E-4</v>
      </c>
      <c r="P864" s="31">
        <v>8.960161310386525E-3</v>
      </c>
      <c r="Q864" s="92"/>
      <c r="R864" s="92"/>
      <c r="S864" s="92"/>
      <c r="T864" s="87"/>
      <c r="U864" s="81"/>
    </row>
    <row r="865" spans="1:28" s="20" customFormat="1" ht="31.5" outlineLevel="1">
      <c r="A865" s="194" t="s">
        <v>121</v>
      </c>
      <c r="B865" s="7" t="s">
        <v>188</v>
      </c>
      <c r="C865" s="10" t="s">
        <v>184</v>
      </c>
      <c r="D865" s="164" t="s">
        <v>1</v>
      </c>
      <c r="E865" s="28">
        <v>2952</v>
      </c>
      <c r="F865" s="17">
        <v>43920</v>
      </c>
      <c r="G865" s="29">
        <v>331842240</v>
      </c>
      <c r="H865" s="28">
        <v>3048</v>
      </c>
      <c r="I865" s="17">
        <v>43944</v>
      </c>
      <c r="J865" s="29">
        <v>334815600</v>
      </c>
      <c r="K865" s="111">
        <v>96</v>
      </c>
      <c r="L865" s="18">
        <v>24</v>
      </c>
      <c r="M865" s="29">
        <v>2973360</v>
      </c>
      <c r="N865" s="181">
        <v>3.2520325203252036E-2</v>
      </c>
      <c r="O865" s="19">
        <v>5.4644808743169399E-4</v>
      </c>
      <c r="P865" s="32">
        <v>8.960161310386525E-3</v>
      </c>
      <c r="Q865" s="93"/>
      <c r="R865" s="93"/>
      <c r="S865" s="93"/>
      <c r="T865" s="87"/>
      <c r="U865" s="81"/>
    </row>
    <row r="866" spans="1:28" s="20" customFormat="1" ht="31.5" outlineLevel="1">
      <c r="A866" s="194" t="s">
        <v>121</v>
      </c>
      <c r="B866" s="7"/>
      <c r="C866" s="10" t="s">
        <v>224</v>
      </c>
      <c r="D866" s="164" t="s">
        <v>225</v>
      </c>
      <c r="E866" s="28">
        <v>0</v>
      </c>
      <c r="F866" s="17">
        <v>0</v>
      </c>
      <c r="G866" s="29">
        <v>0</v>
      </c>
      <c r="H866" s="28">
        <v>0</v>
      </c>
      <c r="I866" s="17">
        <v>0</v>
      </c>
      <c r="J866" s="29">
        <v>0</v>
      </c>
      <c r="K866" s="111">
        <v>0</v>
      </c>
      <c r="L866" s="18">
        <v>0</v>
      </c>
      <c r="M866" s="29">
        <v>0</v>
      </c>
      <c r="N866" s="181">
        <v>0</v>
      </c>
      <c r="O866" s="19">
        <v>0</v>
      </c>
      <c r="P866" s="32">
        <v>0</v>
      </c>
      <c r="Q866" s="93"/>
      <c r="R866" s="93"/>
      <c r="S866" s="93"/>
      <c r="T866" s="87"/>
      <c r="U866" s="81"/>
    </row>
    <row r="867" spans="1:28" s="20" customFormat="1" outlineLevel="1">
      <c r="A867" s="194" t="s">
        <v>121</v>
      </c>
      <c r="B867" s="7"/>
      <c r="C867" s="10" t="s">
        <v>222</v>
      </c>
      <c r="D867" s="164" t="s">
        <v>223</v>
      </c>
      <c r="E867" s="28">
        <v>0</v>
      </c>
      <c r="F867" s="17">
        <v>0</v>
      </c>
      <c r="G867" s="29">
        <v>0</v>
      </c>
      <c r="H867" s="28">
        <v>0</v>
      </c>
      <c r="I867" s="17"/>
      <c r="J867" s="29">
        <v>0</v>
      </c>
      <c r="K867" s="111">
        <v>0</v>
      </c>
      <c r="L867" s="18">
        <v>0</v>
      </c>
      <c r="M867" s="29">
        <v>0</v>
      </c>
      <c r="N867" s="181">
        <v>0</v>
      </c>
      <c r="O867" s="19">
        <v>0</v>
      </c>
      <c r="P867" s="32">
        <v>0</v>
      </c>
      <c r="Q867" s="93"/>
      <c r="R867" s="93"/>
      <c r="S867" s="93"/>
      <c r="T867" s="87"/>
      <c r="U867" s="81"/>
    </row>
    <row r="868" spans="1:28" s="20" customFormat="1" outlineLevel="1">
      <c r="A868" s="194" t="s">
        <v>121</v>
      </c>
      <c r="B868" s="7" t="s">
        <v>189</v>
      </c>
      <c r="C868" s="11" t="s">
        <v>144</v>
      </c>
      <c r="D868" s="164" t="s">
        <v>1</v>
      </c>
      <c r="E868" s="28">
        <v>0</v>
      </c>
      <c r="F868" s="17">
        <v>0</v>
      </c>
      <c r="G868" s="29">
        <v>0</v>
      </c>
      <c r="H868" s="28">
        <v>0</v>
      </c>
      <c r="I868" s="17">
        <v>0</v>
      </c>
      <c r="J868" s="29">
        <v>0</v>
      </c>
      <c r="K868" s="111">
        <v>0</v>
      </c>
      <c r="L868" s="18">
        <v>0</v>
      </c>
      <c r="M868" s="29">
        <v>0</v>
      </c>
      <c r="N868" s="181">
        <v>0</v>
      </c>
      <c r="O868" s="19">
        <v>0</v>
      </c>
      <c r="P868" s="32">
        <v>0</v>
      </c>
      <c r="Q868" s="93"/>
      <c r="R868" s="93"/>
      <c r="S868" s="93"/>
      <c r="T868" s="87"/>
      <c r="U868" s="81"/>
    </row>
    <row r="869" spans="1:28" s="16" customFormat="1" outlineLevel="1">
      <c r="A869" s="193" t="s">
        <v>121</v>
      </c>
      <c r="B869" s="5" t="s">
        <v>143</v>
      </c>
      <c r="C869" s="6" t="s">
        <v>2</v>
      </c>
      <c r="D869" s="163" t="s">
        <v>3</v>
      </c>
      <c r="E869" s="26">
        <v>0</v>
      </c>
      <c r="F869" s="14">
        <v>0</v>
      </c>
      <c r="G869" s="27">
        <v>0</v>
      </c>
      <c r="H869" s="230">
        <v>0</v>
      </c>
      <c r="I869" s="231"/>
      <c r="J869" s="232">
        <v>0</v>
      </c>
      <c r="K869" s="165">
        <v>0</v>
      </c>
      <c r="L869" s="21">
        <v>0</v>
      </c>
      <c r="M869" s="27">
        <v>0</v>
      </c>
      <c r="N869" s="30">
        <v>0</v>
      </c>
      <c r="O869" s="15">
        <v>0</v>
      </c>
      <c r="P869" s="31">
        <v>0</v>
      </c>
      <c r="Q869" s="92"/>
      <c r="R869" s="92"/>
      <c r="S869" s="92"/>
      <c r="T869" s="86"/>
      <c r="U869" s="81"/>
    </row>
    <row r="870" spans="1:28" s="13" customFormat="1">
      <c r="A870" s="36" t="s">
        <v>104</v>
      </c>
      <c r="B870" s="37" t="s">
        <v>127</v>
      </c>
      <c r="C870" s="215" t="s">
        <v>126</v>
      </c>
      <c r="D870" s="208" t="s">
        <v>145</v>
      </c>
      <c r="E870" s="40" t="s">
        <v>145</v>
      </c>
      <c r="F870" s="41" t="s">
        <v>145</v>
      </c>
      <c r="G870" s="42">
        <v>2502150</v>
      </c>
      <c r="H870" s="40" t="s">
        <v>145</v>
      </c>
      <c r="I870" s="41" t="s">
        <v>145</v>
      </c>
      <c r="J870" s="42">
        <v>2502150</v>
      </c>
      <c r="K870" s="40" t="s">
        <v>145</v>
      </c>
      <c r="L870" s="41" t="s">
        <v>145</v>
      </c>
      <c r="M870" s="42">
        <v>0</v>
      </c>
      <c r="N870" s="216" t="s">
        <v>145</v>
      </c>
      <c r="O870" s="217" t="s">
        <v>145</v>
      </c>
      <c r="P870" s="43">
        <v>0</v>
      </c>
      <c r="Q870" s="91"/>
      <c r="R870" s="91"/>
      <c r="S870" s="91"/>
      <c r="T870" s="85"/>
      <c r="U870" s="81"/>
      <c r="W870" s="81"/>
      <c r="X870" s="81">
        <v>2502150</v>
      </c>
    </row>
    <row r="871" spans="1:28" s="16" customFormat="1" outlineLevel="1">
      <c r="A871" s="193" t="s">
        <v>127</v>
      </c>
      <c r="B871" s="5" t="s">
        <v>136</v>
      </c>
      <c r="C871" s="6" t="s">
        <v>137</v>
      </c>
      <c r="D871" s="161" t="s">
        <v>194</v>
      </c>
      <c r="E871" s="26">
        <v>0</v>
      </c>
      <c r="F871" s="14">
        <v>0</v>
      </c>
      <c r="G871" s="27">
        <v>0</v>
      </c>
      <c r="H871" s="26">
        <v>0</v>
      </c>
      <c r="I871" s="14">
        <v>0</v>
      </c>
      <c r="J871" s="27">
        <v>0</v>
      </c>
      <c r="K871" s="26">
        <v>0</v>
      </c>
      <c r="L871" s="14">
        <v>0</v>
      </c>
      <c r="M871" s="27">
        <v>0</v>
      </c>
      <c r="N871" s="30">
        <v>0</v>
      </c>
      <c r="O871" s="15">
        <v>0</v>
      </c>
      <c r="P871" s="31">
        <v>0</v>
      </c>
      <c r="Q871" s="92"/>
      <c r="R871" s="92"/>
      <c r="S871" s="92"/>
      <c r="T871" s="86"/>
      <c r="U871" s="81"/>
    </row>
    <row r="872" spans="1:28" s="20" customFormat="1" outlineLevel="1">
      <c r="A872" s="194" t="s">
        <v>127</v>
      </c>
      <c r="B872" s="7"/>
      <c r="C872" s="8" t="s">
        <v>166</v>
      </c>
      <c r="D872" s="162" t="s">
        <v>194</v>
      </c>
      <c r="E872" s="28">
        <v>0</v>
      </c>
      <c r="F872" s="17">
        <v>0</v>
      </c>
      <c r="G872" s="29">
        <v>0</v>
      </c>
      <c r="H872" s="28">
        <v>0</v>
      </c>
      <c r="I872" s="17">
        <v>0</v>
      </c>
      <c r="J872" s="29">
        <v>0</v>
      </c>
      <c r="K872" s="28">
        <v>0</v>
      </c>
      <c r="L872" s="18">
        <v>0</v>
      </c>
      <c r="M872" s="29">
        <v>0</v>
      </c>
      <c r="N872" s="181">
        <v>0</v>
      </c>
      <c r="O872" s="19">
        <v>0</v>
      </c>
      <c r="P872" s="32">
        <v>0</v>
      </c>
      <c r="Q872" s="93"/>
      <c r="R872" s="93"/>
      <c r="S872" s="93"/>
      <c r="T872" s="87"/>
      <c r="U872" s="81"/>
    </row>
    <row r="873" spans="1:28" s="20" customFormat="1" outlineLevel="1">
      <c r="A873" s="194" t="s">
        <v>127</v>
      </c>
      <c r="B873" s="7"/>
      <c r="C873" s="8" t="s">
        <v>167</v>
      </c>
      <c r="D873" s="162" t="s">
        <v>194</v>
      </c>
      <c r="E873" s="28">
        <v>0</v>
      </c>
      <c r="F873" s="17">
        <v>0</v>
      </c>
      <c r="G873" s="29">
        <v>0</v>
      </c>
      <c r="H873" s="28">
        <v>0</v>
      </c>
      <c r="I873" s="17">
        <v>0</v>
      </c>
      <c r="J873" s="29">
        <v>0</v>
      </c>
      <c r="K873" s="111">
        <v>0</v>
      </c>
      <c r="L873" s="18">
        <v>0</v>
      </c>
      <c r="M873" s="29">
        <v>0</v>
      </c>
      <c r="N873" s="181">
        <v>0</v>
      </c>
      <c r="O873" s="19">
        <v>0</v>
      </c>
      <c r="P873" s="32">
        <v>0</v>
      </c>
      <c r="Q873" s="93"/>
      <c r="R873" s="93"/>
      <c r="S873" s="93"/>
      <c r="T873" s="87"/>
      <c r="U873" s="81"/>
    </row>
    <row r="874" spans="1:28" s="20" customFormat="1" outlineLevel="1">
      <c r="A874" s="194" t="s">
        <v>127</v>
      </c>
      <c r="B874" s="7" t="s">
        <v>168</v>
      </c>
      <c r="C874" s="8" t="s">
        <v>138</v>
      </c>
      <c r="D874" s="162" t="s">
        <v>194</v>
      </c>
      <c r="E874" s="28">
        <v>0</v>
      </c>
      <c r="F874" s="17">
        <v>0</v>
      </c>
      <c r="G874" s="29">
        <v>0</v>
      </c>
      <c r="H874" s="28">
        <v>0</v>
      </c>
      <c r="I874" s="17">
        <v>0</v>
      </c>
      <c r="J874" s="29">
        <v>0</v>
      </c>
      <c r="K874" s="111">
        <v>0</v>
      </c>
      <c r="L874" s="18">
        <v>0</v>
      </c>
      <c r="M874" s="29">
        <v>0</v>
      </c>
      <c r="N874" s="181">
        <v>0</v>
      </c>
      <c r="O874" s="19">
        <v>0</v>
      </c>
      <c r="P874" s="32">
        <v>0</v>
      </c>
      <c r="Q874" s="93"/>
      <c r="R874" s="93"/>
      <c r="S874" s="93"/>
      <c r="U874" s="81"/>
    </row>
    <row r="875" spans="1:28" s="20" customFormat="1" ht="31.5" outlineLevel="1">
      <c r="A875" s="194" t="s">
        <v>127</v>
      </c>
      <c r="B875" s="7" t="s">
        <v>169</v>
      </c>
      <c r="C875" s="129" t="s">
        <v>181</v>
      </c>
      <c r="D875" s="162" t="s">
        <v>195</v>
      </c>
      <c r="E875" s="28"/>
      <c r="F875" s="17"/>
      <c r="G875" s="29">
        <v>0</v>
      </c>
      <c r="H875" s="111"/>
      <c r="I875" s="18"/>
      <c r="J875" s="29">
        <v>0</v>
      </c>
      <c r="K875" s="28">
        <v>0</v>
      </c>
      <c r="L875" s="18">
        <v>0</v>
      </c>
      <c r="M875" s="29">
        <v>0</v>
      </c>
      <c r="N875" s="181">
        <v>0</v>
      </c>
      <c r="O875" s="19">
        <v>0</v>
      </c>
      <c r="P875" s="32">
        <v>0</v>
      </c>
      <c r="Q875" s="93"/>
      <c r="R875" s="93"/>
      <c r="S875" s="93"/>
      <c r="T875" s="87"/>
      <c r="U875" s="81"/>
    </row>
    <row r="876" spans="1:28" s="20" customFormat="1" outlineLevel="1">
      <c r="A876" s="194" t="s">
        <v>127</v>
      </c>
      <c r="B876" s="7" t="s">
        <v>170</v>
      </c>
      <c r="C876" s="8" t="s">
        <v>180</v>
      </c>
      <c r="D876" s="162" t="s">
        <v>194</v>
      </c>
      <c r="E876" s="28">
        <v>0</v>
      </c>
      <c r="F876" s="17">
        <v>0</v>
      </c>
      <c r="G876" s="29">
        <v>0</v>
      </c>
      <c r="H876" s="28">
        <v>0</v>
      </c>
      <c r="I876" s="17">
        <v>0</v>
      </c>
      <c r="J876" s="29">
        <v>0</v>
      </c>
      <c r="K876" s="111">
        <v>0</v>
      </c>
      <c r="L876" s="18">
        <v>0</v>
      </c>
      <c r="M876" s="29">
        <v>0</v>
      </c>
      <c r="N876" s="181">
        <v>0</v>
      </c>
      <c r="O876" s="19">
        <v>0</v>
      </c>
      <c r="P876" s="32">
        <v>0</v>
      </c>
      <c r="Q876" s="93"/>
      <c r="R876" s="93"/>
      <c r="S876" s="93"/>
      <c r="T876" s="87"/>
      <c r="U876" s="81"/>
      <c r="AB876" s="22"/>
    </row>
    <row r="877" spans="1:28" s="20" customFormat="1" outlineLevel="1">
      <c r="A877" s="194" t="s">
        <v>127</v>
      </c>
      <c r="B877" s="7" t="s">
        <v>171</v>
      </c>
      <c r="C877" s="8" t="s">
        <v>156</v>
      </c>
      <c r="D877" s="162"/>
      <c r="E877" s="28"/>
      <c r="F877" s="17"/>
      <c r="G877" s="29">
        <v>0</v>
      </c>
      <c r="H877" s="28"/>
      <c r="I877" s="17"/>
      <c r="J877" s="29">
        <v>0</v>
      </c>
      <c r="K877" s="111">
        <v>0</v>
      </c>
      <c r="L877" s="18">
        <v>0</v>
      </c>
      <c r="M877" s="29">
        <v>0</v>
      </c>
      <c r="N877" s="181">
        <v>0</v>
      </c>
      <c r="O877" s="19">
        <v>0</v>
      </c>
      <c r="P877" s="32">
        <v>0</v>
      </c>
      <c r="Q877" s="93"/>
      <c r="R877" s="93"/>
      <c r="S877" s="93"/>
      <c r="T877" s="87"/>
      <c r="U877" s="81"/>
    </row>
    <row r="878" spans="1:28" s="16" customFormat="1" outlineLevel="1">
      <c r="A878" s="193" t="s">
        <v>127</v>
      </c>
      <c r="B878" s="5" t="s">
        <v>141</v>
      </c>
      <c r="C878" s="6" t="s">
        <v>140</v>
      </c>
      <c r="D878" s="161" t="s">
        <v>159</v>
      </c>
      <c r="E878" s="26">
        <v>0</v>
      </c>
      <c r="F878" s="14">
        <v>0</v>
      </c>
      <c r="G878" s="27">
        <v>0</v>
      </c>
      <c r="H878" s="26">
        <v>0</v>
      </c>
      <c r="I878" s="21">
        <v>0</v>
      </c>
      <c r="J878" s="27">
        <v>0</v>
      </c>
      <c r="K878" s="26">
        <v>0</v>
      </c>
      <c r="L878" s="21">
        <v>0</v>
      </c>
      <c r="M878" s="27">
        <v>0</v>
      </c>
      <c r="N878" s="30">
        <v>0</v>
      </c>
      <c r="O878" s="15">
        <v>0</v>
      </c>
      <c r="P878" s="31">
        <v>0</v>
      </c>
      <c r="Q878" s="92"/>
      <c r="R878" s="92"/>
      <c r="S878" s="92"/>
      <c r="T878" s="86"/>
      <c r="U878" s="81"/>
    </row>
    <row r="879" spans="1:28" s="16" customFormat="1" outlineLevel="1">
      <c r="A879" s="193" t="s">
        <v>127</v>
      </c>
      <c r="B879" s="5"/>
      <c r="C879" s="8" t="s">
        <v>166</v>
      </c>
      <c r="D879" s="162" t="s">
        <v>159</v>
      </c>
      <c r="E879" s="28">
        <v>0</v>
      </c>
      <c r="F879" s="17">
        <v>0</v>
      </c>
      <c r="G879" s="29">
        <v>0</v>
      </c>
      <c r="H879" s="28">
        <v>0</v>
      </c>
      <c r="I879" s="17">
        <v>0</v>
      </c>
      <c r="J879" s="29">
        <v>0</v>
      </c>
      <c r="K879" s="111">
        <v>0</v>
      </c>
      <c r="L879" s="18">
        <v>0</v>
      </c>
      <c r="M879" s="29">
        <v>0</v>
      </c>
      <c r="N879" s="30">
        <v>0</v>
      </c>
      <c r="O879" s="15">
        <v>0</v>
      </c>
      <c r="P879" s="31">
        <v>0</v>
      </c>
      <c r="Q879" s="93"/>
      <c r="R879" s="93"/>
      <c r="S879" s="93"/>
      <c r="T879" s="86"/>
      <c r="U879" s="81"/>
    </row>
    <row r="880" spans="1:28" s="16" customFormat="1" outlineLevel="1">
      <c r="A880" s="193" t="s">
        <v>127</v>
      </c>
      <c r="B880" s="5"/>
      <c r="C880" s="8" t="s">
        <v>167</v>
      </c>
      <c r="D880" s="162" t="s">
        <v>159</v>
      </c>
      <c r="E880" s="28">
        <v>0</v>
      </c>
      <c r="F880" s="17">
        <v>0</v>
      </c>
      <c r="G880" s="29">
        <v>0</v>
      </c>
      <c r="H880" s="111">
        <v>0</v>
      </c>
      <c r="I880" s="18">
        <v>0</v>
      </c>
      <c r="J880" s="29">
        <v>0</v>
      </c>
      <c r="K880" s="111">
        <v>0</v>
      </c>
      <c r="L880" s="18">
        <v>0</v>
      </c>
      <c r="M880" s="29">
        <v>0</v>
      </c>
      <c r="N880" s="181">
        <v>0</v>
      </c>
      <c r="O880" s="19">
        <v>0</v>
      </c>
      <c r="P880" s="32">
        <v>0</v>
      </c>
      <c r="Q880" s="93"/>
      <c r="R880" s="93"/>
      <c r="S880" s="93"/>
      <c r="T880" s="86"/>
      <c r="U880" s="81"/>
    </row>
    <row r="881" spans="1:24" s="20" customFormat="1" ht="31.5" outlineLevel="1">
      <c r="A881" s="193" t="s">
        <v>127</v>
      </c>
      <c r="B881" s="5"/>
      <c r="C881" s="129" t="s">
        <v>182</v>
      </c>
      <c r="D881" s="162" t="s">
        <v>159</v>
      </c>
      <c r="E881" s="28">
        <v>0</v>
      </c>
      <c r="F881" s="17">
        <v>0</v>
      </c>
      <c r="G881" s="29">
        <v>0</v>
      </c>
      <c r="H881" s="28">
        <v>0</v>
      </c>
      <c r="I881" s="18">
        <v>0</v>
      </c>
      <c r="J881" s="29">
        <v>0</v>
      </c>
      <c r="K881" s="111">
        <v>0</v>
      </c>
      <c r="L881" s="18">
        <v>0</v>
      </c>
      <c r="M881" s="29">
        <v>0</v>
      </c>
      <c r="N881" s="30">
        <v>0</v>
      </c>
      <c r="O881" s="15">
        <v>0</v>
      </c>
      <c r="P881" s="31">
        <v>0</v>
      </c>
      <c r="Q881" s="93"/>
      <c r="R881" s="93"/>
      <c r="S881" s="93"/>
      <c r="T881" s="87"/>
      <c r="U881" s="81"/>
    </row>
    <row r="882" spans="1:24" s="20" customFormat="1" outlineLevel="1">
      <c r="A882" s="194" t="s">
        <v>127</v>
      </c>
      <c r="B882" s="7" t="s">
        <v>185</v>
      </c>
      <c r="C882" s="8" t="s">
        <v>157</v>
      </c>
      <c r="D882" s="162" t="s">
        <v>159</v>
      </c>
      <c r="E882" s="28">
        <v>0</v>
      </c>
      <c r="F882" s="17">
        <v>0</v>
      </c>
      <c r="G882" s="29">
        <v>0</v>
      </c>
      <c r="H882" s="28">
        <v>0</v>
      </c>
      <c r="I882" s="17">
        <v>0</v>
      </c>
      <c r="J882" s="29">
        <v>0</v>
      </c>
      <c r="K882" s="111">
        <v>0</v>
      </c>
      <c r="L882" s="18">
        <v>0</v>
      </c>
      <c r="M882" s="29">
        <v>0</v>
      </c>
      <c r="N882" s="181">
        <v>0</v>
      </c>
      <c r="O882" s="19">
        <v>0</v>
      </c>
      <c r="P882" s="32">
        <v>0</v>
      </c>
      <c r="Q882" s="93"/>
      <c r="R882" s="93"/>
      <c r="S882" s="93"/>
      <c r="T882" s="87"/>
      <c r="U882" s="81"/>
    </row>
    <row r="883" spans="1:24" s="20" customFormat="1" outlineLevel="1">
      <c r="A883" s="194" t="s">
        <v>127</v>
      </c>
      <c r="B883" s="7" t="s">
        <v>186</v>
      </c>
      <c r="C883" s="8" t="s">
        <v>183</v>
      </c>
      <c r="D883" s="162" t="s">
        <v>159</v>
      </c>
      <c r="E883" s="28">
        <v>0</v>
      </c>
      <c r="F883" s="17">
        <v>0</v>
      </c>
      <c r="G883" s="29">
        <v>0</v>
      </c>
      <c r="H883" s="28">
        <v>0</v>
      </c>
      <c r="I883" s="17">
        <v>0</v>
      </c>
      <c r="J883" s="29">
        <v>0</v>
      </c>
      <c r="K883" s="111">
        <v>0</v>
      </c>
      <c r="L883" s="18">
        <v>0</v>
      </c>
      <c r="M883" s="29">
        <v>0</v>
      </c>
      <c r="N883" s="181">
        <v>0</v>
      </c>
      <c r="O883" s="19">
        <v>0</v>
      </c>
      <c r="P883" s="32">
        <v>0</v>
      </c>
      <c r="Q883" s="93"/>
      <c r="R883" s="93"/>
      <c r="S883" s="93"/>
      <c r="T883" s="87"/>
      <c r="U883" s="81"/>
    </row>
    <row r="884" spans="1:24" s="20" customFormat="1" outlineLevel="1">
      <c r="A884" s="194" t="s">
        <v>127</v>
      </c>
      <c r="B884" s="7" t="s">
        <v>187</v>
      </c>
      <c r="C884" s="8" t="s">
        <v>156</v>
      </c>
      <c r="D884" s="162"/>
      <c r="E884" s="28"/>
      <c r="F884" s="17"/>
      <c r="G884" s="29">
        <v>0</v>
      </c>
      <c r="H884" s="28"/>
      <c r="I884" s="17"/>
      <c r="J884" s="29"/>
      <c r="K884" s="111">
        <v>0</v>
      </c>
      <c r="L884" s="18">
        <v>0</v>
      </c>
      <c r="M884" s="29">
        <v>0</v>
      </c>
      <c r="N884" s="181">
        <v>0</v>
      </c>
      <c r="O884" s="19">
        <v>0</v>
      </c>
      <c r="P884" s="32">
        <v>0</v>
      </c>
      <c r="Q884" s="93"/>
      <c r="R884" s="93"/>
      <c r="S884" s="93"/>
      <c r="U884" s="81"/>
    </row>
    <row r="885" spans="1:24" s="20" customFormat="1" ht="31.5" outlineLevel="1">
      <c r="A885" s="193" t="s">
        <v>127</v>
      </c>
      <c r="B885" s="5" t="s">
        <v>139</v>
      </c>
      <c r="C885" s="9" t="s">
        <v>142</v>
      </c>
      <c r="D885" s="163" t="s">
        <v>1</v>
      </c>
      <c r="E885" s="26">
        <v>839</v>
      </c>
      <c r="F885" s="21">
        <v>3500</v>
      </c>
      <c r="G885" s="27">
        <v>2502150</v>
      </c>
      <c r="H885" s="26">
        <v>1150</v>
      </c>
      <c r="I885" s="21">
        <v>3500</v>
      </c>
      <c r="J885" s="27">
        <v>2502150</v>
      </c>
      <c r="K885" s="26">
        <v>311</v>
      </c>
      <c r="L885" s="21">
        <v>0</v>
      </c>
      <c r="M885" s="27">
        <v>0</v>
      </c>
      <c r="N885" s="30">
        <v>0.37067938021454111</v>
      </c>
      <c r="O885" s="15">
        <v>0</v>
      </c>
      <c r="P885" s="31">
        <v>0</v>
      </c>
      <c r="Q885" s="92"/>
      <c r="R885" s="92"/>
      <c r="S885" s="92"/>
      <c r="T885" s="87"/>
      <c r="U885" s="81"/>
    </row>
    <row r="886" spans="1:24" s="20" customFormat="1" ht="31.5" outlineLevel="1">
      <c r="A886" s="194" t="s">
        <v>127</v>
      </c>
      <c r="B886" s="7" t="s">
        <v>188</v>
      </c>
      <c r="C886" s="10" t="s">
        <v>184</v>
      </c>
      <c r="D886" s="164" t="s">
        <v>1</v>
      </c>
      <c r="E886" s="28">
        <v>839</v>
      </c>
      <c r="F886" s="17">
        <v>3500</v>
      </c>
      <c r="G886" s="29">
        <v>2502150</v>
      </c>
      <c r="H886" s="28">
        <v>1150</v>
      </c>
      <c r="I886" s="17">
        <v>3500</v>
      </c>
      <c r="J886" s="29">
        <v>2502150</v>
      </c>
      <c r="K886" s="111">
        <v>311</v>
      </c>
      <c r="L886" s="18">
        <v>0</v>
      </c>
      <c r="M886" s="29">
        <v>0</v>
      </c>
      <c r="N886" s="181">
        <v>0.37067938021454111</v>
      </c>
      <c r="O886" s="19">
        <v>0</v>
      </c>
      <c r="P886" s="32">
        <v>0</v>
      </c>
      <c r="Q886" s="93"/>
      <c r="R886" s="93"/>
      <c r="S886" s="93"/>
      <c r="T886" s="87"/>
      <c r="U886" s="81"/>
    </row>
    <row r="887" spans="1:24" s="20" customFormat="1" ht="31.5" outlineLevel="1">
      <c r="A887" s="194" t="s">
        <v>127</v>
      </c>
      <c r="B887" s="7"/>
      <c r="C887" s="10" t="s">
        <v>224</v>
      </c>
      <c r="D887" s="164" t="s">
        <v>225</v>
      </c>
      <c r="E887" s="28">
        <v>0</v>
      </c>
      <c r="F887" s="17">
        <v>0</v>
      </c>
      <c r="G887" s="29">
        <v>0</v>
      </c>
      <c r="H887" s="28">
        <v>0</v>
      </c>
      <c r="I887" s="17">
        <v>0</v>
      </c>
      <c r="J887" s="29">
        <v>0</v>
      </c>
      <c r="K887" s="111">
        <v>0</v>
      </c>
      <c r="L887" s="18">
        <v>0</v>
      </c>
      <c r="M887" s="29">
        <v>0</v>
      </c>
      <c r="N887" s="181">
        <v>0</v>
      </c>
      <c r="O887" s="19">
        <v>0</v>
      </c>
      <c r="P887" s="32">
        <v>0</v>
      </c>
      <c r="Q887" s="93"/>
      <c r="R887" s="93"/>
      <c r="S887" s="93"/>
      <c r="T887" s="87"/>
      <c r="U887" s="81"/>
    </row>
    <row r="888" spans="1:24" s="20" customFormat="1" outlineLevel="1">
      <c r="A888" s="194" t="s">
        <v>127</v>
      </c>
      <c r="B888" s="7"/>
      <c r="C888" s="10" t="s">
        <v>222</v>
      </c>
      <c r="D888" s="164" t="s">
        <v>223</v>
      </c>
      <c r="E888" s="28">
        <v>0</v>
      </c>
      <c r="F888" s="17">
        <v>0</v>
      </c>
      <c r="G888" s="29">
        <v>0</v>
      </c>
      <c r="H888" s="28">
        <v>0</v>
      </c>
      <c r="I888" s="17"/>
      <c r="J888" s="29">
        <v>0</v>
      </c>
      <c r="K888" s="111">
        <v>0</v>
      </c>
      <c r="L888" s="18">
        <v>0</v>
      </c>
      <c r="M888" s="29">
        <v>0</v>
      </c>
      <c r="N888" s="181">
        <v>0</v>
      </c>
      <c r="O888" s="19">
        <v>0</v>
      </c>
      <c r="P888" s="32">
        <v>0</v>
      </c>
      <c r="Q888" s="93"/>
      <c r="R888" s="93"/>
      <c r="S888" s="93"/>
      <c r="T888" s="87"/>
      <c r="U888" s="81"/>
    </row>
    <row r="889" spans="1:24" s="20" customFormat="1" outlineLevel="1">
      <c r="A889" s="194" t="s">
        <v>127</v>
      </c>
      <c r="B889" s="7" t="s">
        <v>189</v>
      </c>
      <c r="C889" s="11" t="s">
        <v>144</v>
      </c>
      <c r="D889" s="164" t="s">
        <v>1</v>
      </c>
      <c r="E889" s="28">
        <v>0</v>
      </c>
      <c r="F889" s="17">
        <v>0</v>
      </c>
      <c r="G889" s="29">
        <v>0</v>
      </c>
      <c r="H889" s="28">
        <v>0</v>
      </c>
      <c r="I889" s="17">
        <v>0</v>
      </c>
      <c r="J889" s="29">
        <v>0</v>
      </c>
      <c r="K889" s="111">
        <v>0</v>
      </c>
      <c r="L889" s="18">
        <v>0</v>
      </c>
      <c r="M889" s="29">
        <v>0</v>
      </c>
      <c r="N889" s="181">
        <v>0</v>
      </c>
      <c r="O889" s="19">
        <v>0</v>
      </c>
      <c r="P889" s="32">
        <v>0</v>
      </c>
      <c r="Q889" s="93"/>
      <c r="R889" s="93"/>
      <c r="S889" s="93"/>
      <c r="T889" s="87"/>
      <c r="U889" s="81"/>
    </row>
    <row r="890" spans="1:24" s="16" customFormat="1" outlineLevel="1">
      <c r="A890" s="193" t="s">
        <v>127</v>
      </c>
      <c r="B890" s="5" t="s">
        <v>143</v>
      </c>
      <c r="C890" s="6" t="s">
        <v>2</v>
      </c>
      <c r="D890" s="163" t="s">
        <v>3</v>
      </c>
      <c r="E890" s="26">
        <v>0</v>
      </c>
      <c r="F890" s="14">
        <v>0</v>
      </c>
      <c r="G890" s="27">
        <v>0</v>
      </c>
      <c r="H890" s="230">
        <v>0</v>
      </c>
      <c r="I890" s="231"/>
      <c r="J890" s="232">
        <v>0</v>
      </c>
      <c r="K890" s="165">
        <v>0</v>
      </c>
      <c r="L890" s="21">
        <v>0</v>
      </c>
      <c r="M890" s="27">
        <v>0</v>
      </c>
      <c r="N890" s="30">
        <v>0</v>
      </c>
      <c r="O890" s="15">
        <v>0</v>
      </c>
      <c r="P890" s="31">
        <v>0</v>
      </c>
      <c r="Q890" s="92"/>
      <c r="R890" s="92"/>
      <c r="S890" s="92"/>
      <c r="T890" s="86"/>
      <c r="U890" s="81"/>
    </row>
    <row r="891" spans="1:24" s="13" customFormat="1">
      <c r="A891" s="36" t="s">
        <v>106</v>
      </c>
      <c r="B891" s="37" t="s">
        <v>129</v>
      </c>
      <c r="C891" s="215" t="s">
        <v>128</v>
      </c>
      <c r="D891" s="208" t="s">
        <v>145</v>
      </c>
      <c r="E891" s="40" t="s">
        <v>145</v>
      </c>
      <c r="F891" s="41" t="s">
        <v>145</v>
      </c>
      <c r="G891" s="42">
        <v>20873342.73</v>
      </c>
      <c r="H891" s="40" t="s">
        <v>145</v>
      </c>
      <c r="I891" s="41" t="s">
        <v>145</v>
      </c>
      <c r="J891" s="42">
        <v>38653190</v>
      </c>
      <c r="K891" s="40" t="s">
        <v>145</v>
      </c>
      <c r="L891" s="41" t="s">
        <v>145</v>
      </c>
      <c r="M891" s="42">
        <v>17779847.27</v>
      </c>
      <c r="N891" s="216" t="s">
        <v>145</v>
      </c>
      <c r="O891" s="217" t="s">
        <v>145</v>
      </c>
      <c r="P891" s="43">
        <v>0.85179683484265767</v>
      </c>
      <c r="Q891" s="91"/>
      <c r="R891" s="91"/>
      <c r="S891" s="91"/>
      <c r="T891" s="85"/>
      <c r="U891" s="81"/>
      <c r="W891" s="81"/>
      <c r="X891" s="81">
        <v>38653190</v>
      </c>
    </row>
    <row r="892" spans="1:24" s="16" customFormat="1" outlineLevel="1">
      <c r="A892" s="193" t="s">
        <v>129</v>
      </c>
      <c r="B892" s="5" t="s">
        <v>136</v>
      </c>
      <c r="C892" s="6" t="s">
        <v>137</v>
      </c>
      <c r="D892" s="161" t="s">
        <v>194</v>
      </c>
      <c r="E892" s="26">
        <v>0</v>
      </c>
      <c r="F892" s="14">
        <v>0</v>
      </c>
      <c r="G892" s="27">
        <v>0</v>
      </c>
      <c r="H892" s="26">
        <v>0</v>
      </c>
      <c r="I892" s="14">
        <v>0</v>
      </c>
      <c r="J892" s="27">
        <v>0</v>
      </c>
      <c r="K892" s="26">
        <v>0</v>
      </c>
      <c r="L892" s="14">
        <v>0</v>
      </c>
      <c r="M892" s="27">
        <v>0</v>
      </c>
      <c r="N892" s="30">
        <v>0</v>
      </c>
      <c r="O892" s="15">
        <v>0</v>
      </c>
      <c r="P892" s="31">
        <v>0</v>
      </c>
      <c r="Q892" s="92"/>
      <c r="R892" s="92"/>
      <c r="S892" s="92"/>
      <c r="T892" s="86"/>
      <c r="U892" s="81"/>
    </row>
    <row r="893" spans="1:24" s="20" customFormat="1" outlineLevel="1">
      <c r="A893" s="194" t="s">
        <v>129</v>
      </c>
      <c r="B893" s="7"/>
      <c r="C893" s="8" t="s">
        <v>166</v>
      </c>
      <c r="D893" s="162" t="s">
        <v>194</v>
      </c>
      <c r="E893" s="28">
        <v>0</v>
      </c>
      <c r="F893" s="17">
        <v>0</v>
      </c>
      <c r="G893" s="29">
        <v>0</v>
      </c>
      <c r="H893" s="28">
        <v>0</v>
      </c>
      <c r="I893" s="17">
        <v>0</v>
      </c>
      <c r="J893" s="29">
        <v>0</v>
      </c>
      <c r="K893" s="28">
        <v>0</v>
      </c>
      <c r="L893" s="18">
        <v>0</v>
      </c>
      <c r="M893" s="29">
        <v>0</v>
      </c>
      <c r="N893" s="181">
        <v>0</v>
      </c>
      <c r="O893" s="19">
        <v>0</v>
      </c>
      <c r="P893" s="32">
        <v>0</v>
      </c>
      <c r="Q893" s="93"/>
      <c r="R893" s="93"/>
      <c r="S893" s="93"/>
      <c r="T893" s="87"/>
      <c r="U893" s="81"/>
    </row>
    <row r="894" spans="1:24" s="20" customFormat="1" outlineLevel="1">
      <c r="A894" s="194" t="s">
        <v>129</v>
      </c>
      <c r="B894" s="7"/>
      <c r="C894" s="8" t="s">
        <v>167</v>
      </c>
      <c r="D894" s="162" t="s">
        <v>194</v>
      </c>
      <c r="E894" s="28">
        <v>0</v>
      </c>
      <c r="F894" s="17">
        <v>0</v>
      </c>
      <c r="G894" s="29">
        <v>0</v>
      </c>
      <c r="H894" s="28">
        <v>0</v>
      </c>
      <c r="I894" s="17">
        <v>0</v>
      </c>
      <c r="J894" s="29">
        <v>0</v>
      </c>
      <c r="K894" s="111">
        <v>0</v>
      </c>
      <c r="L894" s="18">
        <v>0</v>
      </c>
      <c r="M894" s="29">
        <v>0</v>
      </c>
      <c r="N894" s="181">
        <v>0</v>
      </c>
      <c r="O894" s="19">
        <v>0</v>
      </c>
      <c r="P894" s="32">
        <v>0</v>
      </c>
      <c r="Q894" s="93"/>
      <c r="R894" s="93"/>
      <c r="S894" s="93"/>
      <c r="T894" s="87"/>
      <c r="U894" s="81"/>
    </row>
    <row r="895" spans="1:24" s="20" customFormat="1" outlineLevel="1">
      <c r="A895" s="194" t="s">
        <v>129</v>
      </c>
      <c r="B895" s="7" t="s">
        <v>168</v>
      </c>
      <c r="C895" s="8" t="s">
        <v>138</v>
      </c>
      <c r="D895" s="162" t="s">
        <v>194</v>
      </c>
      <c r="E895" s="28">
        <v>0</v>
      </c>
      <c r="F895" s="17">
        <v>0</v>
      </c>
      <c r="G895" s="29">
        <v>0</v>
      </c>
      <c r="H895" s="28">
        <v>0</v>
      </c>
      <c r="I895" s="17">
        <v>0</v>
      </c>
      <c r="J895" s="29">
        <v>0</v>
      </c>
      <c r="K895" s="111">
        <v>0</v>
      </c>
      <c r="L895" s="18">
        <v>0</v>
      </c>
      <c r="M895" s="29">
        <v>0</v>
      </c>
      <c r="N895" s="181">
        <v>0</v>
      </c>
      <c r="O895" s="19">
        <v>0</v>
      </c>
      <c r="P895" s="32">
        <v>0</v>
      </c>
      <c r="Q895" s="93"/>
      <c r="R895" s="93"/>
      <c r="S895" s="93"/>
      <c r="U895" s="81"/>
    </row>
    <row r="896" spans="1:24" s="20" customFormat="1" ht="31.5" outlineLevel="1">
      <c r="A896" s="194" t="s">
        <v>129</v>
      </c>
      <c r="B896" s="7" t="s">
        <v>169</v>
      </c>
      <c r="C896" s="129" t="s">
        <v>181</v>
      </c>
      <c r="D896" s="162" t="s">
        <v>195</v>
      </c>
      <c r="E896" s="28"/>
      <c r="F896" s="17"/>
      <c r="G896" s="29">
        <v>0</v>
      </c>
      <c r="H896" s="111"/>
      <c r="I896" s="18"/>
      <c r="J896" s="29">
        <v>0</v>
      </c>
      <c r="K896" s="28">
        <v>0</v>
      </c>
      <c r="L896" s="18">
        <v>0</v>
      </c>
      <c r="M896" s="29">
        <v>0</v>
      </c>
      <c r="N896" s="181">
        <v>0</v>
      </c>
      <c r="O896" s="19">
        <v>0</v>
      </c>
      <c r="P896" s="32">
        <v>0</v>
      </c>
      <c r="Q896" s="93"/>
      <c r="R896" s="93"/>
      <c r="S896" s="93"/>
      <c r="T896" s="87"/>
      <c r="U896" s="81"/>
    </row>
    <row r="897" spans="1:28" s="20" customFormat="1" outlineLevel="1">
      <c r="A897" s="194" t="s">
        <v>129</v>
      </c>
      <c r="B897" s="7" t="s">
        <v>170</v>
      </c>
      <c r="C897" s="8" t="s">
        <v>180</v>
      </c>
      <c r="D897" s="162" t="s">
        <v>194</v>
      </c>
      <c r="E897" s="28">
        <v>0</v>
      </c>
      <c r="F897" s="17">
        <v>0</v>
      </c>
      <c r="G897" s="29">
        <v>0</v>
      </c>
      <c r="H897" s="28">
        <v>0</v>
      </c>
      <c r="I897" s="17">
        <v>0</v>
      </c>
      <c r="J897" s="29">
        <v>0</v>
      </c>
      <c r="K897" s="111">
        <v>0</v>
      </c>
      <c r="L897" s="18">
        <v>0</v>
      </c>
      <c r="M897" s="29">
        <v>0</v>
      </c>
      <c r="N897" s="181">
        <v>0</v>
      </c>
      <c r="O897" s="19">
        <v>0</v>
      </c>
      <c r="P897" s="32">
        <v>0</v>
      </c>
      <c r="Q897" s="93"/>
      <c r="R897" s="93"/>
      <c r="S897" s="93"/>
      <c r="T897" s="87"/>
      <c r="U897" s="81"/>
      <c r="AB897" s="22"/>
    </row>
    <row r="898" spans="1:28" s="20" customFormat="1" outlineLevel="1">
      <c r="A898" s="194" t="s">
        <v>129</v>
      </c>
      <c r="B898" s="7" t="s">
        <v>171</v>
      </c>
      <c r="C898" s="8" t="s">
        <v>156</v>
      </c>
      <c r="D898" s="162"/>
      <c r="E898" s="28"/>
      <c r="F898" s="17"/>
      <c r="G898" s="29">
        <v>0</v>
      </c>
      <c r="H898" s="28"/>
      <c r="I898" s="17"/>
      <c r="J898" s="29">
        <v>0</v>
      </c>
      <c r="K898" s="111">
        <v>0</v>
      </c>
      <c r="L898" s="18">
        <v>0</v>
      </c>
      <c r="M898" s="29">
        <v>0</v>
      </c>
      <c r="N898" s="181">
        <v>0</v>
      </c>
      <c r="O898" s="19">
        <v>0</v>
      </c>
      <c r="P898" s="32">
        <v>0</v>
      </c>
      <c r="Q898" s="93"/>
      <c r="R898" s="93"/>
      <c r="S898" s="93"/>
      <c r="T898" s="87"/>
      <c r="U898" s="81"/>
    </row>
    <row r="899" spans="1:28" s="20" customFormat="1" outlineLevel="1">
      <c r="A899" s="193" t="s">
        <v>129</v>
      </c>
      <c r="B899" s="5" t="s">
        <v>141</v>
      </c>
      <c r="C899" s="6" t="s">
        <v>140</v>
      </c>
      <c r="D899" s="161" t="s">
        <v>159</v>
      </c>
      <c r="E899" s="26">
        <v>0</v>
      </c>
      <c r="F899" s="14">
        <v>0</v>
      </c>
      <c r="G899" s="27">
        <v>0</v>
      </c>
      <c r="H899" s="26">
        <v>0</v>
      </c>
      <c r="I899" s="21">
        <v>0</v>
      </c>
      <c r="J899" s="27">
        <v>0</v>
      </c>
      <c r="K899" s="26">
        <v>0</v>
      </c>
      <c r="L899" s="21">
        <v>0</v>
      </c>
      <c r="M899" s="27">
        <v>0</v>
      </c>
      <c r="N899" s="30">
        <v>0</v>
      </c>
      <c r="O899" s="15">
        <v>0</v>
      </c>
      <c r="P899" s="31">
        <v>0</v>
      </c>
      <c r="Q899" s="92"/>
      <c r="R899" s="92"/>
      <c r="S899" s="92"/>
      <c r="T899" s="87"/>
      <c r="U899" s="81"/>
    </row>
    <row r="900" spans="1:28" s="20" customFormat="1" outlineLevel="1">
      <c r="A900" s="193" t="s">
        <v>129</v>
      </c>
      <c r="B900" s="5"/>
      <c r="C900" s="8" t="s">
        <v>166</v>
      </c>
      <c r="D900" s="162" t="s">
        <v>159</v>
      </c>
      <c r="E900" s="28">
        <v>0</v>
      </c>
      <c r="F900" s="17">
        <v>0</v>
      </c>
      <c r="G900" s="29">
        <v>0</v>
      </c>
      <c r="H900" s="28">
        <v>0</v>
      </c>
      <c r="I900" s="17">
        <v>0</v>
      </c>
      <c r="J900" s="29">
        <v>0</v>
      </c>
      <c r="K900" s="111">
        <v>0</v>
      </c>
      <c r="L900" s="18">
        <v>0</v>
      </c>
      <c r="M900" s="29">
        <v>0</v>
      </c>
      <c r="N900" s="30">
        <v>0</v>
      </c>
      <c r="O900" s="15">
        <v>0</v>
      </c>
      <c r="P900" s="31">
        <v>0</v>
      </c>
      <c r="Q900" s="93"/>
      <c r="R900" s="93"/>
      <c r="S900" s="93"/>
      <c r="T900" s="87"/>
      <c r="U900" s="81"/>
    </row>
    <row r="901" spans="1:28" s="16" customFormat="1" outlineLevel="1">
      <c r="A901" s="193" t="s">
        <v>129</v>
      </c>
      <c r="B901" s="5"/>
      <c r="C901" s="8" t="s">
        <v>167</v>
      </c>
      <c r="D901" s="162" t="s">
        <v>159</v>
      </c>
      <c r="E901" s="28">
        <v>0</v>
      </c>
      <c r="F901" s="17">
        <v>0</v>
      </c>
      <c r="G901" s="29">
        <v>0</v>
      </c>
      <c r="H901" s="111">
        <v>0</v>
      </c>
      <c r="I901" s="18">
        <v>0</v>
      </c>
      <c r="J901" s="29">
        <v>0</v>
      </c>
      <c r="K901" s="111">
        <v>0</v>
      </c>
      <c r="L901" s="18">
        <v>0</v>
      </c>
      <c r="M901" s="29">
        <v>0</v>
      </c>
      <c r="N901" s="181">
        <v>0</v>
      </c>
      <c r="O901" s="19">
        <v>0</v>
      </c>
      <c r="P901" s="32">
        <v>0</v>
      </c>
      <c r="Q901" s="93"/>
      <c r="R901" s="93"/>
      <c r="S901" s="93"/>
      <c r="T901" s="86"/>
      <c r="U901" s="81"/>
    </row>
    <row r="902" spans="1:28" s="20" customFormat="1" ht="31.5" outlineLevel="1">
      <c r="A902" s="193" t="s">
        <v>129</v>
      </c>
      <c r="B902" s="5"/>
      <c r="C902" s="129" t="s">
        <v>182</v>
      </c>
      <c r="D902" s="162" t="s">
        <v>159</v>
      </c>
      <c r="E902" s="28">
        <v>0</v>
      </c>
      <c r="F902" s="17">
        <v>0</v>
      </c>
      <c r="G902" s="29">
        <v>0</v>
      </c>
      <c r="H902" s="28">
        <v>0</v>
      </c>
      <c r="I902" s="18">
        <v>0</v>
      </c>
      <c r="J902" s="29">
        <v>0</v>
      </c>
      <c r="K902" s="111">
        <v>0</v>
      </c>
      <c r="L902" s="18">
        <v>0</v>
      </c>
      <c r="M902" s="29">
        <v>0</v>
      </c>
      <c r="N902" s="30">
        <v>0</v>
      </c>
      <c r="O902" s="15">
        <v>0</v>
      </c>
      <c r="P902" s="31">
        <v>0</v>
      </c>
      <c r="Q902" s="93"/>
      <c r="R902" s="93"/>
      <c r="S902" s="93"/>
      <c r="T902" s="87"/>
      <c r="U902" s="81"/>
    </row>
    <row r="903" spans="1:28" s="20" customFormat="1" outlineLevel="1">
      <c r="A903" s="194" t="s">
        <v>129</v>
      </c>
      <c r="B903" s="7" t="s">
        <v>185</v>
      </c>
      <c r="C903" s="8" t="s">
        <v>157</v>
      </c>
      <c r="D903" s="162" t="s">
        <v>159</v>
      </c>
      <c r="E903" s="28">
        <v>0</v>
      </c>
      <c r="F903" s="17">
        <v>0</v>
      </c>
      <c r="G903" s="29">
        <v>0</v>
      </c>
      <c r="H903" s="28">
        <v>0</v>
      </c>
      <c r="I903" s="17">
        <v>0</v>
      </c>
      <c r="J903" s="29">
        <v>0</v>
      </c>
      <c r="K903" s="111">
        <v>0</v>
      </c>
      <c r="L903" s="18">
        <v>0</v>
      </c>
      <c r="M903" s="29">
        <v>0</v>
      </c>
      <c r="N903" s="181">
        <v>0</v>
      </c>
      <c r="O903" s="19">
        <v>0</v>
      </c>
      <c r="P903" s="32">
        <v>0</v>
      </c>
      <c r="Q903" s="93"/>
      <c r="R903" s="93"/>
      <c r="S903" s="93"/>
      <c r="T903" s="87"/>
      <c r="U903" s="81"/>
    </row>
    <row r="904" spans="1:28" s="20" customFormat="1" outlineLevel="1">
      <c r="A904" s="194" t="s">
        <v>129</v>
      </c>
      <c r="B904" s="7" t="s">
        <v>186</v>
      </c>
      <c r="C904" s="8" t="s">
        <v>183</v>
      </c>
      <c r="D904" s="162" t="s">
        <v>159</v>
      </c>
      <c r="E904" s="28">
        <v>0</v>
      </c>
      <c r="F904" s="17">
        <v>0</v>
      </c>
      <c r="G904" s="29">
        <v>0</v>
      </c>
      <c r="H904" s="28">
        <v>0</v>
      </c>
      <c r="I904" s="17">
        <v>0</v>
      </c>
      <c r="J904" s="29">
        <v>0</v>
      </c>
      <c r="K904" s="111">
        <v>0</v>
      </c>
      <c r="L904" s="18">
        <v>0</v>
      </c>
      <c r="M904" s="29">
        <v>0</v>
      </c>
      <c r="N904" s="181">
        <v>0</v>
      </c>
      <c r="O904" s="19">
        <v>0</v>
      </c>
      <c r="P904" s="32">
        <v>0</v>
      </c>
      <c r="Q904" s="93"/>
      <c r="R904" s="93"/>
      <c r="S904" s="93"/>
      <c r="T904" s="87"/>
      <c r="U904" s="81"/>
    </row>
    <row r="905" spans="1:28" s="20" customFormat="1" outlineLevel="1">
      <c r="A905" s="194" t="s">
        <v>129</v>
      </c>
      <c r="B905" s="7" t="s">
        <v>187</v>
      </c>
      <c r="C905" s="8" t="s">
        <v>156</v>
      </c>
      <c r="D905" s="162"/>
      <c r="E905" s="28"/>
      <c r="F905" s="17"/>
      <c r="G905" s="29">
        <v>0</v>
      </c>
      <c r="H905" s="28"/>
      <c r="I905" s="17"/>
      <c r="J905" s="29"/>
      <c r="K905" s="111">
        <v>0</v>
      </c>
      <c r="L905" s="18">
        <v>0</v>
      </c>
      <c r="M905" s="29">
        <v>0</v>
      </c>
      <c r="N905" s="181">
        <v>0</v>
      </c>
      <c r="O905" s="19">
        <v>0</v>
      </c>
      <c r="P905" s="32">
        <v>0</v>
      </c>
      <c r="Q905" s="93"/>
      <c r="R905" s="93"/>
      <c r="S905" s="93"/>
      <c r="U905" s="81"/>
    </row>
    <row r="906" spans="1:28" s="20" customFormat="1" ht="31.5" outlineLevel="1">
      <c r="A906" s="193" t="s">
        <v>129</v>
      </c>
      <c r="B906" s="5" t="s">
        <v>139</v>
      </c>
      <c r="C906" s="9" t="s">
        <v>142</v>
      </c>
      <c r="D906" s="163" t="s">
        <v>1</v>
      </c>
      <c r="E906" s="26">
        <v>0</v>
      </c>
      <c r="F906" s="21">
        <v>0</v>
      </c>
      <c r="G906" s="27">
        <v>20873342.73</v>
      </c>
      <c r="H906" s="26">
        <v>0</v>
      </c>
      <c r="I906" s="21">
        <v>0</v>
      </c>
      <c r="J906" s="27">
        <v>38653190</v>
      </c>
      <c r="K906" s="26">
        <v>0</v>
      </c>
      <c r="L906" s="21">
        <v>0</v>
      </c>
      <c r="M906" s="27">
        <v>17779847.27</v>
      </c>
      <c r="N906" s="30">
        <v>0</v>
      </c>
      <c r="O906" s="15">
        <v>0</v>
      </c>
      <c r="P906" s="31">
        <v>0.85179683484265767</v>
      </c>
      <c r="Q906" s="92"/>
      <c r="R906" s="92"/>
      <c r="S906" s="92"/>
      <c r="T906" s="87"/>
      <c r="U906" s="81"/>
    </row>
    <row r="907" spans="1:28" s="20" customFormat="1" ht="31.5" outlineLevel="1">
      <c r="A907" s="194" t="s">
        <v>129</v>
      </c>
      <c r="B907" s="7" t="s">
        <v>188</v>
      </c>
      <c r="C907" s="10" t="s">
        <v>184</v>
      </c>
      <c r="D907" s="164" t="s">
        <v>1</v>
      </c>
      <c r="E907" s="28">
        <v>0</v>
      </c>
      <c r="F907" s="17">
        <v>0</v>
      </c>
      <c r="G907" s="29">
        <v>20873342.73</v>
      </c>
      <c r="H907" s="28">
        <v>0</v>
      </c>
      <c r="I907" s="17">
        <v>0</v>
      </c>
      <c r="J907" s="29">
        <v>38653190</v>
      </c>
      <c r="K907" s="111">
        <v>0</v>
      </c>
      <c r="L907" s="18">
        <v>0</v>
      </c>
      <c r="M907" s="29">
        <v>17779847.27</v>
      </c>
      <c r="N907" s="181">
        <v>0</v>
      </c>
      <c r="O907" s="19">
        <v>0</v>
      </c>
      <c r="P907" s="32">
        <v>0.85179683484265767</v>
      </c>
      <c r="Q907" s="93"/>
      <c r="R907" s="93"/>
      <c r="S907" s="93"/>
      <c r="T907" s="87"/>
      <c r="U907" s="81"/>
    </row>
    <row r="908" spans="1:28" s="20" customFormat="1" ht="31.5" outlineLevel="1">
      <c r="A908" s="194" t="s">
        <v>129</v>
      </c>
      <c r="B908" s="7"/>
      <c r="C908" s="10" t="s">
        <v>224</v>
      </c>
      <c r="D908" s="164" t="s">
        <v>225</v>
      </c>
      <c r="E908" s="28">
        <v>0</v>
      </c>
      <c r="F908" s="17">
        <v>0</v>
      </c>
      <c r="G908" s="29">
        <v>0</v>
      </c>
      <c r="H908" s="28">
        <v>0</v>
      </c>
      <c r="I908" s="17">
        <v>0</v>
      </c>
      <c r="J908" s="29">
        <v>0</v>
      </c>
      <c r="K908" s="111">
        <v>0</v>
      </c>
      <c r="L908" s="18">
        <v>0</v>
      </c>
      <c r="M908" s="29">
        <v>0</v>
      </c>
      <c r="N908" s="181">
        <v>0</v>
      </c>
      <c r="O908" s="19">
        <v>0</v>
      </c>
      <c r="P908" s="32">
        <v>0</v>
      </c>
      <c r="Q908" s="93"/>
      <c r="R908" s="93"/>
      <c r="S908" s="93"/>
      <c r="T908" s="87"/>
      <c r="U908" s="81"/>
    </row>
    <row r="909" spans="1:28" s="20" customFormat="1" outlineLevel="1">
      <c r="A909" s="194" t="s">
        <v>129</v>
      </c>
      <c r="B909" s="7"/>
      <c r="C909" s="10" t="s">
        <v>222</v>
      </c>
      <c r="D909" s="164" t="s">
        <v>223</v>
      </c>
      <c r="E909" s="28">
        <v>4168</v>
      </c>
      <c r="F909" s="17">
        <v>0</v>
      </c>
      <c r="G909" s="29">
        <v>20873342.73</v>
      </c>
      <c r="H909" s="28">
        <v>6675</v>
      </c>
      <c r="I909" s="17"/>
      <c r="J909" s="29">
        <v>38653190</v>
      </c>
      <c r="K909" s="111">
        <v>2507</v>
      </c>
      <c r="L909" s="18">
        <v>0</v>
      </c>
      <c r="M909" s="29">
        <v>17779847.27</v>
      </c>
      <c r="N909" s="181">
        <v>0.60148752399232241</v>
      </c>
      <c r="O909" s="19">
        <v>0</v>
      </c>
      <c r="P909" s="32">
        <v>0.85179683484265767</v>
      </c>
      <c r="Q909" s="93"/>
      <c r="R909" s="93"/>
      <c r="S909" s="93"/>
      <c r="T909" s="87"/>
      <c r="U909" s="81"/>
    </row>
    <row r="910" spans="1:28" s="20" customFormat="1" outlineLevel="1">
      <c r="A910" s="194" t="s">
        <v>129</v>
      </c>
      <c r="B910" s="7" t="s">
        <v>189</v>
      </c>
      <c r="C910" s="11" t="s">
        <v>144</v>
      </c>
      <c r="D910" s="164" t="s">
        <v>1</v>
      </c>
      <c r="E910" s="28">
        <v>0</v>
      </c>
      <c r="F910" s="17">
        <v>0</v>
      </c>
      <c r="G910" s="29">
        <v>0</v>
      </c>
      <c r="H910" s="28">
        <v>0</v>
      </c>
      <c r="I910" s="17">
        <v>0</v>
      </c>
      <c r="J910" s="29">
        <v>0</v>
      </c>
      <c r="K910" s="111">
        <v>0</v>
      </c>
      <c r="L910" s="18">
        <v>0</v>
      </c>
      <c r="M910" s="29">
        <v>0</v>
      </c>
      <c r="N910" s="181">
        <v>0</v>
      </c>
      <c r="O910" s="19">
        <v>0</v>
      </c>
      <c r="P910" s="32">
        <v>0</v>
      </c>
      <c r="Q910" s="93"/>
      <c r="R910" s="93"/>
      <c r="S910" s="93"/>
      <c r="T910" s="87"/>
      <c r="U910" s="81"/>
    </row>
    <row r="911" spans="1:28" s="16" customFormat="1" outlineLevel="1">
      <c r="A911" s="193" t="s">
        <v>129</v>
      </c>
      <c r="B911" s="5" t="s">
        <v>143</v>
      </c>
      <c r="C911" s="6" t="s">
        <v>2</v>
      </c>
      <c r="D911" s="163" t="s">
        <v>3</v>
      </c>
      <c r="E911" s="26">
        <v>0</v>
      </c>
      <c r="F911" s="14">
        <v>0</v>
      </c>
      <c r="G911" s="27">
        <v>0</v>
      </c>
      <c r="H911" s="230">
        <v>0</v>
      </c>
      <c r="I911" s="231"/>
      <c r="J911" s="232">
        <v>0</v>
      </c>
      <c r="K911" s="165">
        <v>0</v>
      </c>
      <c r="L911" s="21">
        <v>0</v>
      </c>
      <c r="M911" s="27">
        <v>0</v>
      </c>
      <c r="N911" s="30">
        <v>0</v>
      </c>
      <c r="O911" s="15">
        <v>0</v>
      </c>
      <c r="P911" s="31">
        <v>0</v>
      </c>
      <c r="Q911" s="92"/>
      <c r="R911" s="92"/>
      <c r="S911" s="92"/>
      <c r="T911" s="86"/>
      <c r="U911" s="81"/>
    </row>
    <row r="912" spans="1:28" s="13" customFormat="1">
      <c r="A912" s="36" t="s">
        <v>109</v>
      </c>
      <c r="B912" s="37" t="s">
        <v>131</v>
      </c>
      <c r="C912" s="215" t="s">
        <v>130</v>
      </c>
      <c r="D912" s="208" t="s">
        <v>145</v>
      </c>
      <c r="E912" s="40" t="s">
        <v>145</v>
      </c>
      <c r="F912" s="41" t="s">
        <v>145</v>
      </c>
      <c r="G912" s="42">
        <v>8046995.3300000001</v>
      </c>
      <c r="H912" s="40" t="s">
        <v>145</v>
      </c>
      <c r="I912" s="41" t="s">
        <v>145</v>
      </c>
      <c r="J912" s="42">
        <v>10226630</v>
      </c>
      <c r="K912" s="40" t="s">
        <v>145</v>
      </c>
      <c r="L912" s="41" t="s">
        <v>145</v>
      </c>
      <c r="M912" s="42">
        <v>2179634.67</v>
      </c>
      <c r="N912" s="216" t="s">
        <v>145</v>
      </c>
      <c r="O912" s="217" t="s">
        <v>145</v>
      </c>
      <c r="P912" s="43">
        <v>0.27086317073828847</v>
      </c>
      <c r="Q912" s="91"/>
      <c r="R912" s="91"/>
      <c r="S912" s="91"/>
      <c r="T912" s="85"/>
      <c r="U912" s="81"/>
      <c r="W912" s="81"/>
      <c r="X912" s="81">
        <v>10226630</v>
      </c>
    </row>
    <row r="913" spans="1:28" s="16" customFormat="1" outlineLevel="1">
      <c r="A913" s="193" t="s">
        <v>131</v>
      </c>
      <c r="B913" s="5" t="s">
        <v>136</v>
      </c>
      <c r="C913" s="6" t="s">
        <v>137</v>
      </c>
      <c r="D913" s="161" t="s">
        <v>194</v>
      </c>
      <c r="E913" s="26">
        <v>0</v>
      </c>
      <c r="F913" s="14">
        <v>0</v>
      </c>
      <c r="G913" s="27">
        <v>0</v>
      </c>
      <c r="H913" s="26">
        <v>0</v>
      </c>
      <c r="I913" s="14">
        <v>0</v>
      </c>
      <c r="J913" s="27">
        <v>0</v>
      </c>
      <c r="K913" s="26">
        <v>0</v>
      </c>
      <c r="L913" s="14">
        <v>0</v>
      </c>
      <c r="M913" s="27">
        <v>0</v>
      </c>
      <c r="N913" s="30">
        <v>0</v>
      </c>
      <c r="O913" s="15">
        <v>0</v>
      </c>
      <c r="P913" s="31">
        <v>0</v>
      </c>
      <c r="Q913" s="92"/>
      <c r="R913" s="92"/>
      <c r="S913" s="92"/>
      <c r="T913" s="86"/>
      <c r="U913" s="81"/>
    </row>
    <row r="914" spans="1:28" s="20" customFormat="1" outlineLevel="1">
      <c r="A914" s="194" t="s">
        <v>131</v>
      </c>
      <c r="B914" s="7"/>
      <c r="C914" s="8" t="s">
        <v>166</v>
      </c>
      <c r="D914" s="162" t="s">
        <v>194</v>
      </c>
      <c r="E914" s="28">
        <v>0</v>
      </c>
      <c r="F914" s="17">
        <v>0</v>
      </c>
      <c r="G914" s="29">
        <v>0</v>
      </c>
      <c r="H914" s="28">
        <v>0</v>
      </c>
      <c r="I914" s="17">
        <v>0</v>
      </c>
      <c r="J914" s="29">
        <v>0</v>
      </c>
      <c r="K914" s="28">
        <v>0</v>
      </c>
      <c r="L914" s="18">
        <v>0</v>
      </c>
      <c r="M914" s="29">
        <v>0</v>
      </c>
      <c r="N914" s="181">
        <v>0</v>
      </c>
      <c r="O914" s="19">
        <v>0</v>
      </c>
      <c r="P914" s="32">
        <v>0</v>
      </c>
      <c r="Q914" s="93"/>
      <c r="R914" s="93"/>
      <c r="S914" s="93"/>
      <c r="T914" s="87"/>
      <c r="U914" s="81"/>
    </row>
    <row r="915" spans="1:28" s="20" customFormat="1" outlineLevel="1">
      <c r="A915" s="194" t="s">
        <v>131</v>
      </c>
      <c r="B915" s="7"/>
      <c r="C915" s="8" t="s">
        <v>167</v>
      </c>
      <c r="D915" s="162" t="s">
        <v>194</v>
      </c>
      <c r="E915" s="28">
        <v>0</v>
      </c>
      <c r="F915" s="17">
        <v>0</v>
      </c>
      <c r="G915" s="29">
        <v>0</v>
      </c>
      <c r="H915" s="28">
        <v>0</v>
      </c>
      <c r="I915" s="17">
        <v>0</v>
      </c>
      <c r="J915" s="29">
        <v>0</v>
      </c>
      <c r="K915" s="111">
        <v>0</v>
      </c>
      <c r="L915" s="18">
        <v>0</v>
      </c>
      <c r="M915" s="29">
        <v>0</v>
      </c>
      <c r="N915" s="181">
        <v>0</v>
      </c>
      <c r="O915" s="19">
        <v>0</v>
      </c>
      <c r="P915" s="32">
        <v>0</v>
      </c>
      <c r="Q915" s="93"/>
      <c r="R915" s="93"/>
      <c r="S915" s="93"/>
      <c r="T915" s="87"/>
      <c r="U915" s="81"/>
    </row>
    <row r="916" spans="1:28" s="20" customFormat="1" outlineLevel="1">
      <c r="A916" s="194" t="s">
        <v>131</v>
      </c>
      <c r="B916" s="7" t="s">
        <v>168</v>
      </c>
      <c r="C916" s="8" t="s">
        <v>138</v>
      </c>
      <c r="D916" s="162" t="s">
        <v>194</v>
      </c>
      <c r="E916" s="28">
        <v>0</v>
      </c>
      <c r="F916" s="17">
        <v>0</v>
      </c>
      <c r="G916" s="29">
        <v>0</v>
      </c>
      <c r="H916" s="28">
        <v>0</v>
      </c>
      <c r="I916" s="17">
        <v>0</v>
      </c>
      <c r="J916" s="29">
        <v>0</v>
      </c>
      <c r="K916" s="111">
        <v>0</v>
      </c>
      <c r="L916" s="18">
        <v>0</v>
      </c>
      <c r="M916" s="29">
        <v>0</v>
      </c>
      <c r="N916" s="181">
        <v>0</v>
      </c>
      <c r="O916" s="19">
        <v>0</v>
      </c>
      <c r="P916" s="32">
        <v>0</v>
      </c>
      <c r="Q916" s="93"/>
      <c r="R916" s="93"/>
      <c r="S916" s="93"/>
      <c r="U916" s="81"/>
    </row>
    <row r="917" spans="1:28" s="20" customFormat="1" ht="31.5" outlineLevel="1">
      <c r="A917" s="194" t="s">
        <v>131</v>
      </c>
      <c r="B917" s="7" t="s">
        <v>169</v>
      </c>
      <c r="C917" s="129" t="s">
        <v>181</v>
      </c>
      <c r="D917" s="162" t="s">
        <v>195</v>
      </c>
      <c r="E917" s="28"/>
      <c r="F917" s="17"/>
      <c r="G917" s="29">
        <v>0</v>
      </c>
      <c r="H917" s="111"/>
      <c r="I917" s="18"/>
      <c r="J917" s="29">
        <v>0</v>
      </c>
      <c r="K917" s="28">
        <v>0</v>
      </c>
      <c r="L917" s="18">
        <v>0</v>
      </c>
      <c r="M917" s="29">
        <v>0</v>
      </c>
      <c r="N917" s="181">
        <v>0</v>
      </c>
      <c r="O917" s="19">
        <v>0</v>
      </c>
      <c r="P917" s="32">
        <v>0</v>
      </c>
      <c r="Q917" s="93"/>
      <c r="R917" s="93"/>
      <c r="S917" s="93"/>
      <c r="T917" s="87"/>
      <c r="U917" s="81"/>
    </row>
    <row r="918" spans="1:28" s="20" customFormat="1" outlineLevel="1">
      <c r="A918" s="194" t="s">
        <v>131</v>
      </c>
      <c r="B918" s="7" t="s">
        <v>170</v>
      </c>
      <c r="C918" s="8" t="s">
        <v>180</v>
      </c>
      <c r="D918" s="162" t="s">
        <v>194</v>
      </c>
      <c r="E918" s="28">
        <v>0</v>
      </c>
      <c r="F918" s="17">
        <v>0</v>
      </c>
      <c r="G918" s="29">
        <v>0</v>
      </c>
      <c r="H918" s="28">
        <v>0</v>
      </c>
      <c r="I918" s="17">
        <v>0</v>
      </c>
      <c r="J918" s="29">
        <v>0</v>
      </c>
      <c r="K918" s="111">
        <v>0</v>
      </c>
      <c r="L918" s="18">
        <v>0</v>
      </c>
      <c r="M918" s="29">
        <v>0</v>
      </c>
      <c r="N918" s="181">
        <v>0</v>
      </c>
      <c r="O918" s="19">
        <v>0</v>
      </c>
      <c r="P918" s="32">
        <v>0</v>
      </c>
      <c r="Q918" s="93"/>
      <c r="R918" s="93"/>
      <c r="S918" s="93"/>
      <c r="T918" s="87"/>
      <c r="U918" s="81"/>
      <c r="AB918" s="22"/>
    </row>
    <row r="919" spans="1:28" s="20" customFormat="1" outlineLevel="1">
      <c r="A919" s="194" t="s">
        <v>131</v>
      </c>
      <c r="B919" s="7" t="s">
        <v>171</v>
      </c>
      <c r="C919" s="8" t="s">
        <v>156</v>
      </c>
      <c r="D919" s="162"/>
      <c r="E919" s="28"/>
      <c r="F919" s="17"/>
      <c r="G919" s="29">
        <v>0</v>
      </c>
      <c r="H919" s="28"/>
      <c r="I919" s="17"/>
      <c r="J919" s="29">
        <v>0</v>
      </c>
      <c r="K919" s="111">
        <v>0</v>
      </c>
      <c r="L919" s="18">
        <v>0</v>
      </c>
      <c r="M919" s="29">
        <v>0</v>
      </c>
      <c r="N919" s="181">
        <v>0</v>
      </c>
      <c r="O919" s="19">
        <v>0</v>
      </c>
      <c r="P919" s="32">
        <v>0</v>
      </c>
      <c r="Q919" s="93"/>
      <c r="R919" s="93"/>
      <c r="S919" s="93"/>
      <c r="T919" s="87"/>
      <c r="U919" s="81"/>
    </row>
    <row r="920" spans="1:28" s="20" customFormat="1" outlineLevel="1">
      <c r="A920" s="193" t="s">
        <v>131</v>
      </c>
      <c r="B920" s="5" t="s">
        <v>141</v>
      </c>
      <c r="C920" s="6" t="s">
        <v>140</v>
      </c>
      <c r="D920" s="161" t="s">
        <v>159</v>
      </c>
      <c r="E920" s="26">
        <v>0</v>
      </c>
      <c r="F920" s="14">
        <v>0</v>
      </c>
      <c r="G920" s="27">
        <v>0</v>
      </c>
      <c r="H920" s="26">
        <v>0</v>
      </c>
      <c r="I920" s="21">
        <v>0</v>
      </c>
      <c r="J920" s="27">
        <v>0</v>
      </c>
      <c r="K920" s="26">
        <v>0</v>
      </c>
      <c r="L920" s="21">
        <v>0</v>
      </c>
      <c r="M920" s="27">
        <v>0</v>
      </c>
      <c r="N920" s="30">
        <v>0</v>
      </c>
      <c r="O920" s="15">
        <v>0</v>
      </c>
      <c r="P920" s="31">
        <v>0</v>
      </c>
      <c r="Q920" s="92"/>
      <c r="R920" s="92"/>
      <c r="S920" s="92"/>
      <c r="T920" s="87"/>
      <c r="U920" s="81"/>
    </row>
    <row r="921" spans="1:28" s="20" customFormat="1" outlineLevel="1">
      <c r="A921" s="193" t="s">
        <v>131</v>
      </c>
      <c r="B921" s="5"/>
      <c r="C921" s="8" t="s">
        <v>166</v>
      </c>
      <c r="D921" s="162" t="s">
        <v>159</v>
      </c>
      <c r="E921" s="28">
        <v>0</v>
      </c>
      <c r="F921" s="17">
        <v>0</v>
      </c>
      <c r="G921" s="29">
        <v>0</v>
      </c>
      <c r="H921" s="28">
        <v>0</v>
      </c>
      <c r="I921" s="17">
        <v>0</v>
      </c>
      <c r="J921" s="29">
        <v>0</v>
      </c>
      <c r="K921" s="111">
        <v>0</v>
      </c>
      <c r="L921" s="18">
        <v>0</v>
      </c>
      <c r="M921" s="29">
        <v>0</v>
      </c>
      <c r="N921" s="30">
        <v>0</v>
      </c>
      <c r="O921" s="15">
        <v>0</v>
      </c>
      <c r="P921" s="31">
        <v>0</v>
      </c>
      <c r="Q921" s="93"/>
      <c r="R921" s="93"/>
      <c r="S921" s="93"/>
      <c r="T921" s="87"/>
      <c r="U921" s="81"/>
    </row>
    <row r="922" spans="1:28" s="16" customFormat="1" outlineLevel="1">
      <c r="A922" s="193" t="s">
        <v>131</v>
      </c>
      <c r="B922" s="5"/>
      <c r="C922" s="8" t="s">
        <v>167</v>
      </c>
      <c r="D922" s="162" t="s">
        <v>159</v>
      </c>
      <c r="E922" s="28">
        <v>0</v>
      </c>
      <c r="F922" s="17">
        <v>0</v>
      </c>
      <c r="G922" s="29">
        <v>0</v>
      </c>
      <c r="H922" s="111">
        <v>0</v>
      </c>
      <c r="I922" s="18">
        <v>0</v>
      </c>
      <c r="J922" s="29">
        <v>0</v>
      </c>
      <c r="K922" s="111">
        <v>0</v>
      </c>
      <c r="L922" s="18">
        <v>0</v>
      </c>
      <c r="M922" s="29">
        <v>0</v>
      </c>
      <c r="N922" s="181">
        <v>0</v>
      </c>
      <c r="O922" s="19">
        <v>0</v>
      </c>
      <c r="P922" s="32">
        <v>0</v>
      </c>
      <c r="Q922" s="93"/>
      <c r="R922" s="93"/>
      <c r="S922" s="93"/>
      <c r="T922" s="86"/>
      <c r="U922" s="81"/>
    </row>
    <row r="923" spans="1:28" s="20" customFormat="1" ht="31.5" outlineLevel="1">
      <c r="A923" s="193" t="s">
        <v>131</v>
      </c>
      <c r="B923" s="5"/>
      <c r="C923" s="129" t="s">
        <v>182</v>
      </c>
      <c r="D923" s="162" t="s">
        <v>159</v>
      </c>
      <c r="E923" s="28">
        <v>0</v>
      </c>
      <c r="F923" s="17">
        <v>0</v>
      </c>
      <c r="G923" s="29">
        <v>0</v>
      </c>
      <c r="H923" s="28">
        <v>0</v>
      </c>
      <c r="I923" s="18">
        <v>0</v>
      </c>
      <c r="J923" s="29">
        <v>0</v>
      </c>
      <c r="K923" s="111">
        <v>0</v>
      </c>
      <c r="L923" s="18">
        <v>0</v>
      </c>
      <c r="M923" s="29">
        <v>0</v>
      </c>
      <c r="N923" s="30">
        <v>0</v>
      </c>
      <c r="O923" s="15">
        <v>0</v>
      </c>
      <c r="P923" s="31">
        <v>0</v>
      </c>
      <c r="Q923" s="93"/>
      <c r="R923" s="93"/>
      <c r="S923" s="93"/>
      <c r="T923" s="87"/>
      <c r="U923" s="81"/>
    </row>
    <row r="924" spans="1:28" s="20" customFormat="1" outlineLevel="1">
      <c r="A924" s="194" t="s">
        <v>131</v>
      </c>
      <c r="B924" s="7" t="s">
        <v>185</v>
      </c>
      <c r="C924" s="8" t="s">
        <v>157</v>
      </c>
      <c r="D924" s="162" t="s">
        <v>159</v>
      </c>
      <c r="E924" s="28">
        <v>0</v>
      </c>
      <c r="F924" s="17">
        <v>0</v>
      </c>
      <c r="G924" s="29">
        <v>0</v>
      </c>
      <c r="H924" s="28">
        <v>0</v>
      </c>
      <c r="I924" s="17">
        <v>0</v>
      </c>
      <c r="J924" s="29">
        <v>0</v>
      </c>
      <c r="K924" s="111">
        <v>0</v>
      </c>
      <c r="L924" s="18">
        <v>0</v>
      </c>
      <c r="M924" s="29">
        <v>0</v>
      </c>
      <c r="N924" s="181">
        <v>0</v>
      </c>
      <c r="O924" s="19">
        <v>0</v>
      </c>
      <c r="P924" s="32">
        <v>0</v>
      </c>
      <c r="Q924" s="93"/>
      <c r="R924" s="93"/>
      <c r="S924" s="93"/>
      <c r="T924" s="87"/>
      <c r="U924" s="81"/>
    </row>
    <row r="925" spans="1:28" s="20" customFormat="1" outlineLevel="1">
      <c r="A925" s="194" t="s">
        <v>131</v>
      </c>
      <c r="B925" s="7" t="s">
        <v>186</v>
      </c>
      <c r="C925" s="8" t="s">
        <v>183</v>
      </c>
      <c r="D925" s="162" t="s">
        <v>159</v>
      </c>
      <c r="E925" s="28">
        <v>0</v>
      </c>
      <c r="F925" s="17">
        <v>0</v>
      </c>
      <c r="G925" s="29">
        <v>0</v>
      </c>
      <c r="H925" s="28">
        <v>0</v>
      </c>
      <c r="I925" s="17">
        <v>0</v>
      </c>
      <c r="J925" s="29">
        <v>0</v>
      </c>
      <c r="K925" s="111">
        <v>0</v>
      </c>
      <c r="L925" s="18">
        <v>0</v>
      </c>
      <c r="M925" s="29">
        <v>0</v>
      </c>
      <c r="N925" s="181">
        <v>0</v>
      </c>
      <c r="O925" s="19">
        <v>0</v>
      </c>
      <c r="P925" s="32">
        <v>0</v>
      </c>
      <c r="Q925" s="93"/>
      <c r="R925" s="93"/>
      <c r="S925" s="93"/>
      <c r="T925" s="87"/>
      <c r="U925" s="81"/>
    </row>
    <row r="926" spans="1:28" s="20" customFormat="1" outlineLevel="1">
      <c r="A926" s="194" t="s">
        <v>131</v>
      </c>
      <c r="B926" s="7" t="s">
        <v>187</v>
      </c>
      <c r="C926" s="8" t="s">
        <v>156</v>
      </c>
      <c r="D926" s="162"/>
      <c r="E926" s="28"/>
      <c r="F926" s="17"/>
      <c r="G926" s="29">
        <v>0</v>
      </c>
      <c r="H926" s="28"/>
      <c r="I926" s="17"/>
      <c r="J926" s="29"/>
      <c r="K926" s="111">
        <v>0</v>
      </c>
      <c r="L926" s="18">
        <v>0</v>
      </c>
      <c r="M926" s="29">
        <v>0</v>
      </c>
      <c r="N926" s="181">
        <v>0</v>
      </c>
      <c r="O926" s="19">
        <v>0</v>
      </c>
      <c r="P926" s="32">
        <v>0</v>
      </c>
      <c r="Q926" s="93"/>
      <c r="R926" s="93"/>
      <c r="S926" s="93"/>
      <c r="U926" s="81"/>
    </row>
    <row r="927" spans="1:28" s="20" customFormat="1" ht="31.5" outlineLevel="1">
      <c r="A927" s="193" t="s">
        <v>131</v>
      </c>
      <c r="B927" s="5" t="s">
        <v>139</v>
      </c>
      <c r="C927" s="9" t="s">
        <v>142</v>
      </c>
      <c r="D927" s="163" t="s">
        <v>1</v>
      </c>
      <c r="E927" s="26">
        <v>0</v>
      </c>
      <c r="F927" s="21">
        <v>0</v>
      </c>
      <c r="G927" s="27">
        <v>8046995.3300000001</v>
      </c>
      <c r="H927" s="26">
        <v>0</v>
      </c>
      <c r="I927" s="21">
        <v>0</v>
      </c>
      <c r="J927" s="27">
        <v>10226630</v>
      </c>
      <c r="K927" s="26">
        <v>0</v>
      </c>
      <c r="L927" s="21">
        <v>0</v>
      </c>
      <c r="M927" s="27">
        <v>2179634.67</v>
      </c>
      <c r="N927" s="30">
        <v>0</v>
      </c>
      <c r="O927" s="15">
        <v>0</v>
      </c>
      <c r="P927" s="31">
        <v>0.27086317073828847</v>
      </c>
      <c r="Q927" s="92"/>
      <c r="R927" s="92"/>
      <c r="S927" s="92"/>
      <c r="T927" s="87"/>
      <c r="U927" s="81"/>
    </row>
    <row r="928" spans="1:28" s="20" customFormat="1" ht="31.5" outlineLevel="1">
      <c r="A928" s="194" t="s">
        <v>131</v>
      </c>
      <c r="B928" s="7" t="s">
        <v>188</v>
      </c>
      <c r="C928" s="10" t="s">
        <v>184</v>
      </c>
      <c r="D928" s="164" t="s">
        <v>1</v>
      </c>
      <c r="E928" s="28">
        <v>0</v>
      </c>
      <c r="F928" s="17">
        <v>0</v>
      </c>
      <c r="G928" s="29">
        <v>8046995.3300000001</v>
      </c>
      <c r="H928" s="28">
        <v>0</v>
      </c>
      <c r="I928" s="17">
        <v>0</v>
      </c>
      <c r="J928" s="29">
        <v>10226630</v>
      </c>
      <c r="K928" s="111">
        <v>0</v>
      </c>
      <c r="L928" s="18">
        <v>0</v>
      </c>
      <c r="M928" s="29">
        <v>2179634.67</v>
      </c>
      <c r="N928" s="181">
        <v>0</v>
      </c>
      <c r="O928" s="19">
        <v>0</v>
      </c>
      <c r="P928" s="32">
        <v>0.27086317073828847</v>
      </c>
      <c r="Q928" s="93"/>
      <c r="R928" s="93"/>
      <c r="S928" s="93"/>
      <c r="T928" s="87"/>
      <c r="U928" s="81"/>
    </row>
    <row r="929" spans="1:28" s="20" customFormat="1" ht="31.5" outlineLevel="1">
      <c r="A929" s="194" t="s">
        <v>131</v>
      </c>
      <c r="B929" s="7"/>
      <c r="C929" s="10" t="s">
        <v>224</v>
      </c>
      <c r="D929" s="164" t="s">
        <v>225</v>
      </c>
      <c r="E929" s="28">
        <v>0</v>
      </c>
      <c r="F929" s="17">
        <v>0</v>
      </c>
      <c r="G929" s="29">
        <v>0</v>
      </c>
      <c r="H929" s="28">
        <v>0</v>
      </c>
      <c r="I929" s="17">
        <v>0</v>
      </c>
      <c r="J929" s="29">
        <v>0</v>
      </c>
      <c r="K929" s="111">
        <v>0</v>
      </c>
      <c r="L929" s="18">
        <v>0</v>
      </c>
      <c r="M929" s="29">
        <v>0</v>
      </c>
      <c r="N929" s="181">
        <v>0</v>
      </c>
      <c r="O929" s="19">
        <v>0</v>
      </c>
      <c r="P929" s="32">
        <v>0</v>
      </c>
      <c r="Q929" s="93"/>
      <c r="R929" s="93"/>
      <c r="S929" s="93"/>
      <c r="T929" s="87"/>
      <c r="U929" s="81"/>
    </row>
    <row r="930" spans="1:28" s="20" customFormat="1" outlineLevel="1">
      <c r="A930" s="194" t="s">
        <v>131</v>
      </c>
      <c r="B930" s="7"/>
      <c r="C930" s="10" t="s">
        <v>222</v>
      </c>
      <c r="D930" s="164" t="s">
        <v>223</v>
      </c>
      <c r="E930" s="28">
        <v>1538</v>
      </c>
      <c r="F930" s="17">
        <v>0</v>
      </c>
      <c r="G930" s="29">
        <v>8046995.3300000001</v>
      </c>
      <c r="H930" s="28">
        <v>2092</v>
      </c>
      <c r="I930" s="17"/>
      <c r="J930" s="29">
        <v>10226630</v>
      </c>
      <c r="K930" s="111">
        <v>554</v>
      </c>
      <c r="L930" s="18">
        <v>0</v>
      </c>
      <c r="M930" s="29">
        <v>2179634.67</v>
      </c>
      <c r="N930" s="181">
        <v>0.36020806241872561</v>
      </c>
      <c r="O930" s="19">
        <v>0</v>
      </c>
      <c r="P930" s="32">
        <v>0.27086317073828847</v>
      </c>
      <c r="Q930" s="93"/>
      <c r="R930" s="93"/>
      <c r="S930" s="93"/>
      <c r="T930" s="87"/>
      <c r="U930" s="81"/>
    </row>
    <row r="931" spans="1:28" s="20" customFormat="1" outlineLevel="1">
      <c r="A931" s="194" t="s">
        <v>131</v>
      </c>
      <c r="B931" s="7" t="s">
        <v>189</v>
      </c>
      <c r="C931" s="11" t="s">
        <v>144</v>
      </c>
      <c r="D931" s="164" t="s">
        <v>1</v>
      </c>
      <c r="E931" s="28">
        <v>0</v>
      </c>
      <c r="F931" s="17">
        <v>0</v>
      </c>
      <c r="G931" s="29">
        <v>0</v>
      </c>
      <c r="H931" s="28">
        <v>0</v>
      </c>
      <c r="I931" s="17">
        <v>0</v>
      </c>
      <c r="J931" s="29">
        <v>0</v>
      </c>
      <c r="K931" s="111">
        <v>0</v>
      </c>
      <c r="L931" s="18">
        <v>0</v>
      </c>
      <c r="M931" s="29">
        <v>0</v>
      </c>
      <c r="N931" s="181">
        <v>0</v>
      </c>
      <c r="O931" s="19">
        <v>0</v>
      </c>
      <c r="P931" s="32">
        <v>0</v>
      </c>
      <c r="Q931" s="93"/>
      <c r="R931" s="93"/>
      <c r="S931" s="93"/>
      <c r="T931" s="87"/>
      <c r="U931" s="81"/>
    </row>
    <row r="932" spans="1:28" s="16" customFormat="1" outlineLevel="1">
      <c r="A932" s="193" t="s">
        <v>131</v>
      </c>
      <c r="B932" s="5" t="s">
        <v>143</v>
      </c>
      <c r="C932" s="6" t="s">
        <v>2</v>
      </c>
      <c r="D932" s="163" t="s">
        <v>3</v>
      </c>
      <c r="E932" s="26">
        <v>0</v>
      </c>
      <c r="F932" s="14">
        <v>0</v>
      </c>
      <c r="G932" s="27">
        <v>0</v>
      </c>
      <c r="H932" s="230">
        <v>0</v>
      </c>
      <c r="I932" s="231"/>
      <c r="J932" s="232">
        <v>0</v>
      </c>
      <c r="K932" s="165">
        <v>0</v>
      </c>
      <c r="L932" s="21">
        <v>0</v>
      </c>
      <c r="M932" s="27">
        <v>0</v>
      </c>
      <c r="N932" s="30">
        <v>0</v>
      </c>
      <c r="O932" s="15">
        <v>0</v>
      </c>
      <c r="P932" s="31">
        <v>0</v>
      </c>
      <c r="Q932" s="92"/>
      <c r="R932" s="92"/>
      <c r="S932" s="92"/>
      <c r="T932" s="86"/>
      <c r="U932" s="81"/>
    </row>
    <row r="933" spans="1:28" s="13" customFormat="1">
      <c r="A933" s="36" t="s">
        <v>112</v>
      </c>
      <c r="B933" s="37">
        <v>438</v>
      </c>
      <c r="C933" s="215" t="s">
        <v>202</v>
      </c>
      <c r="D933" s="208" t="s">
        <v>145</v>
      </c>
      <c r="E933" s="40" t="s">
        <v>145</v>
      </c>
      <c r="F933" s="41" t="s">
        <v>145</v>
      </c>
      <c r="G933" s="42">
        <v>951495</v>
      </c>
      <c r="H933" s="40" t="s">
        <v>145</v>
      </c>
      <c r="I933" s="41" t="s">
        <v>145</v>
      </c>
      <c r="J933" s="42">
        <v>755930</v>
      </c>
      <c r="K933" s="40" t="s">
        <v>145</v>
      </c>
      <c r="L933" s="41" t="s">
        <v>145</v>
      </c>
      <c r="M933" s="42">
        <v>-195565</v>
      </c>
      <c r="N933" s="216" t="s">
        <v>145</v>
      </c>
      <c r="O933" s="217" t="s">
        <v>145</v>
      </c>
      <c r="P933" s="43">
        <v>-0.20553444842064331</v>
      </c>
      <c r="Q933" s="91"/>
      <c r="R933" s="91"/>
      <c r="S933" s="91"/>
      <c r="T933" s="85"/>
      <c r="U933" s="81"/>
      <c r="W933" s="81"/>
      <c r="X933" s="81">
        <v>755930</v>
      </c>
    </row>
    <row r="934" spans="1:28" s="16" customFormat="1" outlineLevel="1">
      <c r="A934" s="193" t="s">
        <v>212</v>
      </c>
      <c r="B934" s="5" t="s">
        <v>136</v>
      </c>
      <c r="C934" s="6" t="s">
        <v>137</v>
      </c>
      <c r="D934" s="161" t="s">
        <v>194</v>
      </c>
      <c r="E934" s="26">
        <v>0</v>
      </c>
      <c r="F934" s="14">
        <v>0</v>
      </c>
      <c r="G934" s="27">
        <v>0</v>
      </c>
      <c r="H934" s="26">
        <v>0</v>
      </c>
      <c r="I934" s="14">
        <v>0</v>
      </c>
      <c r="J934" s="27">
        <v>0</v>
      </c>
      <c r="K934" s="26">
        <v>0</v>
      </c>
      <c r="L934" s="14">
        <v>0</v>
      </c>
      <c r="M934" s="27">
        <v>0</v>
      </c>
      <c r="N934" s="30">
        <v>0</v>
      </c>
      <c r="O934" s="15">
        <v>0</v>
      </c>
      <c r="P934" s="31">
        <v>0</v>
      </c>
      <c r="Q934" s="92"/>
      <c r="R934" s="92"/>
      <c r="S934" s="92"/>
      <c r="T934" s="86"/>
      <c r="U934" s="81"/>
    </row>
    <row r="935" spans="1:28" s="20" customFormat="1" outlineLevel="1">
      <c r="A935" s="194" t="s">
        <v>212</v>
      </c>
      <c r="B935" s="7"/>
      <c r="C935" s="8" t="s">
        <v>166</v>
      </c>
      <c r="D935" s="162" t="s">
        <v>194</v>
      </c>
      <c r="E935" s="28">
        <v>0</v>
      </c>
      <c r="F935" s="17">
        <v>0</v>
      </c>
      <c r="G935" s="29">
        <v>0</v>
      </c>
      <c r="H935" s="28">
        <v>0</v>
      </c>
      <c r="I935" s="17">
        <v>0</v>
      </c>
      <c r="J935" s="29">
        <v>0</v>
      </c>
      <c r="K935" s="28">
        <v>0</v>
      </c>
      <c r="L935" s="18">
        <v>0</v>
      </c>
      <c r="M935" s="29">
        <v>0</v>
      </c>
      <c r="N935" s="181">
        <v>0</v>
      </c>
      <c r="O935" s="19">
        <v>0</v>
      </c>
      <c r="P935" s="32">
        <v>0</v>
      </c>
      <c r="Q935" s="93"/>
      <c r="R935" s="93"/>
      <c r="S935" s="93"/>
      <c r="T935" s="87"/>
      <c r="U935" s="81"/>
    </row>
    <row r="936" spans="1:28" s="20" customFormat="1" outlineLevel="1">
      <c r="A936" s="194" t="s">
        <v>212</v>
      </c>
      <c r="B936" s="7"/>
      <c r="C936" s="8" t="s">
        <v>167</v>
      </c>
      <c r="D936" s="162" t="s">
        <v>194</v>
      </c>
      <c r="E936" s="28">
        <v>0</v>
      </c>
      <c r="F936" s="17">
        <v>0</v>
      </c>
      <c r="G936" s="29">
        <v>0</v>
      </c>
      <c r="H936" s="28">
        <v>0</v>
      </c>
      <c r="I936" s="17">
        <v>0</v>
      </c>
      <c r="J936" s="29">
        <v>0</v>
      </c>
      <c r="K936" s="111">
        <v>0</v>
      </c>
      <c r="L936" s="18">
        <v>0</v>
      </c>
      <c r="M936" s="29">
        <v>0</v>
      </c>
      <c r="N936" s="181">
        <v>0</v>
      </c>
      <c r="O936" s="19">
        <v>0</v>
      </c>
      <c r="P936" s="32">
        <v>0</v>
      </c>
      <c r="Q936" s="93"/>
      <c r="R936" s="93"/>
      <c r="S936" s="93"/>
      <c r="T936" s="87"/>
      <c r="U936" s="81"/>
    </row>
    <row r="937" spans="1:28" s="20" customFormat="1" outlineLevel="1">
      <c r="A937" s="194" t="s">
        <v>212</v>
      </c>
      <c r="B937" s="7" t="s">
        <v>168</v>
      </c>
      <c r="C937" s="8" t="s">
        <v>138</v>
      </c>
      <c r="D937" s="162" t="s">
        <v>194</v>
      </c>
      <c r="E937" s="28">
        <v>0</v>
      </c>
      <c r="F937" s="17">
        <v>0</v>
      </c>
      <c r="G937" s="29">
        <v>0</v>
      </c>
      <c r="H937" s="28">
        <v>0</v>
      </c>
      <c r="I937" s="17">
        <v>0</v>
      </c>
      <c r="J937" s="29">
        <v>0</v>
      </c>
      <c r="K937" s="111">
        <v>0</v>
      </c>
      <c r="L937" s="18">
        <v>0</v>
      </c>
      <c r="M937" s="29">
        <v>0</v>
      </c>
      <c r="N937" s="181">
        <v>0</v>
      </c>
      <c r="O937" s="19">
        <v>0</v>
      </c>
      <c r="P937" s="32">
        <v>0</v>
      </c>
      <c r="Q937" s="93"/>
      <c r="R937" s="93"/>
      <c r="S937" s="93"/>
      <c r="U937" s="81"/>
    </row>
    <row r="938" spans="1:28" s="20" customFormat="1" ht="31.5" outlineLevel="1">
      <c r="A938" s="194" t="s">
        <v>212</v>
      </c>
      <c r="B938" s="7" t="s">
        <v>169</v>
      </c>
      <c r="C938" s="129" t="s">
        <v>181</v>
      </c>
      <c r="D938" s="162" t="s">
        <v>195</v>
      </c>
      <c r="E938" s="28"/>
      <c r="F938" s="17"/>
      <c r="G938" s="29">
        <v>0</v>
      </c>
      <c r="H938" s="111"/>
      <c r="I938" s="18"/>
      <c r="J938" s="29">
        <v>0</v>
      </c>
      <c r="K938" s="28">
        <v>0</v>
      </c>
      <c r="L938" s="18">
        <v>0</v>
      </c>
      <c r="M938" s="29">
        <v>0</v>
      </c>
      <c r="N938" s="181">
        <v>0</v>
      </c>
      <c r="O938" s="19">
        <v>0</v>
      </c>
      <c r="P938" s="32">
        <v>0</v>
      </c>
      <c r="Q938" s="93"/>
      <c r="R938" s="93"/>
      <c r="S938" s="93"/>
      <c r="T938" s="87"/>
      <c r="U938" s="81"/>
    </row>
    <row r="939" spans="1:28" s="20" customFormat="1" outlineLevel="1">
      <c r="A939" s="194" t="s">
        <v>212</v>
      </c>
      <c r="B939" s="7" t="s">
        <v>170</v>
      </c>
      <c r="C939" s="8" t="s">
        <v>180</v>
      </c>
      <c r="D939" s="162" t="s">
        <v>194</v>
      </c>
      <c r="E939" s="28">
        <v>0</v>
      </c>
      <c r="F939" s="17">
        <v>0</v>
      </c>
      <c r="G939" s="29">
        <v>0</v>
      </c>
      <c r="H939" s="28">
        <v>0</v>
      </c>
      <c r="I939" s="17">
        <v>0</v>
      </c>
      <c r="J939" s="29">
        <v>0</v>
      </c>
      <c r="K939" s="111">
        <v>0</v>
      </c>
      <c r="L939" s="18">
        <v>0</v>
      </c>
      <c r="M939" s="29">
        <v>0</v>
      </c>
      <c r="N939" s="181">
        <v>0</v>
      </c>
      <c r="O939" s="19">
        <v>0</v>
      </c>
      <c r="P939" s="32">
        <v>0</v>
      </c>
      <c r="Q939" s="93"/>
      <c r="R939" s="93"/>
      <c r="S939" s="93"/>
      <c r="T939" s="87"/>
      <c r="U939" s="81"/>
      <c r="AB939" s="22"/>
    </row>
    <row r="940" spans="1:28" s="20" customFormat="1" outlineLevel="1">
      <c r="A940" s="194" t="s">
        <v>212</v>
      </c>
      <c r="B940" s="7" t="s">
        <v>171</v>
      </c>
      <c r="C940" s="8" t="s">
        <v>156</v>
      </c>
      <c r="D940" s="162"/>
      <c r="E940" s="28"/>
      <c r="F940" s="17"/>
      <c r="G940" s="29">
        <v>0</v>
      </c>
      <c r="H940" s="28"/>
      <c r="I940" s="17"/>
      <c r="J940" s="29">
        <v>0</v>
      </c>
      <c r="K940" s="111">
        <v>0</v>
      </c>
      <c r="L940" s="18">
        <v>0</v>
      </c>
      <c r="M940" s="29">
        <v>0</v>
      </c>
      <c r="N940" s="181">
        <v>0</v>
      </c>
      <c r="O940" s="19">
        <v>0</v>
      </c>
      <c r="P940" s="32">
        <v>0</v>
      </c>
      <c r="Q940" s="93"/>
      <c r="R940" s="93"/>
      <c r="S940" s="93"/>
      <c r="T940" s="87"/>
      <c r="U940" s="81"/>
    </row>
    <row r="941" spans="1:28" s="20" customFormat="1" outlineLevel="1">
      <c r="A941" s="193" t="s">
        <v>212</v>
      </c>
      <c r="B941" s="5" t="s">
        <v>141</v>
      </c>
      <c r="C941" s="6" t="s">
        <v>140</v>
      </c>
      <c r="D941" s="161" t="s">
        <v>159</v>
      </c>
      <c r="E941" s="26">
        <v>0</v>
      </c>
      <c r="F941" s="14">
        <v>0</v>
      </c>
      <c r="G941" s="27">
        <v>0</v>
      </c>
      <c r="H941" s="26">
        <v>0</v>
      </c>
      <c r="I941" s="21">
        <v>0</v>
      </c>
      <c r="J941" s="27">
        <v>0</v>
      </c>
      <c r="K941" s="26">
        <v>0</v>
      </c>
      <c r="L941" s="21">
        <v>0</v>
      </c>
      <c r="M941" s="27">
        <v>0</v>
      </c>
      <c r="N941" s="30">
        <v>0</v>
      </c>
      <c r="O941" s="15">
        <v>0</v>
      </c>
      <c r="P941" s="31">
        <v>0</v>
      </c>
      <c r="Q941" s="92"/>
      <c r="R941" s="92"/>
      <c r="S941" s="92"/>
      <c r="T941" s="87"/>
      <c r="U941" s="81"/>
    </row>
    <row r="942" spans="1:28" s="20" customFormat="1" outlineLevel="1">
      <c r="A942" s="193" t="s">
        <v>212</v>
      </c>
      <c r="B942" s="5"/>
      <c r="C942" s="8" t="s">
        <v>166</v>
      </c>
      <c r="D942" s="162" t="s">
        <v>159</v>
      </c>
      <c r="E942" s="28">
        <v>0</v>
      </c>
      <c r="F942" s="17">
        <v>0</v>
      </c>
      <c r="G942" s="29">
        <v>0</v>
      </c>
      <c r="H942" s="28">
        <v>0</v>
      </c>
      <c r="I942" s="17">
        <v>0</v>
      </c>
      <c r="J942" s="29">
        <v>0</v>
      </c>
      <c r="K942" s="111">
        <v>0</v>
      </c>
      <c r="L942" s="18">
        <v>0</v>
      </c>
      <c r="M942" s="29">
        <v>0</v>
      </c>
      <c r="N942" s="30">
        <v>0</v>
      </c>
      <c r="O942" s="15">
        <v>0</v>
      </c>
      <c r="P942" s="31">
        <v>0</v>
      </c>
      <c r="Q942" s="93"/>
      <c r="R942" s="93"/>
      <c r="S942" s="93"/>
      <c r="T942" s="87"/>
      <c r="U942" s="81"/>
    </row>
    <row r="943" spans="1:28" s="16" customFormat="1" outlineLevel="1">
      <c r="A943" s="193" t="s">
        <v>212</v>
      </c>
      <c r="B943" s="5"/>
      <c r="C943" s="8" t="s">
        <v>167</v>
      </c>
      <c r="D943" s="162" t="s">
        <v>159</v>
      </c>
      <c r="E943" s="28">
        <v>0</v>
      </c>
      <c r="F943" s="17">
        <v>0</v>
      </c>
      <c r="G943" s="29">
        <v>0</v>
      </c>
      <c r="H943" s="111">
        <v>0</v>
      </c>
      <c r="I943" s="18">
        <v>0</v>
      </c>
      <c r="J943" s="29">
        <v>0</v>
      </c>
      <c r="K943" s="111">
        <v>0</v>
      </c>
      <c r="L943" s="18">
        <v>0</v>
      </c>
      <c r="M943" s="29">
        <v>0</v>
      </c>
      <c r="N943" s="181">
        <v>0</v>
      </c>
      <c r="O943" s="19">
        <v>0</v>
      </c>
      <c r="P943" s="32">
        <v>0</v>
      </c>
      <c r="Q943" s="93"/>
      <c r="R943" s="93"/>
      <c r="S943" s="93"/>
      <c r="T943" s="86"/>
      <c r="U943" s="81"/>
    </row>
    <row r="944" spans="1:28" s="20" customFormat="1" ht="31.5" outlineLevel="1">
      <c r="A944" s="193" t="s">
        <v>212</v>
      </c>
      <c r="B944" s="5"/>
      <c r="C944" s="129" t="s">
        <v>182</v>
      </c>
      <c r="D944" s="162" t="s">
        <v>159</v>
      </c>
      <c r="E944" s="28">
        <v>0</v>
      </c>
      <c r="F944" s="17">
        <v>0</v>
      </c>
      <c r="G944" s="29">
        <v>0</v>
      </c>
      <c r="H944" s="28">
        <v>0</v>
      </c>
      <c r="I944" s="18">
        <v>0</v>
      </c>
      <c r="J944" s="29">
        <v>0</v>
      </c>
      <c r="K944" s="111">
        <v>0</v>
      </c>
      <c r="L944" s="18">
        <v>0</v>
      </c>
      <c r="M944" s="29">
        <v>0</v>
      </c>
      <c r="N944" s="30">
        <v>0</v>
      </c>
      <c r="O944" s="15">
        <v>0</v>
      </c>
      <c r="P944" s="31">
        <v>0</v>
      </c>
      <c r="Q944" s="93"/>
      <c r="R944" s="93"/>
      <c r="S944" s="93"/>
      <c r="T944" s="87"/>
      <c r="U944" s="81"/>
    </row>
    <row r="945" spans="1:28" s="20" customFormat="1" outlineLevel="1">
      <c r="A945" s="194" t="s">
        <v>212</v>
      </c>
      <c r="B945" s="7" t="s">
        <v>185</v>
      </c>
      <c r="C945" s="8" t="s">
        <v>157</v>
      </c>
      <c r="D945" s="162" t="s">
        <v>159</v>
      </c>
      <c r="E945" s="28">
        <v>0</v>
      </c>
      <c r="F945" s="17">
        <v>0</v>
      </c>
      <c r="G945" s="29">
        <v>0</v>
      </c>
      <c r="H945" s="28">
        <v>0</v>
      </c>
      <c r="I945" s="17">
        <v>0</v>
      </c>
      <c r="J945" s="29">
        <v>0</v>
      </c>
      <c r="K945" s="111">
        <v>0</v>
      </c>
      <c r="L945" s="18">
        <v>0</v>
      </c>
      <c r="M945" s="29">
        <v>0</v>
      </c>
      <c r="N945" s="181">
        <v>0</v>
      </c>
      <c r="O945" s="19">
        <v>0</v>
      </c>
      <c r="P945" s="32">
        <v>0</v>
      </c>
      <c r="Q945" s="93"/>
      <c r="R945" s="93"/>
      <c r="S945" s="93"/>
      <c r="T945" s="87"/>
      <c r="U945" s="81"/>
    </row>
    <row r="946" spans="1:28" s="20" customFormat="1" outlineLevel="1">
      <c r="A946" s="194" t="s">
        <v>212</v>
      </c>
      <c r="B946" s="7" t="s">
        <v>186</v>
      </c>
      <c r="C946" s="8" t="s">
        <v>183</v>
      </c>
      <c r="D946" s="162" t="s">
        <v>159</v>
      </c>
      <c r="E946" s="28">
        <v>0</v>
      </c>
      <c r="F946" s="17">
        <v>0</v>
      </c>
      <c r="G946" s="29">
        <v>0</v>
      </c>
      <c r="H946" s="28">
        <v>0</v>
      </c>
      <c r="I946" s="17">
        <v>0</v>
      </c>
      <c r="J946" s="29">
        <v>0</v>
      </c>
      <c r="K946" s="111">
        <v>0</v>
      </c>
      <c r="L946" s="18">
        <v>0</v>
      </c>
      <c r="M946" s="29">
        <v>0</v>
      </c>
      <c r="N946" s="181">
        <v>0</v>
      </c>
      <c r="O946" s="19">
        <v>0</v>
      </c>
      <c r="P946" s="32">
        <v>0</v>
      </c>
      <c r="Q946" s="93"/>
      <c r="R946" s="93"/>
      <c r="S946" s="93"/>
      <c r="T946" s="87"/>
      <c r="U946" s="81"/>
    </row>
    <row r="947" spans="1:28" s="20" customFormat="1" outlineLevel="1">
      <c r="A947" s="194" t="s">
        <v>212</v>
      </c>
      <c r="B947" s="7" t="s">
        <v>187</v>
      </c>
      <c r="C947" s="8" t="s">
        <v>156</v>
      </c>
      <c r="D947" s="162"/>
      <c r="E947" s="28"/>
      <c r="F947" s="17"/>
      <c r="G947" s="29">
        <v>0</v>
      </c>
      <c r="H947" s="28"/>
      <c r="I947" s="17"/>
      <c r="J947" s="29"/>
      <c r="K947" s="111">
        <v>0</v>
      </c>
      <c r="L947" s="18">
        <v>0</v>
      </c>
      <c r="M947" s="29">
        <v>0</v>
      </c>
      <c r="N947" s="181">
        <v>0</v>
      </c>
      <c r="O947" s="19">
        <v>0</v>
      </c>
      <c r="P947" s="32">
        <v>0</v>
      </c>
      <c r="Q947" s="93"/>
      <c r="R947" s="93"/>
      <c r="S947" s="93"/>
      <c r="U947" s="81"/>
    </row>
    <row r="948" spans="1:28" s="20" customFormat="1" ht="31.5" outlineLevel="1">
      <c r="A948" s="193" t="s">
        <v>212</v>
      </c>
      <c r="B948" s="5" t="s">
        <v>139</v>
      </c>
      <c r="C948" s="9" t="s">
        <v>142</v>
      </c>
      <c r="D948" s="163" t="s">
        <v>1</v>
      </c>
      <c r="E948" s="26">
        <v>0</v>
      </c>
      <c r="F948" s="21">
        <v>0</v>
      </c>
      <c r="G948" s="27">
        <v>951495</v>
      </c>
      <c r="H948" s="26">
        <v>0</v>
      </c>
      <c r="I948" s="21">
        <v>0</v>
      </c>
      <c r="J948" s="27">
        <v>755930</v>
      </c>
      <c r="K948" s="26">
        <v>0</v>
      </c>
      <c r="L948" s="21">
        <v>0</v>
      </c>
      <c r="M948" s="27">
        <v>-195565</v>
      </c>
      <c r="N948" s="30">
        <v>0</v>
      </c>
      <c r="O948" s="15">
        <v>0</v>
      </c>
      <c r="P948" s="31">
        <v>-0.20553444842064331</v>
      </c>
      <c r="Q948" s="92"/>
      <c r="R948" s="92"/>
      <c r="S948" s="92"/>
      <c r="T948" s="87"/>
      <c r="U948" s="81"/>
    </row>
    <row r="949" spans="1:28" s="20" customFormat="1" ht="31.5" outlineLevel="1">
      <c r="A949" s="194" t="s">
        <v>212</v>
      </c>
      <c r="B949" s="7" t="s">
        <v>188</v>
      </c>
      <c r="C949" s="10" t="s">
        <v>184</v>
      </c>
      <c r="D949" s="164" t="s">
        <v>1</v>
      </c>
      <c r="E949" s="28">
        <v>0</v>
      </c>
      <c r="F949" s="17">
        <v>0</v>
      </c>
      <c r="G949" s="29">
        <v>951495</v>
      </c>
      <c r="H949" s="28">
        <v>0</v>
      </c>
      <c r="I949" s="17">
        <v>0</v>
      </c>
      <c r="J949" s="29">
        <v>755930</v>
      </c>
      <c r="K949" s="111">
        <v>0</v>
      </c>
      <c r="L949" s="18">
        <v>0</v>
      </c>
      <c r="M949" s="29">
        <v>-195565</v>
      </c>
      <c r="N949" s="181">
        <v>0</v>
      </c>
      <c r="O949" s="19">
        <v>0</v>
      </c>
      <c r="P949" s="32">
        <v>-0.20553444842064331</v>
      </c>
      <c r="Q949" s="93"/>
      <c r="R949" s="93"/>
      <c r="S949" s="93"/>
      <c r="T949" s="87"/>
      <c r="U949" s="81"/>
    </row>
    <row r="950" spans="1:28" s="20" customFormat="1" ht="31.5" outlineLevel="1">
      <c r="A950" s="194" t="s">
        <v>212</v>
      </c>
      <c r="B950" s="7"/>
      <c r="C950" s="10" t="s">
        <v>224</v>
      </c>
      <c r="D950" s="164" t="s">
        <v>225</v>
      </c>
      <c r="E950" s="28">
        <v>0</v>
      </c>
      <c r="F950" s="17">
        <v>0</v>
      </c>
      <c r="G950" s="29">
        <v>0</v>
      </c>
      <c r="H950" s="28">
        <v>0</v>
      </c>
      <c r="I950" s="17">
        <v>0</v>
      </c>
      <c r="J950" s="29">
        <v>0</v>
      </c>
      <c r="K950" s="111">
        <v>0</v>
      </c>
      <c r="L950" s="18">
        <v>0</v>
      </c>
      <c r="M950" s="29">
        <v>0</v>
      </c>
      <c r="N950" s="181">
        <v>0</v>
      </c>
      <c r="O950" s="19">
        <v>0</v>
      </c>
      <c r="P950" s="32">
        <v>0</v>
      </c>
      <c r="Q950" s="93"/>
      <c r="R950" s="93"/>
      <c r="S950" s="93"/>
      <c r="T950" s="87"/>
      <c r="U950" s="81"/>
    </row>
    <row r="951" spans="1:28" s="20" customFormat="1" outlineLevel="1">
      <c r="A951" s="194" t="s">
        <v>212</v>
      </c>
      <c r="B951" s="7"/>
      <c r="C951" s="10" t="s">
        <v>222</v>
      </c>
      <c r="D951" s="164" t="s">
        <v>223</v>
      </c>
      <c r="E951" s="28">
        <v>113</v>
      </c>
      <c r="F951" s="17">
        <v>0</v>
      </c>
      <c r="G951" s="29">
        <v>951495</v>
      </c>
      <c r="H951" s="28">
        <v>139</v>
      </c>
      <c r="I951" s="17"/>
      <c r="J951" s="29">
        <v>755930</v>
      </c>
      <c r="K951" s="111">
        <v>26</v>
      </c>
      <c r="L951" s="18">
        <v>0</v>
      </c>
      <c r="M951" s="29">
        <v>-195565</v>
      </c>
      <c r="N951" s="181">
        <v>0.23008849557522124</v>
      </c>
      <c r="O951" s="19">
        <v>0</v>
      </c>
      <c r="P951" s="32">
        <v>-0.20553444842064331</v>
      </c>
      <c r="Q951" s="93"/>
      <c r="R951" s="93"/>
      <c r="S951" s="93"/>
      <c r="T951" s="87"/>
      <c r="U951" s="81"/>
    </row>
    <row r="952" spans="1:28" s="20" customFormat="1" outlineLevel="1">
      <c r="A952" s="194" t="s">
        <v>212</v>
      </c>
      <c r="B952" s="7" t="s">
        <v>189</v>
      </c>
      <c r="C952" s="11" t="s">
        <v>144</v>
      </c>
      <c r="D952" s="164" t="s">
        <v>1</v>
      </c>
      <c r="E952" s="28">
        <v>0</v>
      </c>
      <c r="F952" s="17">
        <v>0</v>
      </c>
      <c r="G952" s="29">
        <v>0</v>
      </c>
      <c r="H952" s="28">
        <v>0</v>
      </c>
      <c r="I952" s="17">
        <v>0</v>
      </c>
      <c r="J952" s="29">
        <v>0</v>
      </c>
      <c r="K952" s="111">
        <v>0</v>
      </c>
      <c r="L952" s="18">
        <v>0</v>
      </c>
      <c r="M952" s="29">
        <v>0</v>
      </c>
      <c r="N952" s="181">
        <v>0</v>
      </c>
      <c r="O952" s="19">
        <v>0</v>
      </c>
      <c r="P952" s="32">
        <v>0</v>
      </c>
      <c r="Q952" s="93"/>
      <c r="R952" s="93"/>
      <c r="S952" s="93"/>
      <c r="T952" s="87"/>
      <c r="U952" s="81"/>
    </row>
    <row r="953" spans="1:28" s="16" customFormat="1" outlineLevel="1">
      <c r="A953" s="193" t="s">
        <v>212</v>
      </c>
      <c r="B953" s="5" t="s">
        <v>143</v>
      </c>
      <c r="C953" s="6" t="s">
        <v>2</v>
      </c>
      <c r="D953" s="163" t="s">
        <v>3</v>
      </c>
      <c r="E953" s="26">
        <v>0</v>
      </c>
      <c r="F953" s="14">
        <v>0</v>
      </c>
      <c r="G953" s="27">
        <v>0</v>
      </c>
      <c r="H953" s="230">
        <v>0</v>
      </c>
      <c r="I953" s="231"/>
      <c r="J953" s="232">
        <v>0</v>
      </c>
      <c r="K953" s="165">
        <v>0</v>
      </c>
      <c r="L953" s="21">
        <v>0</v>
      </c>
      <c r="M953" s="27">
        <v>0</v>
      </c>
      <c r="N953" s="30">
        <v>0</v>
      </c>
      <c r="O953" s="15">
        <v>0</v>
      </c>
      <c r="P953" s="31">
        <v>0</v>
      </c>
      <c r="Q953" s="92"/>
      <c r="R953" s="92"/>
      <c r="S953" s="92"/>
      <c r="T953" s="86"/>
      <c r="U953" s="81"/>
    </row>
    <row r="954" spans="1:28" s="13" customFormat="1">
      <c r="A954" s="36" t="s">
        <v>115</v>
      </c>
      <c r="B954" s="37" t="s">
        <v>165</v>
      </c>
      <c r="C954" s="215" t="s">
        <v>203</v>
      </c>
      <c r="D954" s="208" t="s">
        <v>145</v>
      </c>
      <c r="E954" s="40" t="s">
        <v>145</v>
      </c>
      <c r="F954" s="41" t="s">
        <v>145</v>
      </c>
      <c r="G954" s="42">
        <v>17593345.93</v>
      </c>
      <c r="H954" s="40" t="s">
        <v>145</v>
      </c>
      <c r="I954" s="41" t="s">
        <v>145</v>
      </c>
      <c r="J954" s="42">
        <v>826500</v>
      </c>
      <c r="K954" s="40" t="s">
        <v>145</v>
      </c>
      <c r="L954" s="41" t="s">
        <v>145</v>
      </c>
      <c r="M954" s="42">
        <v>-16766845.93</v>
      </c>
      <c r="N954" s="216" t="s">
        <v>145</v>
      </c>
      <c r="O954" s="217" t="s">
        <v>145</v>
      </c>
      <c r="P954" s="43">
        <v>-0.95302201165779044</v>
      </c>
      <c r="Q954" s="91"/>
      <c r="R954" s="91"/>
      <c r="S954" s="91"/>
      <c r="T954" s="85"/>
      <c r="U954" s="81"/>
      <c r="W954" s="81"/>
      <c r="X954" s="81">
        <v>826500</v>
      </c>
    </row>
    <row r="955" spans="1:28" s="16" customFormat="1" outlineLevel="1">
      <c r="A955" s="193" t="s">
        <v>165</v>
      </c>
      <c r="B955" s="5" t="s">
        <v>136</v>
      </c>
      <c r="C955" s="6" t="s">
        <v>137</v>
      </c>
      <c r="D955" s="161" t="s">
        <v>194</v>
      </c>
      <c r="E955" s="26">
        <v>0</v>
      </c>
      <c r="F955" s="14">
        <v>0</v>
      </c>
      <c r="G955" s="27">
        <v>0</v>
      </c>
      <c r="H955" s="26">
        <v>0</v>
      </c>
      <c r="I955" s="14">
        <v>0</v>
      </c>
      <c r="J955" s="27">
        <v>0</v>
      </c>
      <c r="K955" s="26">
        <v>0</v>
      </c>
      <c r="L955" s="14">
        <v>0</v>
      </c>
      <c r="M955" s="27">
        <v>0</v>
      </c>
      <c r="N955" s="30">
        <v>0</v>
      </c>
      <c r="O955" s="15">
        <v>0</v>
      </c>
      <c r="P955" s="31">
        <v>0</v>
      </c>
      <c r="Q955" s="92"/>
      <c r="R955" s="92"/>
      <c r="S955" s="92"/>
      <c r="T955" s="86"/>
      <c r="U955" s="81"/>
    </row>
    <row r="956" spans="1:28" s="20" customFormat="1" outlineLevel="1">
      <c r="A956" s="194" t="s">
        <v>165</v>
      </c>
      <c r="B956" s="7"/>
      <c r="C956" s="8" t="s">
        <v>166</v>
      </c>
      <c r="D956" s="162" t="s">
        <v>194</v>
      </c>
      <c r="E956" s="28">
        <v>0</v>
      </c>
      <c r="F956" s="17">
        <v>0</v>
      </c>
      <c r="G956" s="29">
        <v>0</v>
      </c>
      <c r="H956" s="28">
        <v>0</v>
      </c>
      <c r="I956" s="17">
        <v>0</v>
      </c>
      <c r="J956" s="29">
        <v>0</v>
      </c>
      <c r="K956" s="28">
        <v>0</v>
      </c>
      <c r="L956" s="18">
        <v>0</v>
      </c>
      <c r="M956" s="29">
        <v>0</v>
      </c>
      <c r="N956" s="181">
        <v>0</v>
      </c>
      <c r="O956" s="19">
        <v>0</v>
      </c>
      <c r="P956" s="32">
        <v>0</v>
      </c>
      <c r="Q956" s="93"/>
      <c r="R956" s="93"/>
      <c r="S956" s="93"/>
      <c r="T956" s="87"/>
      <c r="U956" s="81"/>
    </row>
    <row r="957" spans="1:28" s="20" customFormat="1" outlineLevel="1">
      <c r="A957" s="194" t="s">
        <v>165</v>
      </c>
      <c r="B957" s="7"/>
      <c r="C957" s="8" t="s">
        <v>167</v>
      </c>
      <c r="D957" s="162" t="s">
        <v>194</v>
      </c>
      <c r="E957" s="28">
        <v>0</v>
      </c>
      <c r="F957" s="17">
        <v>0</v>
      </c>
      <c r="G957" s="29">
        <v>0</v>
      </c>
      <c r="H957" s="28">
        <v>0</v>
      </c>
      <c r="I957" s="17">
        <v>0</v>
      </c>
      <c r="J957" s="29">
        <v>0</v>
      </c>
      <c r="K957" s="111">
        <v>0</v>
      </c>
      <c r="L957" s="18">
        <v>0</v>
      </c>
      <c r="M957" s="29">
        <v>0</v>
      </c>
      <c r="N957" s="181">
        <v>0</v>
      </c>
      <c r="O957" s="19">
        <v>0</v>
      </c>
      <c r="P957" s="32">
        <v>0</v>
      </c>
      <c r="Q957" s="93"/>
      <c r="R957" s="93"/>
      <c r="S957" s="93"/>
      <c r="T957" s="87"/>
      <c r="U957" s="81"/>
    </row>
    <row r="958" spans="1:28" s="20" customFormat="1" outlineLevel="1">
      <c r="A958" s="194" t="s">
        <v>165</v>
      </c>
      <c r="B958" s="7" t="s">
        <v>168</v>
      </c>
      <c r="C958" s="8" t="s">
        <v>138</v>
      </c>
      <c r="D958" s="162" t="s">
        <v>194</v>
      </c>
      <c r="E958" s="28">
        <v>0</v>
      </c>
      <c r="F958" s="17">
        <v>0</v>
      </c>
      <c r="G958" s="29">
        <v>0</v>
      </c>
      <c r="H958" s="28">
        <v>0</v>
      </c>
      <c r="I958" s="17">
        <v>0</v>
      </c>
      <c r="J958" s="29">
        <v>0</v>
      </c>
      <c r="K958" s="111">
        <v>0</v>
      </c>
      <c r="L958" s="18">
        <v>0</v>
      </c>
      <c r="M958" s="29">
        <v>0</v>
      </c>
      <c r="N958" s="181">
        <v>0</v>
      </c>
      <c r="O958" s="19">
        <v>0</v>
      </c>
      <c r="P958" s="32">
        <v>0</v>
      </c>
      <c r="Q958" s="93"/>
      <c r="R958" s="93"/>
      <c r="S958" s="93"/>
      <c r="U958" s="81"/>
    </row>
    <row r="959" spans="1:28" s="20" customFormat="1" ht="31.5" outlineLevel="1">
      <c r="A959" s="194" t="s">
        <v>165</v>
      </c>
      <c r="B959" s="7" t="s">
        <v>169</v>
      </c>
      <c r="C959" s="129" t="s">
        <v>181</v>
      </c>
      <c r="D959" s="162" t="s">
        <v>195</v>
      </c>
      <c r="E959" s="28"/>
      <c r="F959" s="17"/>
      <c r="G959" s="29">
        <v>0</v>
      </c>
      <c r="H959" s="111"/>
      <c r="I959" s="18"/>
      <c r="J959" s="29">
        <v>0</v>
      </c>
      <c r="K959" s="28">
        <v>0</v>
      </c>
      <c r="L959" s="18">
        <v>0</v>
      </c>
      <c r="M959" s="29">
        <v>0</v>
      </c>
      <c r="N959" s="181">
        <v>0</v>
      </c>
      <c r="O959" s="19">
        <v>0</v>
      </c>
      <c r="P959" s="32">
        <v>0</v>
      </c>
      <c r="Q959" s="93"/>
      <c r="R959" s="93"/>
      <c r="S959" s="93"/>
      <c r="T959" s="87"/>
      <c r="U959" s="81"/>
    </row>
    <row r="960" spans="1:28" s="20" customFormat="1" outlineLevel="1">
      <c r="A960" s="194" t="s">
        <v>165</v>
      </c>
      <c r="B960" s="7" t="s">
        <v>170</v>
      </c>
      <c r="C960" s="8" t="s">
        <v>180</v>
      </c>
      <c r="D960" s="162" t="s">
        <v>194</v>
      </c>
      <c r="E960" s="28">
        <v>0</v>
      </c>
      <c r="F960" s="17">
        <v>0</v>
      </c>
      <c r="G960" s="29">
        <v>0</v>
      </c>
      <c r="H960" s="28">
        <v>0</v>
      </c>
      <c r="I960" s="17">
        <v>0</v>
      </c>
      <c r="J960" s="29">
        <v>0</v>
      </c>
      <c r="K960" s="111">
        <v>0</v>
      </c>
      <c r="L960" s="18">
        <v>0</v>
      </c>
      <c r="M960" s="29">
        <v>0</v>
      </c>
      <c r="N960" s="181">
        <v>0</v>
      </c>
      <c r="O960" s="19">
        <v>0</v>
      </c>
      <c r="P960" s="32">
        <v>0</v>
      </c>
      <c r="Q960" s="93"/>
      <c r="R960" s="93"/>
      <c r="S960" s="93"/>
      <c r="T960" s="87"/>
      <c r="U960" s="81"/>
      <c r="AB960" s="22"/>
    </row>
    <row r="961" spans="1:24" s="20" customFormat="1" outlineLevel="1">
      <c r="A961" s="194" t="s">
        <v>165</v>
      </c>
      <c r="B961" s="7" t="s">
        <v>171</v>
      </c>
      <c r="C961" s="8" t="s">
        <v>156</v>
      </c>
      <c r="D961" s="162"/>
      <c r="E961" s="28"/>
      <c r="F961" s="17"/>
      <c r="G961" s="29">
        <v>0</v>
      </c>
      <c r="H961" s="28"/>
      <c r="I961" s="17"/>
      <c r="J961" s="29">
        <v>0</v>
      </c>
      <c r="K961" s="111">
        <v>0</v>
      </c>
      <c r="L961" s="18">
        <v>0</v>
      </c>
      <c r="M961" s="29">
        <v>0</v>
      </c>
      <c r="N961" s="181">
        <v>0</v>
      </c>
      <c r="O961" s="19">
        <v>0</v>
      </c>
      <c r="P961" s="32">
        <v>0</v>
      </c>
      <c r="Q961" s="93"/>
      <c r="R961" s="93"/>
      <c r="S961" s="93"/>
      <c r="T961" s="87"/>
      <c r="U961" s="81"/>
    </row>
    <row r="962" spans="1:24" s="20" customFormat="1" outlineLevel="1">
      <c r="A962" s="193" t="s">
        <v>165</v>
      </c>
      <c r="B962" s="5" t="s">
        <v>141</v>
      </c>
      <c r="C962" s="6" t="s">
        <v>140</v>
      </c>
      <c r="D962" s="161" t="s">
        <v>159</v>
      </c>
      <c r="E962" s="26">
        <v>192</v>
      </c>
      <c r="F962" s="14">
        <v>1102</v>
      </c>
      <c r="G962" s="27">
        <v>17593345.93</v>
      </c>
      <c r="H962" s="26">
        <v>0</v>
      </c>
      <c r="I962" s="21">
        <v>0</v>
      </c>
      <c r="J962" s="27">
        <v>0</v>
      </c>
      <c r="K962" s="26">
        <v>-192</v>
      </c>
      <c r="L962" s="21">
        <v>-1102</v>
      </c>
      <c r="M962" s="27">
        <v>-17593345.93</v>
      </c>
      <c r="N962" s="30">
        <v>-1</v>
      </c>
      <c r="O962" s="15">
        <v>-1</v>
      </c>
      <c r="P962" s="31">
        <v>-1</v>
      </c>
      <c r="Q962" s="92"/>
      <c r="R962" s="92"/>
      <c r="S962" s="92"/>
      <c r="T962" s="87"/>
      <c r="U962" s="81"/>
    </row>
    <row r="963" spans="1:24" s="20" customFormat="1" outlineLevel="1">
      <c r="A963" s="193" t="s">
        <v>165</v>
      </c>
      <c r="B963" s="5"/>
      <c r="C963" s="8" t="s">
        <v>166</v>
      </c>
      <c r="D963" s="162" t="s">
        <v>159</v>
      </c>
      <c r="E963" s="28">
        <v>0</v>
      </c>
      <c r="F963" s="17">
        <v>0</v>
      </c>
      <c r="G963" s="29">
        <v>0</v>
      </c>
      <c r="H963" s="28">
        <v>0</v>
      </c>
      <c r="I963" s="17">
        <v>0</v>
      </c>
      <c r="J963" s="29">
        <v>0</v>
      </c>
      <c r="K963" s="111">
        <v>0</v>
      </c>
      <c r="L963" s="18">
        <v>0</v>
      </c>
      <c r="M963" s="29">
        <v>0</v>
      </c>
      <c r="N963" s="30">
        <v>0</v>
      </c>
      <c r="O963" s="15">
        <v>0</v>
      </c>
      <c r="P963" s="31">
        <v>0</v>
      </c>
      <c r="Q963" s="93"/>
      <c r="R963" s="93"/>
      <c r="S963" s="93"/>
      <c r="T963" s="87"/>
      <c r="U963" s="81"/>
    </row>
    <row r="964" spans="1:24" s="16" customFormat="1" outlineLevel="1">
      <c r="A964" s="193" t="s">
        <v>165</v>
      </c>
      <c r="B964" s="5"/>
      <c r="C964" s="8" t="s">
        <v>167</v>
      </c>
      <c r="D964" s="162" t="s">
        <v>159</v>
      </c>
      <c r="E964" s="28">
        <v>0</v>
      </c>
      <c r="F964" s="17">
        <v>0</v>
      </c>
      <c r="G964" s="29">
        <v>0</v>
      </c>
      <c r="H964" s="111">
        <v>0</v>
      </c>
      <c r="I964" s="18">
        <v>0</v>
      </c>
      <c r="J964" s="29">
        <v>0</v>
      </c>
      <c r="K964" s="111">
        <v>0</v>
      </c>
      <c r="L964" s="18">
        <v>0</v>
      </c>
      <c r="M964" s="29">
        <v>0</v>
      </c>
      <c r="N964" s="181">
        <v>0</v>
      </c>
      <c r="O964" s="19">
        <v>0</v>
      </c>
      <c r="P964" s="32">
        <v>0</v>
      </c>
      <c r="Q964" s="93"/>
      <c r="R964" s="93"/>
      <c r="S964" s="93"/>
      <c r="T964" s="86"/>
      <c r="U964" s="81"/>
    </row>
    <row r="965" spans="1:24" s="20" customFormat="1" ht="31.5" outlineLevel="1">
      <c r="A965" s="193" t="s">
        <v>165</v>
      </c>
      <c r="B965" s="5"/>
      <c r="C965" s="129" t="s">
        <v>182</v>
      </c>
      <c r="D965" s="162" t="s">
        <v>159</v>
      </c>
      <c r="E965" s="28">
        <v>0</v>
      </c>
      <c r="F965" s="17">
        <v>0</v>
      </c>
      <c r="G965" s="29">
        <v>0</v>
      </c>
      <c r="H965" s="28">
        <v>0</v>
      </c>
      <c r="I965" s="18">
        <v>0</v>
      </c>
      <c r="J965" s="29">
        <v>0</v>
      </c>
      <c r="K965" s="111">
        <v>0</v>
      </c>
      <c r="L965" s="18">
        <v>0</v>
      </c>
      <c r="M965" s="29">
        <v>0</v>
      </c>
      <c r="N965" s="30">
        <v>0</v>
      </c>
      <c r="O965" s="15">
        <v>0</v>
      </c>
      <c r="P965" s="31">
        <v>0</v>
      </c>
      <c r="Q965" s="93"/>
      <c r="R965" s="93"/>
      <c r="S965" s="93"/>
      <c r="T965" s="87"/>
      <c r="U965" s="81"/>
    </row>
    <row r="966" spans="1:24" s="20" customFormat="1" outlineLevel="1">
      <c r="A966" s="194" t="s">
        <v>165</v>
      </c>
      <c r="B966" s="7" t="s">
        <v>185</v>
      </c>
      <c r="C966" s="8" t="s">
        <v>157</v>
      </c>
      <c r="D966" s="162" t="s">
        <v>159</v>
      </c>
      <c r="E966" s="28">
        <v>192</v>
      </c>
      <c r="F966" s="17">
        <v>1102</v>
      </c>
      <c r="G966" s="29">
        <v>17593345.93</v>
      </c>
      <c r="H966" s="28">
        <v>0</v>
      </c>
      <c r="I966" s="17">
        <v>0</v>
      </c>
      <c r="J966" s="29">
        <v>0</v>
      </c>
      <c r="K966" s="111">
        <v>-192</v>
      </c>
      <c r="L966" s="18">
        <v>-1102</v>
      </c>
      <c r="M966" s="29">
        <v>-17593345.93</v>
      </c>
      <c r="N966" s="181">
        <v>-1</v>
      </c>
      <c r="O966" s="19">
        <v>-1</v>
      </c>
      <c r="P966" s="32">
        <v>-1</v>
      </c>
      <c r="Q966" s="93"/>
      <c r="R966" s="93"/>
      <c r="S966" s="93"/>
      <c r="T966" s="87"/>
      <c r="U966" s="81"/>
    </row>
    <row r="967" spans="1:24" s="20" customFormat="1" outlineLevel="1">
      <c r="A967" s="194" t="s">
        <v>165</v>
      </c>
      <c r="B967" s="7" t="s">
        <v>186</v>
      </c>
      <c r="C967" s="8" t="s">
        <v>183</v>
      </c>
      <c r="D967" s="162" t="s">
        <v>159</v>
      </c>
      <c r="E967" s="28">
        <v>0</v>
      </c>
      <c r="F967" s="17">
        <v>0</v>
      </c>
      <c r="G967" s="29">
        <v>0</v>
      </c>
      <c r="H967" s="28">
        <v>0</v>
      </c>
      <c r="I967" s="17">
        <v>0</v>
      </c>
      <c r="J967" s="29">
        <v>0</v>
      </c>
      <c r="K967" s="111">
        <v>0</v>
      </c>
      <c r="L967" s="18">
        <v>0</v>
      </c>
      <c r="M967" s="29">
        <v>0</v>
      </c>
      <c r="N967" s="181">
        <v>0</v>
      </c>
      <c r="O967" s="19">
        <v>0</v>
      </c>
      <c r="P967" s="32">
        <v>0</v>
      </c>
      <c r="Q967" s="93"/>
      <c r="R967" s="93"/>
      <c r="S967" s="93"/>
      <c r="T967" s="87"/>
      <c r="U967" s="81"/>
    </row>
    <row r="968" spans="1:24" s="20" customFormat="1" outlineLevel="1">
      <c r="A968" s="194" t="s">
        <v>165</v>
      </c>
      <c r="B968" s="7" t="s">
        <v>187</v>
      </c>
      <c r="C968" s="8" t="s">
        <v>156</v>
      </c>
      <c r="D968" s="162"/>
      <c r="E968" s="28"/>
      <c r="F968" s="17"/>
      <c r="G968" s="29">
        <v>0</v>
      </c>
      <c r="H968" s="28"/>
      <c r="I968" s="17"/>
      <c r="J968" s="29"/>
      <c r="K968" s="111">
        <v>0</v>
      </c>
      <c r="L968" s="18">
        <v>0</v>
      </c>
      <c r="M968" s="29">
        <v>0</v>
      </c>
      <c r="N968" s="181">
        <v>0</v>
      </c>
      <c r="O968" s="19">
        <v>0</v>
      </c>
      <c r="P968" s="32">
        <v>0</v>
      </c>
      <c r="Q968" s="93"/>
      <c r="R968" s="93"/>
      <c r="S968" s="93"/>
      <c r="U968" s="81"/>
    </row>
    <row r="969" spans="1:24" s="20" customFormat="1" ht="31.5" outlineLevel="1">
      <c r="A969" s="193" t="s">
        <v>165</v>
      </c>
      <c r="B969" s="5" t="s">
        <v>139</v>
      </c>
      <c r="C969" s="9" t="s">
        <v>142</v>
      </c>
      <c r="D969" s="163" t="s">
        <v>1</v>
      </c>
      <c r="E969" s="26">
        <v>0</v>
      </c>
      <c r="F969" s="21">
        <v>0</v>
      </c>
      <c r="G969" s="27">
        <v>0</v>
      </c>
      <c r="H969" s="26">
        <v>0</v>
      </c>
      <c r="I969" s="21">
        <v>0</v>
      </c>
      <c r="J969" s="27">
        <v>826500</v>
      </c>
      <c r="K969" s="26">
        <v>0</v>
      </c>
      <c r="L969" s="21">
        <v>0</v>
      </c>
      <c r="M969" s="27">
        <v>826500</v>
      </c>
      <c r="N969" s="30">
        <v>0</v>
      </c>
      <c r="O969" s="15">
        <v>0</v>
      </c>
      <c r="P969" s="31">
        <v>0</v>
      </c>
      <c r="Q969" s="92"/>
      <c r="R969" s="92"/>
      <c r="S969" s="92"/>
      <c r="T969" s="87"/>
      <c r="U969" s="81"/>
    </row>
    <row r="970" spans="1:24" s="20" customFormat="1" ht="31.5" outlineLevel="1">
      <c r="A970" s="194" t="s">
        <v>165</v>
      </c>
      <c r="B970" s="7" t="s">
        <v>188</v>
      </c>
      <c r="C970" s="10" t="s">
        <v>184</v>
      </c>
      <c r="D970" s="164" t="s">
        <v>1</v>
      </c>
      <c r="E970" s="28">
        <v>0</v>
      </c>
      <c r="F970" s="17">
        <v>0</v>
      </c>
      <c r="G970" s="29">
        <v>0</v>
      </c>
      <c r="H970" s="28">
        <v>0</v>
      </c>
      <c r="I970" s="17">
        <v>0</v>
      </c>
      <c r="J970" s="29">
        <v>826500</v>
      </c>
      <c r="K970" s="111">
        <v>0</v>
      </c>
      <c r="L970" s="18">
        <v>0</v>
      </c>
      <c r="M970" s="29">
        <v>826500</v>
      </c>
      <c r="N970" s="181">
        <v>0</v>
      </c>
      <c r="O970" s="19">
        <v>0</v>
      </c>
      <c r="P970" s="32">
        <v>0</v>
      </c>
      <c r="Q970" s="93"/>
      <c r="R970" s="93"/>
      <c r="S970" s="93"/>
      <c r="T970" s="87"/>
      <c r="U970" s="81"/>
    </row>
    <row r="971" spans="1:24" s="20" customFormat="1" ht="31.5" outlineLevel="1">
      <c r="A971" s="194" t="s">
        <v>165</v>
      </c>
      <c r="B971" s="7"/>
      <c r="C971" s="10" t="s">
        <v>224</v>
      </c>
      <c r="D971" s="164" t="s">
        <v>225</v>
      </c>
      <c r="E971" s="28">
        <v>0</v>
      </c>
      <c r="F971" s="17">
        <v>0</v>
      </c>
      <c r="G971" s="29">
        <v>0</v>
      </c>
      <c r="H971" s="28">
        <v>0</v>
      </c>
      <c r="I971" s="17">
        <v>0</v>
      </c>
      <c r="J971" s="29">
        <v>0</v>
      </c>
      <c r="K971" s="111">
        <v>0</v>
      </c>
      <c r="L971" s="18">
        <v>0</v>
      </c>
      <c r="M971" s="29">
        <v>0</v>
      </c>
      <c r="N971" s="181">
        <v>0</v>
      </c>
      <c r="O971" s="19">
        <v>0</v>
      </c>
      <c r="P971" s="32">
        <v>0</v>
      </c>
      <c r="Q971" s="93"/>
      <c r="R971" s="93"/>
      <c r="S971" s="93"/>
      <c r="T971" s="87"/>
      <c r="U971" s="81"/>
    </row>
    <row r="972" spans="1:24" s="20" customFormat="1" outlineLevel="1">
      <c r="A972" s="194" t="s">
        <v>165</v>
      </c>
      <c r="B972" s="7"/>
      <c r="C972" s="10" t="s">
        <v>222</v>
      </c>
      <c r="D972" s="164" t="s">
        <v>223</v>
      </c>
      <c r="E972" s="28">
        <v>0</v>
      </c>
      <c r="F972" s="17">
        <v>0</v>
      </c>
      <c r="G972" s="29">
        <v>0</v>
      </c>
      <c r="H972" s="28">
        <v>570</v>
      </c>
      <c r="I972" s="17"/>
      <c r="J972" s="29">
        <v>826500</v>
      </c>
      <c r="K972" s="111">
        <v>570</v>
      </c>
      <c r="L972" s="18">
        <v>0</v>
      </c>
      <c r="M972" s="29">
        <v>826500</v>
      </c>
      <c r="N972" s="181">
        <v>0</v>
      </c>
      <c r="O972" s="19">
        <v>0</v>
      </c>
      <c r="P972" s="32">
        <v>0</v>
      </c>
      <c r="Q972" s="93"/>
      <c r="R972" s="93"/>
      <c r="S972" s="93"/>
      <c r="T972" s="87"/>
      <c r="U972" s="81"/>
    </row>
    <row r="973" spans="1:24" s="20" customFormat="1" outlineLevel="1">
      <c r="A973" s="194" t="s">
        <v>165</v>
      </c>
      <c r="B973" s="7" t="s">
        <v>189</v>
      </c>
      <c r="C973" s="11" t="s">
        <v>144</v>
      </c>
      <c r="D973" s="164" t="s">
        <v>1</v>
      </c>
      <c r="E973" s="28">
        <v>0</v>
      </c>
      <c r="F973" s="17">
        <v>0</v>
      </c>
      <c r="G973" s="29">
        <v>0</v>
      </c>
      <c r="H973" s="28">
        <v>0</v>
      </c>
      <c r="I973" s="17">
        <v>0</v>
      </c>
      <c r="J973" s="29">
        <v>0</v>
      </c>
      <c r="K973" s="111">
        <v>0</v>
      </c>
      <c r="L973" s="18">
        <v>0</v>
      </c>
      <c r="M973" s="29">
        <v>0</v>
      </c>
      <c r="N973" s="181">
        <v>0</v>
      </c>
      <c r="O973" s="19">
        <v>0</v>
      </c>
      <c r="P973" s="32">
        <v>0</v>
      </c>
      <c r="Q973" s="93"/>
      <c r="R973" s="93"/>
      <c r="S973" s="93"/>
      <c r="T973" s="87"/>
      <c r="U973" s="81"/>
    </row>
    <row r="974" spans="1:24" s="16" customFormat="1" outlineLevel="1">
      <c r="A974" s="193" t="s">
        <v>165</v>
      </c>
      <c r="B974" s="5" t="s">
        <v>143</v>
      </c>
      <c r="C974" s="6" t="s">
        <v>2</v>
      </c>
      <c r="D974" s="163" t="s">
        <v>3</v>
      </c>
      <c r="E974" s="26">
        <v>0</v>
      </c>
      <c r="F974" s="14">
        <v>0</v>
      </c>
      <c r="G974" s="27">
        <v>0</v>
      </c>
      <c r="H974" s="230">
        <v>0</v>
      </c>
      <c r="I974" s="231"/>
      <c r="J974" s="232">
        <v>0</v>
      </c>
      <c r="K974" s="165">
        <v>0</v>
      </c>
      <c r="L974" s="21">
        <v>0</v>
      </c>
      <c r="M974" s="27">
        <v>0</v>
      </c>
      <c r="N974" s="30">
        <v>0</v>
      </c>
      <c r="O974" s="15">
        <v>0</v>
      </c>
      <c r="P974" s="31">
        <v>0</v>
      </c>
      <c r="Q974" s="92"/>
      <c r="R974" s="92"/>
      <c r="S974" s="92"/>
      <c r="T974" s="86"/>
      <c r="U974" s="81"/>
    </row>
    <row r="975" spans="1:24" s="13" customFormat="1">
      <c r="A975" s="36" t="s">
        <v>116</v>
      </c>
      <c r="B975" s="37" t="s">
        <v>125</v>
      </c>
      <c r="C975" s="215" t="s">
        <v>124</v>
      </c>
      <c r="D975" s="208" t="s">
        <v>145</v>
      </c>
      <c r="E975" s="40" t="s">
        <v>145</v>
      </c>
      <c r="F975" s="41" t="s">
        <v>145</v>
      </c>
      <c r="G975" s="42">
        <v>1361233</v>
      </c>
      <c r="H975" s="40" t="s">
        <v>145</v>
      </c>
      <c r="I975" s="41" t="s">
        <v>145</v>
      </c>
      <c r="J975" s="42">
        <v>987000</v>
      </c>
      <c r="K975" s="40" t="s">
        <v>145</v>
      </c>
      <c r="L975" s="41" t="s">
        <v>145</v>
      </c>
      <c r="M975" s="42">
        <v>-374233</v>
      </c>
      <c r="N975" s="216" t="s">
        <v>145</v>
      </c>
      <c r="O975" s="217" t="s">
        <v>145</v>
      </c>
      <c r="P975" s="43">
        <v>-0.27492207432526244</v>
      </c>
      <c r="Q975" s="91"/>
      <c r="R975" s="91"/>
      <c r="S975" s="91"/>
      <c r="T975" s="85"/>
      <c r="U975" s="81"/>
      <c r="W975" s="81"/>
      <c r="X975" s="81">
        <v>987000</v>
      </c>
    </row>
    <row r="976" spans="1:24" s="16" customFormat="1" outlineLevel="1">
      <c r="A976" s="193" t="s">
        <v>125</v>
      </c>
      <c r="B976" s="5" t="s">
        <v>136</v>
      </c>
      <c r="C976" s="6" t="s">
        <v>137</v>
      </c>
      <c r="D976" s="161" t="s">
        <v>194</v>
      </c>
      <c r="E976" s="26">
        <v>0</v>
      </c>
      <c r="F976" s="14">
        <v>0</v>
      </c>
      <c r="G976" s="27">
        <v>0</v>
      </c>
      <c r="H976" s="26">
        <v>0</v>
      </c>
      <c r="I976" s="14">
        <v>0</v>
      </c>
      <c r="J976" s="27">
        <v>0</v>
      </c>
      <c r="K976" s="26">
        <v>0</v>
      </c>
      <c r="L976" s="14">
        <v>0</v>
      </c>
      <c r="M976" s="27">
        <v>0</v>
      </c>
      <c r="N976" s="30">
        <v>0</v>
      </c>
      <c r="O976" s="15">
        <v>0</v>
      </c>
      <c r="P976" s="31">
        <v>0</v>
      </c>
      <c r="Q976" s="92"/>
      <c r="R976" s="92"/>
      <c r="S976" s="92"/>
      <c r="T976" s="86"/>
      <c r="U976" s="81"/>
    </row>
    <row r="977" spans="1:28" s="20" customFormat="1" outlineLevel="1">
      <c r="A977" s="194" t="s">
        <v>125</v>
      </c>
      <c r="B977" s="7"/>
      <c r="C977" s="8" t="s">
        <v>166</v>
      </c>
      <c r="D977" s="162" t="s">
        <v>194</v>
      </c>
      <c r="E977" s="28">
        <v>0</v>
      </c>
      <c r="F977" s="17">
        <v>0</v>
      </c>
      <c r="G977" s="29">
        <v>0</v>
      </c>
      <c r="H977" s="28">
        <v>0</v>
      </c>
      <c r="I977" s="17">
        <v>0</v>
      </c>
      <c r="J977" s="29">
        <v>0</v>
      </c>
      <c r="K977" s="28">
        <v>0</v>
      </c>
      <c r="L977" s="18">
        <v>0</v>
      </c>
      <c r="M977" s="29">
        <v>0</v>
      </c>
      <c r="N977" s="181">
        <v>0</v>
      </c>
      <c r="O977" s="19">
        <v>0</v>
      </c>
      <c r="P977" s="32">
        <v>0</v>
      </c>
      <c r="Q977" s="93"/>
      <c r="R977" s="93"/>
      <c r="S977" s="93"/>
      <c r="T977" s="87"/>
      <c r="U977" s="81"/>
    </row>
    <row r="978" spans="1:28" s="20" customFormat="1" outlineLevel="1">
      <c r="A978" s="194" t="s">
        <v>125</v>
      </c>
      <c r="B978" s="7"/>
      <c r="C978" s="8" t="s">
        <v>167</v>
      </c>
      <c r="D978" s="162" t="s">
        <v>194</v>
      </c>
      <c r="E978" s="28">
        <v>0</v>
      </c>
      <c r="F978" s="17">
        <v>0</v>
      </c>
      <c r="G978" s="29">
        <v>0</v>
      </c>
      <c r="H978" s="28">
        <v>0</v>
      </c>
      <c r="I978" s="17">
        <v>0</v>
      </c>
      <c r="J978" s="29">
        <v>0</v>
      </c>
      <c r="K978" s="111">
        <v>0</v>
      </c>
      <c r="L978" s="18">
        <v>0</v>
      </c>
      <c r="M978" s="29">
        <v>0</v>
      </c>
      <c r="N978" s="181">
        <v>0</v>
      </c>
      <c r="O978" s="19">
        <v>0</v>
      </c>
      <c r="P978" s="32">
        <v>0</v>
      </c>
      <c r="Q978" s="93"/>
      <c r="R978" s="93"/>
      <c r="S978" s="93"/>
      <c r="T978" s="87"/>
      <c r="U978" s="81"/>
    </row>
    <row r="979" spans="1:28" s="20" customFormat="1" outlineLevel="1">
      <c r="A979" s="194" t="s">
        <v>125</v>
      </c>
      <c r="B979" s="7" t="s">
        <v>168</v>
      </c>
      <c r="C979" s="8" t="s">
        <v>138</v>
      </c>
      <c r="D979" s="162" t="s">
        <v>194</v>
      </c>
      <c r="E979" s="28">
        <v>0</v>
      </c>
      <c r="F979" s="17">
        <v>0</v>
      </c>
      <c r="G979" s="29">
        <v>0</v>
      </c>
      <c r="H979" s="28">
        <v>0</v>
      </c>
      <c r="I979" s="17">
        <v>0</v>
      </c>
      <c r="J979" s="29">
        <v>0</v>
      </c>
      <c r="K979" s="111">
        <v>0</v>
      </c>
      <c r="L979" s="18">
        <v>0</v>
      </c>
      <c r="M979" s="29">
        <v>0</v>
      </c>
      <c r="N979" s="181">
        <v>0</v>
      </c>
      <c r="O979" s="19">
        <v>0</v>
      </c>
      <c r="P979" s="32">
        <v>0</v>
      </c>
      <c r="Q979" s="93"/>
      <c r="R979" s="93"/>
      <c r="S979" s="93"/>
      <c r="U979" s="81"/>
    </row>
    <row r="980" spans="1:28" s="20" customFormat="1" ht="31.5" outlineLevel="1">
      <c r="A980" s="194" t="s">
        <v>125</v>
      </c>
      <c r="B980" s="7" t="s">
        <v>169</v>
      </c>
      <c r="C980" s="129" t="s">
        <v>181</v>
      </c>
      <c r="D980" s="162" t="s">
        <v>195</v>
      </c>
      <c r="E980" s="28"/>
      <c r="F980" s="17"/>
      <c r="G980" s="29">
        <v>0</v>
      </c>
      <c r="H980" s="111"/>
      <c r="I980" s="18"/>
      <c r="J980" s="29">
        <v>0</v>
      </c>
      <c r="K980" s="28">
        <v>0</v>
      </c>
      <c r="L980" s="18">
        <v>0</v>
      </c>
      <c r="M980" s="29">
        <v>0</v>
      </c>
      <c r="N980" s="181">
        <v>0</v>
      </c>
      <c r="O980" s="19">
        <v>0</v>
      </c>
      <c r="P980" s="32">
        <v>0</v>
      </c>
      <c r="Q980" s="93"/>
      <c r="R980" s="93"/>
      <c r="S980" s="93"/>
      <c r="T980" s="87"/>
      <c r="U980" s="81"/>
    </row>
    <row r="981" spans="1:28" s="20" customFormat="1" outlineLevel="1">
      <c r="A981" s="194" t="s">
        <v>125</v>
      </c>
      <c r="B981" s="7" t="s">
        <v>170</v>
      </c>
      <c r="C981" s="8" t="s">
        <v>180</v>
      </c>
      <c r="D981" s="162" t="s">
        <v>194</v>
      </c>
      <c r="E981" s="28">
        <v>0</v>
      </c>
      <c r="F981" s="17">
        <v>0</v>
      </c>
      <c r="G981" s="29">
        <v>0</v>
      </c>
      <c r="H981" s="28">
        <v>0</v>
      </c>
      <c r="I981" s="17">
        <v>0</v>
      </c>
      <c r="J981" s="29">
        <v>0</v>
      </c>
      <c r="K981" s="111">
        <v>0</v>
      </c>
      <c r="L981" s="18">
        <v>0</v>
      </c>
      <c r="M981" s="29">
        <v>0</v>
      </c>
      <c r="N981" s="181">
        <v>0</v>
      </c>
      <c r="O981" s="19">
        <v>0</v>
      </c>
      <c r="P981" s="32">
        <v>0</v>
      </c>
      <c r="Q981" s="93"/>
      <c r="R981" s="93"/>
      <c r="S981" s="93"/>
      <c r="T981" s="87"/>
      <c r="U981" s="81"/>
      <c r="AB981" s="22"/>
    </row>
    <row r="982" spans="1:28" s="20" customFormat="1" outlineLevel="1">
      <c r="A982" s="194" t="s">
        <v>125</v>
      </c>
      <c r="B982" s="7" t="s">
        <v>171</v>
      </c>
      <c r="C982" s="8" t="s">
        <v>156</v>
      </c>
      <c r="D982" s="162"/>
      <c r="E982" s="28"/>
      <c r="F982" s="17"/>
      <c r="G982" s="29">
        <v>0</v>
      </c>
      <c r="H982" s="28"/>
      <c r="I982" s="17"/>
      <c r="J982" s="29">
        <v>0</v>
      </c>
      <c r="K982" s="111">
        <v>0</v>
      </c>
      <c r="L982" s="18">
        <v>0</v>
      </c>
      <c r="M982" s="29">
        <v>0</v>
      </c>
      <c r="N982" s="181">
        <v>0</v>
      </c>
      <c r="O982" s="19">
        <v>0</v>
      </c>
      <c r="P982" s="32">
        <v>0</v>
      </c>
      <c r="Q982" s="93"/>
      <c r="R982" s="93"/>
      <c r="S982" s="93"/>
      <c r="T982" s="87"/>
      <c r="U982" s="81"/>
    </row>
    <row r="983" spans="1:28" s="20" customFormat="1" outlineLevel="1">
      <c r="A983" s="193" t="s">
        <v>125</v>
      </c>
      <c r="B983" s="5" t="s">
        <v>141</v>
      </c>
      <c r="C983" s="6" t="s">
        <v>140</v>
      </c>
      <c r="D983" s="161" t="s">
        <v>159</v>
      </c>
      <c r="E983" s="26">
        <v>0</v>
      </c>
      <c r="F983" s="14">
        <v>0</v>
      </c>
      <c r="G983" s="27">
        <v>0</v>
      </c>
      <c r="H983" s="26">
        <v>0</v>
      </c>
      <c r="I983" s="21">
        <v>0</v>
      </c>
      <c r="J983" s="27">
        <v>0</v>
      </c>
      <c r="K983" s="26">
        <v>0</v>
      </c>
      <c r="L983" s="21">
        <v>0</v>
      </c>
      <c r="M983" s="27">
        <v>0</v>
      </c>
      <c r="N983" s="30">
        <v>0</v>
      </c>
      <c r="O983" s="15">
        <v>0</v>
      </c>
      <c r="P983" s="31">
        <v>0</v>
      </c>
      <c r="Q983" s="92"/>
      <c r="R983" s="92"/>
      <c r="S983" s="92"/>
      <c r="T983" s="87"/>
      <c r="U983" s="81"/>
    </row>
    <row r="984" spans="1:28" s="20" customFormat="1" outlineLevel="1">
      <c r="A984" s="193" t="s">
        <v>125</v>
      </c>
      <c r="B984" s="5"/>
      <c r="C984" s="8" t="s">
        <v>166</v>
      </c>
      <c r="D984" s="162" t="s">
        <v>159</v>
      </c>
      <c r="E984" s="28">
        <v>0</v>
      </c>
      <c r="F984" s="17">
        <v>0</v>
      </c>
      <c r="G984" s="29">
        <v>0</v>
      </c>
      <c r="H984" s="28">
        <v>0</v>
      </c>
      <c r="I984" s="17">
        <v>0</v>
      </c>
      <c r="J984" s="29">
        <v>0</v>
      </c>
      <c r="K984" s="111">
        <v>0</v>
      </c>
      <c r="L984" s="18">
        <v>0</v>
      </c>
      <c r="M984" s="29">
        <v>0</v>
      </c>
      <c r="N984" s="30">
        <v>0</v>
      </c>
      <c r="O984" s="15">
        <v>0</v>
      </c>
      <c r="P984" s="31">
        <v>0</v>
      </c>
      <c r="Q984" s="93"/>
      <c r="R984" s="93"/>
      <c r="S984" s="93"/>
      <c r="T984" s="87"/>
      <c r="U984" s="81"/>
    </row>
    <row r="985" spans="1:28" s="16" customFormat="1" outlineLevel="1">
      <c r="A985" s="193" t="s">
        <v>125</v>
      </c>
      <c r="B985" s="5"/>
      <c r="C985" s="8" t="s">
        <v>167</v>
      </c>
      <c r="D985" s="162" t="s">
        <v>159</v>
      </c>
      <c r="E985" s="28">
        <v>0</v>
      </c>
      <c r="F985" s="17">
        <v>0</v>
      </c>
      <c r="G985" s="29">
        <v>0</v>
      </c>
      <c r="H985" s="111">
        <v>0</v>
      </c>
      <c r="I985" s="18">
        <v>0</v>
      </c>
      <c r="J985" s="29">
        <v>0</v>
      </c>
      <c r="K985" s="111">
        <v>0</v>
      </c>
      <c r="L985" s="18">
        <v>0</v>
      </c>
      <c r="M985" s="29">
        <v>0</v>
      </c>
      <c r="N985" s="181">
        <v>0</v>
      </c>
      <c r="O985" s="19">
        <v>0</v>
      </c>
      <c r="P985" s="32">
        <v>0</v>
      </c>
      <c r="Q985" s="93"/>
      <c r="R985" s="93"/>
      <c r="S985" s="93"/>
      <c r="T985" s="86"/>
      <c r="U985" s="81"/>
    </row>
    <row r="986" spans="1:28" s="20" customFormat="1" ht="31.5" outlineLevel="1">
      <c r="A986" s="193" t="s">
        <v>125</v>
      </c>
      <c r="B986" s="5"/>
      <c r="C986" s="129" t="s">
        <v>182</v>
      </c>
      <c r="D986" s="162" t="s">
        <v>159</v>
      </c>
      <c r="E986" s="28">
        <v>0</v>
      </c>
      <c r="F986" s="17">
        <v>0</v>
      </c>
      <c r="G986" s="29">
        <v>0</v>
      </c>
      <c r="H986" s="28">
        <v>0</v>
      </c>
      <c r="I986" s="18">
        <v>0</v>
      </c>
      <c r="J986" s="29">
        <v>0</v>
      </c>
      <c r="K986" s="111">
        <v>0</v>
      </c>
      <c r="L986" s="18">
        <v>0</v>
      </c>
      <c r="M986" s="29">
        <v>0</v>
      </c>
      <c r="N986" s="30">
        <v>0</v>
      </c>
      <c r="O986" s="15">
        <v>0</v>
      </c>
      <c r="P986" s="31">
        <v>0</v>
      </c>
      <c r="Q986" s="93"/>
      <c r="R986" s="93"/>
      <c r="S986" s="93"/>
      <c r="T986" s="87"/>
      <c r="U986" s="81"/>
    </row>
    <row r="987" spans="1:28" s="20" customFormat="1" outlineLevel="1">
      <c r="A987" s="194" t="s">
        <v>125</v>
      </c>
      <c r="B987" s="7" t="s">
        <v>185</v>
      </c>
      <c r="C987" s="8" t="s">
        <v>157</v>
      </c>
      <c r="D987" s="162" t="s">
        <v>159</v>
      </c>
      <c r="E987" s="28">
        <v>0</v>
      </c>
      <c r="F987" s="17">
        <v>0</v>
      </c>
      <c r="G987" s="29">
        <v>0</v>
      </c>
      <c r="H987" s="28">
        <v>0</v>
      </c>
      <c r="I987" s="17">
        <v>0</v>
      </c>
      <c r="J987" s="29">
        <v>0</v>
      </c>
      <c r="K987" s="111">
        <v>0</v>
      </c>
      <c r="L987" s="18">
        <v>0</v>
      </c>
      <c r="M987" s="29">
        <v>0</v>
      </c>
      <c r="N987" s="181">
        <v>0</v>
      </c>
      <c r="O987" s="19">
        <v>0</v>
      </c>
      <c r="P987" s="32">
        <v>0</v>
      </c>
      <c r="Q987" s="93"/>
      <c r="R987" s="93"/>
      <c r="S987" s="93"/>
      <c r="T987" s="87"/>
      <c r="U987" s="81"/>
    </row>
    <row r="988" spans="1:28" s="20" customFormat="1" outlineLevel="1">
      <c r="A988" s="194" t="s">
        <v>125</v>
      </c>
      <c r="B988" s="7" t="s">
        <v>186</v>
      </c>
      <c r="C988" s="8" t="s">
        <v>183</v>
      </c>
      <c r="D988" s="162" t="s">
        <v>159</v>
      </c>
      <c r="E988" s="28">
        <v>0</v>
      </c>
      <c r="F988" s="17">
        <v>0</v>
      </c>
      <c r="G988" s="29">
        <v>0</v>
      </c>
      <c r="H988" s="28">
        <v>0</v>
      </c>
      <c r="I988" s="17">
        <v>0</v>
      </c>
      <c r="J988" s="29">
        <v>0</v>
      </c>
      <c r="K988" s="111">
        <v>0</v>
      </c>
      <c r="L988" s="18">
        <v>0</v>
      </c>
      <c r="M988" s="29">
        <v>0</v>
      </c>
      <c r="N988" s="181">
        <v>0</v>
      </c>
      <c r="O988" s="19">
        <v>0</v>
      </c>
      <c r="P988" s="32">
        <v>0</v>
      </c>
      <c r="Q988" s="93"/>
      <c r="R988" s="93"/>
      <c r="S988" s="93"/>
      <c r="T988" s="87"/>
      <c r="U988" s="81"/>
    </row>
    <row r="989" spans="1:28" s="20" customFormat="1" outlineLevel="1">
      <c r="A989" s="194" t="s">
        <v>125</v>
      </c>
      <c r="B989" s="7" t="s">
        <v>187</v>
      </c>
      <c r="C989" s="8" t="s">
        <v>156</v>
      </c>
      <c r="D989" s="162"/>
      <c r="E989" s="28"/>
      <c r="F989" s="17"/>
      <c r="G989" s="29">
        <v>0</v>
      </c>
      <c r="H989" s="28"/>
      <c r="I989" s="17"/>
      <c r="J989" s="29"/>
      <c r="K989" s="111">
        <v>0</v>
      </c>
      <c r="L989" s="18">
        <v>0</v>
      </c>
      <c r="M989" s="29">
        <v>0</v>
      </c>
      <c r="N989" s="181">
        <v>0</v>
      </c>
      <c r="O989" s="19">
        <v>0</v>
      </c>
      <c r="P989" s="32">
        <v>0</v>
      </c>
      <c r="Q989" s="93"/>
      <c r="R989" s="93"/>
      <c r="S989" s="93"/>
      <c r="U989" s="81"/>
    </row>
    <row r="990" spans="1:28" s="20" customFormat="1" ht="31.5" outlineLevel="1">
      <c r="A990" s="193" t="s">
        <v>125</v>
      </c>
      <c r="B990" s="5" t="s">
        <v>139</v>
      </c>
      <c r="C990" s="9" t="s">
        <v>142</v>
      </c>
      <c r="D990" s="163" t="s">
        <v>1</v>
      </c>
      <c r="E990" s="26">
        <v>212</v>
      </c>
      <c r="F990" s="21">
        <v>886</v>
      </c>
      <c r="G990" s="27">
        <v>1361233</v>
      </c>
      <c r="H990" s="26">
        <v>164</v>
      </c>
      <c r="I990" s="21">
        <v>650</v>
      </c>
      <c r="J990" s="27">
        <v>987000</v>
      </c>
      <c r="K990" s="26">
        <v>-48</v>
      </c>
      <c r="L990" s="21">
        <v>-236</v>
      </c>
      <c r="M990" s="27">
        <v>-374233</v>
      </c>
      <c r="N990" s="30">
        <v>-0.22641509433962265</v>
      </c>
      <c r="O990" s="15">
        <v>-0.26636568848758463</v>
      </c>
      <c r="P990" s="31">
        <v>-0.27492207432526244</v>
      </c>
      <c r="Q990" s="92"/>
      <c r="R990" s="92"/>
      <c r="S990" s="92"/>
      <c r="T990" s="87"/>
      <c r="U990" s="81"/>
    </row>
    <row r="991" spans="1:28" s="20" customFormat="1" ht="31.5" outlineLevel="1">
      <c r="A991" s="194" t="s">
        <v>125</v>
      </c>
      <c r="B991" s="7" t="s">
        <v>188</v>
      </c>
      <c r="C991" s="10" t="s">
        <v>184</v>
      </c>
      <c r="D991" s="164" t="s">
        <v>1</v>
      </c>
      <c r="E991" s="28">
        <v>0</v>
      </c>
      <c r="F991" s="17">
        <v>0</v>
      </c>
      <c r="G991" s="29">
        <v>0</v>
      </c>
      <c r="H991" s="28">
        <v>0</v>
      </c>
      <c r="I991" s="17">
        <v>0</v>
      </c>
      <c r="J991" s="29">
        <v>0</v>
      </c>
      <c r="K991" s="111">
        <v>0</v>
      </c>
      <c r="L991" s="18">
        <v>0</v>
      </c>
      <c r="M991" s="29">
        <v>0</v>
      </c>
      <c r="N991" s="181">
        <v>0</v>
      </c>
      <c r="O991" s="19">
        <v>0</v>
      </c>
      <c r="P991" s="32">
        <v>0</v>
      </c>
      <c r="Q991" s="93"/>
      <c r="R991" s="93"/>
      <c r="S991" s="93"/>
      <c r="T991" s="87"/>
      <c r="U991" s="81"/>
    </row>
    <row r="992" spans="1:28" s="20" customFormat="1" ht="31.5" outlineLevel="1">
      <c r="A992" s="194" t="s">
        <v>125</v>
      </c>
      <c r="B992" s="7"/>
      <c r="C992" s="10" t="s">
        <v>224</v>
      </c>
      <c r="D992" s="164" t="s">
        <v>225</v>
      </c>
      <c r="E992" s="28">
        <v>0</v>
      </c>
      <c r="F992" s="17">
        <v>0</v>
      </c>
      <c r="G992" s="29">
        <v>0</v>
      </c>
      <c r="H992" s="28">
        <v>0</v>
      </c>
      <c r="I992" s="17">
        <v>0</v>
      </c>
      <c r="J992" s="29">
        <v>0</v>
      </c>
      <c r="K992" s="111">
        <v>0</v>
      </c>
      <c r="L992" s="18">
        <v>0</v>
      </c>
      <c r="M992" s="29">
        <v>0</v>
      </c>
      <c r="N992" s="181">
        <v>0</v>
      </c>
      <c r="O992" s="19">
        <v>0</v>
      </c>
      <c r="P992" s="32">
        <v>0</v>
      </c>
      <c r="Q992" s="93"/>
      <c r="R992" s="93"/>
      <c r="S992" s="93"/>
      <c r="T992" s="87"/>
      <c r="U992" s="81"/>
    </row>
    <row r="993" spans="1:28" s="20" customFormat="1" outlineLevel="1">
      <c r="A993" s="194" t="s">
        <v>125</v>
      </c>
      <c r="B993" s="7"/>
      <c r="C993" s="10" t="s">
        <v>222</v>
      </c>
      <c r="D993" s="164" t="s">
        <v>223</v>
      </c>
      <c r="E993" s="28">
        <v>0</v>
      </c>
      <c r="F993" s="17">
        <v>0</v>
      </c>
      <c r="G993" s="29">
        <v>0</v>
      </c>
      <c r="H993" s="28">
        <v>0</v>
      </c>
      <c r="I993" s="17"/>
      <c r="J993" s="29">
        <v>0</v>
      </c>
      <c r="K993" s="111">
        <v>0</v>
      </c>
      <c r="L993" s="18">
        <v>0</v>
      </c>
      <c r="M993" s="29">
        <v>0</v>
      </c>
      <c r="N993" s="181">
        <v>0</v>
      </c>
      <c r="O993" s="19">
        <v>0</v>
      </c>
      <c r="P993" s="32">
        <v>0</v>
      </c>
      <c r="Q993" s="93"/>
      <c r="R993" s="93"/>
      <c r="S993" s="93"/>
      <c r="T993" s="87"/>
      <c r="U993" s="81"/>
    </row>
    <row r="994" spans="1:28" s="20" customFormat="1" outlineLevel="1">
      <c r="A994" s="194" t="s">
        <v>125</v>
      </c>
      <c r="B994" s="7" t="s">
        <v>189</v>
      </c>
      <c r="C994" s="11" t="s">
        <v>144</v>
      </c>
      <c r="D994" s="164" t="s">
        <v>1</v>
      </c>
      <c r="E994" s="28">
        <v>212</v>
      </c>
      <c r="F994" s="17">
        <v>886</v>
      </c>
      <c r="G994" s="29">
        <v>1361233</v>
      </c>
      <c r="H994" s="28">
        <v>164</v>
      </c>
      <c r="I994" s="17">
        <v>650</v>
      </c>
      <c r="J994" s="29">
        <v>987000</v>
      </c>
      <c r="K994" s="111">
        <v>-48</v>
      </c>
      <c r="L994" s="18">
        <v>-236</v>
      </c>
      <c r="M994" s="29">
        <v>-374233</v>
      </c>
      <c r="N994" s="181">
        <v>-0.22641509433962265</v>
      </c>
      <c r="O994" s="19">
        <v>-0.26636568848758463</v>
      </c>
      <c r="P994" s="32">
        <v>-0.27492207432526244</v>
      </c>
      <c r="Q994" s="93"/>
      <c r="R994" s="93"/>
      <c r="S994" s="93"/>
      <c r="T994" s="87"/>
      <c r="U994" s="81"/>
    </row>
    <row r="995" spans="1:28" s="16" customFormat="1" outlineLevel="1">
      <c r="A995" s="193" t="s">
        <v>125</v>
      </c>
      <c r="B995" s="5" t="s">
        <v>143</v>
      </c>
      <c r="C995" s="6" t="s">
        <v>2</v>
      </c>
      <c r="D995" s="163" t="s">
        <v>3</v>
      </c>
      <c r="E995" s="26">
        <v>0</v>
      </c>
      <c r="F995" s="14">
        <v>0</v>
      </c>
      <c r="G995" s="27">
        <v>0</v>
      </c>
      <c r="H995" s="230">
        <v>0</v>
      </c>
      <c r="I995" s="231"/>
      <c r="J995" s="232">
        <v>0</v>
      </c>
      <c r="K995" s="165">
        <v>0</v>
      </c>
      <c r="L995" s="21">
        <v>0</v>
      </c>
      <c r="M995" s="27">
        <v>0</v>
      </c>
      <c r="N995" s="30">
        <v>0</v>
      </c>
      <c r="O995" s="15">
        <v>0</v>
      </c>
      <c r="P995" s="31">
        <v>0</v>
      </c>
      <c r="Q995" s="92"/>
      <c r="R995" s="92"/>
      <c r="S995" s="92"/>
      <c r="T995" s="86"/>
      <c r="U995" s="81"/>
    </row>
    <row r="996" spans="1:28" s="13" customFormat="1">
      <c r="A996" s="36" t="s">
        <v>119</v>
      </c>
      <c r="B996" s="37" t="s">
        <v>133</v>
      </c>
      <c r="C996" s="215" t="s">
        <v>132</v>
      </c>
      <c r="D996" s="208" t="s">
        <v>145</v>
      </c>
      <c r="E996" s="40" t="s">
        <v>145</v>
      </c>
      <c r="F996" s="41" t="s">
        <v>145</v>
      </c>
      <c r="G996" s="42">
        <v>4531980</v>
      </c>
      <c r="H996" s="40" t="s">
        <v>145</v>
      </c>
      <c r="I996" s="41" t="s">
        <v>145</v>
      </c>
      <c r="J996" s="42">
        <v>3150060</v>
      </c>
      <c r="K996" s="40" t="s">
        <v>145</v>
      </c>
      <c r="L996" s="41" t="s">
        <v>145</v>
      </c>
      <c r="M996" s="42">
        <v>-1381920</v>
      </c>
      <c r="N996" s="216" t="s">
        <v>145</v>
      </c>
      <c r="O996" s="217" t="s">
        <v>145</v>
      </c>
      <c r="P996" s="43">
        <v>-0.30492632359366106</v>
      </c>
      <c r="Q996" s="91"/>
      <c r="R996" s="91"/>
      <c r="S996" s="91"/>
      <c r="T996" s="85"/>
      <c r="U996" s="81"/>
      <c r="W996" s="81"/>
      <c r="X996" s="81">
        <v>3150060</v>
      </c>
    </row>
    <row r="997" spans="1:28" s="16" customFormat="1" outlineLevel="1">
      <c r="A997" s="193" t="s">
        <v>133</v>
      </c>
      <c r="B997" s="5" t="s">
        <v>136</v>
      </c>
      <c r="C997" s="6" t="s">
        <v>137</v>
      </c>
      <c r="D997" s="161" t="s">
        <v>194</v>
      </c>
      <c r="E997" s="26">
        <v>0</v>
      </c>
      <c r="F997" s="14">
        <v>0</v>
      </c>
      <c r="G997" s="27">
        <v>0</v>
      </c>
      <c r="H997" s="26">
        <v>0</v>
      </c>
      <c r="I997" s="14">
        <v>0</v>
      </c>
      <c r="J997" s="27">
        <v>0</v>
      </c>
      <c r="K997" s="26">
        <v>0</v>
      </c>
      <c r="L997" s="14">
        <v>0</v>
      </c>
      <c r="M997" s="27">
        <v>0</v>
      </c>
      <c r="N997" s="30">
        <v>0</v>
      </c>
      <c r="O997" s="15">
        <v>0</v>
      </c>
      <c r="P997" s="31">
        <v>0</v>
      </c>
      <c r="Q997" s="92"/>
      <c r="R997" s="92"/>
      <c r="S997" s="92"/>
      <c r="T997" s="86"/>
      <c r="U997" s="81"/>
    </row>
    <row r="998" spans="1:28" s="20" customFormat="1" outlineLevel="1">
      <c r="A998" s="194" t="s">
        <v>133</v>
      </c>
      <c r="B998" s="7"/>
      <c r="C998" s="8" t="s">
        <v>166</v>
      </c>
      <c r="D998" s="162" t="s">
        <v>194</v>
      </c>
      <c r="E998" s="28">
        <v>0</v>
      </c>
      <c r="F998" s="17">
        <v>0</v>
      </c>
      <c r="G998" s="29">
        <v>0</v>
      </c>
      <c r="H998" s="28">
        <v>0</v>
      </c>
      <c r="I998" s="17">
        <v>0</v>
      </c>
      <c r="J998" s="29">
        <v>0</v>
      </c>
      <c r="K998" s="28">
        <v>0</v>
      </c>
      <c r="L998" s="18">
        <v>0</v>
      </c>
      <c r="M998" s="29">
        <v>0</v>
      </c>
      <c r="N998" s="181">
        <v>0</v>
      </c>
      <c r="O998" s="19">
        <v>0</v>
      </c>
      <c r="P998" s="32">
        <v>0</v>
      </c>
      <c r="Q998" s="93"/>
      <c r="R998" s="93"/>
      <c r="S998" s="93"/>
      <c r="T998" s="87"/>
      <c r="U998" s="81"/>
    </row>
    <row r="999" spans="1:28" s="20" customFormat="1" outlineLevel="1">
      <c r="A999" s="194" t="s">
        <v>133</v>
      </c>
      <c r="B999" s="7"/>
      <c r="C999" s="8" t="s">
        <v>167</v>
      </c>
      <c r="D999" s="162" t="s">
        <v>194</v>
      </c>
      <c r="E999" s="28">
        <v>0</v>
      </c>
      <c r="F999" s="17">
        <v>0</v>
      </c>
      <c r="G999" s="29">
        <v>0</v>
      </c>
      <c r="H999" s="28">
        <v>0</v>
      </c>
      <c r="I999" s="17">
        <v>0</v>
      </c>
      <c r="J999" s="29">
        <v>0</v>
      </c>
      <c r="K999" s="111">
        <v>0</v>
      </c>
      <c r="L999" s="18">
        <v>0</v>
      </c>
      <c r="M999" s="29">
        <v>0</v>
      </c>
      <c r="N999" s="181">
        <v>0</v>
      </c>
      <c r="O999" s="19">
        <v>0</v>
      </c>
      <c r="P999" s="32">
        <v>0</v>
      </c>
      <c r="Q999" s="93"/>
      <c r="R999" s="93"/>
      <c r="S999" s="93"/>
      <c r="T999" s="87"/>
      <c r="U999" s="81"/>
    </row>
    <row r="1000" spans="1:28" s="20" customFormat="1" outlineLevel="1">
      <c r="A1000" s="194" t="s">
        <v>133</v>
      </c>
      <c r="B1000" s="7" t="s">
        <v>168</v>
      </c>
      <c r="C1000" s="8" t="s">
        <v>138</v>
      </c>
      <c r="D1000" s="162" t="s">
        <v>194</v>
      </c>
      <c r="E1000" s="28">
        <v>0</v>
      </c>
      <c r="F1000" s="17">
        <v>0</v>
      </c>
      <c r="G1000" s="29">
        <v>0</v>
      </c>
      <c r="H1000" s="28">
        <v>0</v>
      </c>
      <c r="I1000" s="17">
        <v>0</v>
      </c>
      <c r="J1000" s="29">
        <v>0</v>
      </c>
      <c r="K1000" s="111">
        <v>0</v>
      </c>
      <c r="L1000" s="18">
        <v>0</v>
      </c>
      <c r="M1000" s="29">
        <v>0</v>
      </c>
      <c r="N1000" s="181">
        <v>0</v>
      </c>
      <c r="O1000" s="19">
        <v>0</v>
      </c>
      <c r="P1000" s="32">
        <v>0</v>
      </c>
      <c r="Q1000" s="93"/>
      <c r="R1000" s="93"/>
      <c r="S1000" s="93"/>
      <c r="U1000" s="81"/>
    </row>
    <row r="1001" spans="1:28" s="20" customFormat="1" ht="31.5" outlineLevel="1">
      <c r="A1001" s="194" t="s">
        <v>133</v>
      </c>
      <c r="B1001" s="7" t="s">
        <v>169</v>
      </c>
      <c r="C1001" s="129" t="s">
        <v>181</v>
      </c>
      <c r="D1001" s="162" t="s">
        <v>195</v>
      </c>
      <c r="E1001" s="28"/>
      <c r="F1001" s="17"/>
      <c r="G1001" s="29">
        <v>0</v>
      </c>
      <c r="H1001" s="111"/>
      <c r="I1001" s="18"/>
      <c r="J1001" s="29">
        <v>0</v>
      </c>
      <c r="K1001" s="28">
        <v>0</v>
      </c>
      <c r="L1001" s="18">
        <v>0</v>
      </c>
      <c r="M1001" s="29">
        <v>0</v>
      </c>
      <c r="N1001" s="181">
        <v>0</v>
      </c>
      <c r="O1001" s="19">
        <v>0</v>
      </c>
      <c r="P1001" s="32">
        <v>0</v>
      </c>
      <c r="Q1001" s="93"/>
      <c r="R1001" s="93"/>
      <c r="S1001" s="93"/>
      <c r="T1001" s="87"/>
      <c r="U1001" s="81"/>
    </row>
    <row r="1002" spans="1:28" s="20" customFormat="1" outlineLevel="1">
      <c r="A1002" s="194" t="s">
        <v>133</v>
      </c>
      <c r="B1002" s="7" t="s">
        <v>170</v>
      </c>
      <c r="C1002" s="8" t="s">
        <v>180</v>
      </c>
      <c r="D1002" s="162" t="s">
        <v>194</v>
      </c>
      <c r="E1002" s="28">
        <v>0</v>
      </c>
      <c r="F1002" s="17">
        <v>0</v>
      </c>
      <c r="G1002" s="29">
        <v>0</v>
      </c>
      <c r="H1002" s="28">
        <v>0</v>
      </c>
      <c r="I1002" s="17">
        <v>0</v>
      </c>
      <c r="J1002" s="29">
        <v>0</v>
      </c>
      <c r="K1002" s="111">
        <v>0</v>
      </c>
      <c r="L1002" s="18">
        <v>0</v>
      </c>
      <c r="M1002" s="29">
        <v>0</v>
      </c>
      <c r="N1002" s="181">
        <v>0</v>
      </c>
      <c r="O1002" s="19">
        <v>0</v>
      </c>
      <c r="P1002" s="32">
        <v>0</v>
      </c>
      <c r="Q1002" s="93"/>
      <c r="R1002" s="93"/>
      <c r="S1002" s="93"/>
      <c r="T1002" s="87"/>
      <c r="U1002" s="81"/>
      <c r="AB1002" s="22"/>
    </row>
    <row r="1003" spans="1:28" s="20" customFormat="1" outlineLevel="1">
      <c r="A1003" s="194" t="s">
        <v>133</v>
      </c>
      <c r="B1003" s="7" t="s">
        <v>171</v>
      </c>
      <c r="C1003" s="8" t="s">
        <v>156</v>
      </c>
      <c r="D1003" s="162"/>
      <c r="E1003" s="28"/>
      <c r="F1003" s="17"/>
      <c r="G1003" s="29">
        <v>0</v>
      </c>
      <c r="H1003" s="28"/>
      <c r="I1003" s="17"/>
      <c r="J1003" s="29">
        <v>0</v>
      </c>
      <c r="K1003" s="111">
        <v>0</v>
      </c>
      <c r="L1003" s="18">
        <v>0</v>
      </c>
      <c r="M1003" s="29">
        <v>0</v>
      </c>
      <c r="N1003" s="181">
        <v>0</v>
      </c>
      <c r="O1003" s="19">
        <v>0</v>
      </c>
      <c r="P1003" s="32">
        <v>0</v>
      </c>
      <c r="Q1003" s="93"/>
      <c r="R1003" s="93"/>
      <c r="S1003" s="93"/>
      <c r="T1003" s="87"/>
      <c r="U1003" s="81"/>
    </row>
    <row r="1004" spans="1:28" s="20" customFormat="1" outlineLevel="1">
      <c r="A1004" s="193" t="s">
        <v>133</v>
      </c>
      <c r="B1004" s="5" t="s">
        <v>141</v>
      </c>
      <c r="C1004" s="6" t="s">
        <v>140</v>
      </c>
      <c r="D1004" s="161" t="s">
        <v>159</v>
      </c>
      <c r="E1004" s="26">
        <v>0</v>
      </c>
      <c r="F1004" s="14">
        <v>0</v>
      </c>
      <c r="G1004" s="27">
        <v>0</v>
      </c>
      <c r="H1004" s="26">
        <v>0</v>
      </c>
      <c r="I1004" s="21">
        <v>0</v>
      </c>
      <c r="J1004" s="27">
        <v>0</v>
      </c>
      <c r="K1004" s="26">
        <v>0</v>
      </c>
      <c r="L1004" s="21">
        <v>0</v>
      </c>
      <c r="M1004" s="27">
        <v>0</v>
      </c>
      <c r="N1004" s="30">
        <v>0</v>
      </c>
      <c r="O1004" s="15">
        <v>0</v>
      </c>
      <c r="P1004" s="31">
        <v>0</v>
      </c>
      <c r="Q1004" s="92"/>
      <c r="R1004" s="92"/>
      <c r="S1004" s="92"/>
      <c r="T1004" s="87"/>
      <c r="U1004" s="81"/>
    </row>
    <row r="1005" spans="1:28" s="20" customFormat="1" outlineLevel="1">
      <c r="A1005" s="193" t="s">
        <v>133</v>
      </c>
      <c r="B1005" s="5"/>
      <c r="C1005" s="8" t="s">
        <v>166</v>
      </c>
      <c r="D1005" s="162" t="s">
        <v>159</v>
      </c>
      <c r="E1005" s="28">
        <v>0</v>
      </c>
      <c r="F1005" s="17">
        <v>0</v>
      </c>
      <c r="G1005" s="29">
        <v>0</v>
      </c>
      <c r="H1005" s="28">
        <v>0</v>
      </c>
      <c r="I1005" s="17">
        <v>0</v>
      </c>
      <c r="J1005" s="29">
        <v>0</v>
      </c>
      <c r="K1005" s="111">
        <v>0</v>
      </c>
      <c r="L1005" s="18">
        <v>0</v>
      </c>
      <c r="M1005" s="29">
        <v>0</v>
      </c>
      <c r="N1005" s="30">
        <v>0</v>
      </c>
      <c r="O1005" s="15">
        <v>0</v>
      </c>
      <c r="P1005" s="31">
        <v>0</v>
      </c>
      <c r="Q1005" s="93"/>
      <c r="R1005" s="93"/>
      <c r="S1005" s="93"/>
      <c r="T1005" s="87"/>
      <c r="U1005" s="81"/>
    </row>
    <row r="1006" spans="1:28" s="16" customFormat="1" outlineLevel="1">
      <c r="A1006" s="193" t="s">
        <v>133</v>
      </c>
      <c r="B1006" s="5"/>
      <c r="C1006" s="8" t="s">
        <v>167</v>
      </c>
      <c r="D1006" s="162" t="s">
        <v>159</v>
      </c>
      <c r="E1006" s="28">
        <v>0</v>
      </c>
      <c r="F1006" s="17">
        <v>0</v>
      </c>
      <c r="G1006" s="29">
        <v>0</v>
      </c>
      <c r="H1006" s="111">
        <v>0</v>
      </c>
      <c r="I1006" s="18">
        <v>0</v>
      </c>
      <c r="J1006" s="29">
        <v>0</v>
      </c>
      <c r="K1006" s="111">
        <v>0</v>
      </c>
      <c r="L1006" s="18">
        <v>0</v>
      </c>
      <c r="M1006" s="29">
        <v>0</v>
      </c>
      <c r="N1006" s="181">
        <v>0</v>
      </c>
      <c r="O1006" s="19">
        <v>0</v>
      </c>
      <c r="P1006" s="32">
        <v>0</v>
      </c>
      <c r="Q1006" s="93"/>
      <c r="R1006" s="93"/>
      <c r="S1006" s="93"/>
      <c r="T1006" s="86"/>
      <c r="U1006" s="81"/>
    </row>
    <row r="1007" spans="1:28" s="20" customFormat="1" ht="31.5" outlineLevel="1">
      <c r="A1007" s="193" t="s">
        <v>133</v>
      </c>
      <c r="B1007" s="5"/>
      <c r="C1007" s="129" t="s">
        <v>182</v>
      </c>
      <c r="D1007" s="162" t="s">
        <v>159</v>
      </c>
      <c r="E1007" s="28">
        <v>0</v>
      </c>
      <c r="F1007" s="17">
        <v>0</v>
      </c>
      <c r="G1007" s="29">
        <v>0</v>
      </c>
      <c r="H1007" s="28">
        <v>0</v>
      </c>
      <c r="I1007" s="18">
        <v>0</v>
      </c>
      <c r="J1007" s="29">
        <v>0</v>
      </c>
      <c r="K1007" s="111">
        <v>0</v>
      </c>
      <c r="L1007" s="18">
        <v>0</v>
      </c>
      <c r="M1007" s="29">
        <v>0</v>
      </c>
      <c r="N1007" s="30">
        <v>0</v>
      </c>
      <c r="O1007" s="15">
        <v>0</v>
      </c>
      <c r="P1007" s="31">
        <v>0</v>
      </c>
      <c r="Q1007" s="93"/>
      <c r="R1007" s="93"/>
      <c r="S1007" s="93"/>
      <c r="T1007" s="87"/>
      <c r="U1007" s="81"/>
    </row>
    <row r="1008" spans="1:28" s="20" customFormat="1" outlineLevel="1">
      <c r="A1008" s="194" t="s">
        <v>133</v>
      </c>
      <c r="B1008" s="7" t="s">
        <v>185</v>
      </c>
      <c r="C1008" s="8" t="s">
        <v>157</v>
      </c>
      <c r="D1008" s="162" t="s">
        <v>159</v>
      </c>
      <c r="E1008" s="28">
        <v>0</v>
      </c>
      <c r="F1008" s="17">
        <v>0</v>
      </c>
      <c r="G1008" s="29">
        <v>0</v>
      </c>
      <c r="H1008" s="28">
        <v>0</v>
      </c>
      <c r="I1008" s="17">
        <v>0</v>
      </c>
      <c r="J1008" s="29">
        <v>0</v>
      </c>
      <c r="K1008" s="111">
        <v>0</v>
      </c>
      <c r="L1008" s="18">
        <v>0</v>
      </c>
      <c r="M1008" s="29">
        <v>0</v>
      </c>
      <c r="N1008" s="181">
        <v>0</v>
      </c>
      <c r="O1008" s="19">
        <v>0</v>
      </c>
      <c r="P1008" s="32">
        <v>0</v>
      </c>
      <c r="Q1008" s="93"/>
      <c r="R1008" s="93"/>
      <c r="S1008" s="93"/>
      <c r="T1008" s="87"/>
      <c r="U1008" s="81"/>
    </row>
    <row r="1009" spans="1:28" s="20" customFormat="1" outlineLevel="1">
      <c r="A1009" s="194" t="s">
        <v>133</v>
      </c>
      <c r="B1009" s="7" t="s">
        <v>186</v>
      </c>
      <c r="C1009" s="8" t="s">
        <v>183</v>
      </c>
      <c r="D1009" s="162" t="s">
        <v>159</v>
      </c>
      <c r="E1009" s="28">
        <v>0</v>
      </c>
      <c r="F1009" s="17">
        <v>0</v>
      </c>
      <c r="G1009" s="29">
        <v>0</v>
      </c>
      <c r="H1009" s="28">
        <v>0</v>
      </c>
      <c r="I1009" s="17">
        <v>0</v>
      </c>
      <c r="J1009" s="29">
        <v>0</v>
      </c>
      <c r="K1009" s="111">
        <v>0</v>
      </c>
      <c r="L1009" s="18">
        <v>0</v>
      </c>
      <c r="M1009" s="29">
        <v>0</v>
      </c>
      <c r="N1009" s="181">
        <v>0</v>
      </c>
      <c r="O1009" s="19">
        <v>0</v>
      </c>
      <c r="P1009" s="32">
        <v>0</v>
      </c>
      <c r="Q1009" s="93"/>
      <c r="R1009" s="93"/>
      <c r="S1009" s="93"/>
      <c r="T1009" s="87"/>
      <c r="U1009" s="81"/>
    </row>
    <row r="1010" spans="1:28" s="20" customFormat="1" outlineLevel="1">
      <c r="A1010" s="194" t="s">
        <v>133</v>
      </c>
      <c r="B1010" s="7" t="s">
        <v>187</v>
      </c>
      <c r="C1010" s="8" t="s">
        <v>156</v>
      </c>
      <c r="D1010" s="162"/>
      <c r="E1010" s="28"/>
      <c r="F1010" s="17"/>
      <c r="G1010" s="29">
        <v>0</v>
      </c>
      <c r="H1010" s="28"/>
      <c r="I1010" s="17"/>
      <c r="J1010" s="29"/>
      <c r="K1010" s="111">
        <v>0</v>
      </c>
      <c r="L1010" s="18">
        <v>0</v>
      </c>
      <c r="M1010" s="29">
        <v>0</v>
      </c>
      <c r="N1010" s="181">
        <v>0</v>
      </c>
      <c r="O1010" s="19">
        <v>0</v>
      </c>
      <c r="P1010" s="32">
        <v>0</v>
      </c>
      <c r="Q1010" s="93"/>
      <c r="R1010" s="93"/>
      <c r="S1010" s="93"/>
      <c r="U1010" s="81"/>
    </row>
    <row r="1011" spans="1:28" s="20" customFormat="1" ht="31.5" outlineLevel="1">
      <c r="A1011" s="193" t="s">
        <v>133</v>
      </c>
      <c r="B1011" s="5" t="s">
        <v>139</v>
      </c>
      <c r="C1011" s="9" t="s">
        <v>142</v>
      </c>
      <c r="D1011" s="163" t="s">
        <v>1</v>
      </c>
      <c r="E1011" s="26">
        <v>979</v>
      </c>
      <c r="F1011" s="21">
        <v>4200</v>
      </c>
      <c r="G1011" s="27">
        <v>4531980</v>
      </c>
      <c r="H1011" s="26">
        <v>756</v>
      </c>
      <c r="I1011" s="21">
        <v>3000</v>
      </c>
      <c r="J1011" s="27">
        <v>3150060</v>
      </c>
      <c r="K1011" s="26">
        <v>-223</v>
      </c>
      <c r="L1011" s="21">
        <v>-1200</v>
      </c>
      <c r="M1011" s="27">
        <v>-1381920</v>
      </c>
      <c r="N1011" s="30">
        <v>-0.22778345250255363</v>
      </c>
      <c r="O1011" s="15">
        <v>-0.2857142857142857</v>
      </c>
      <c r="P1011" s="31">
        <v>-0.30492632359366106</v>
      </c>
      <c r="Q1011" s="92"/>
      <c r="R1011" s="92"/>
      <c r="S1011" s="92"/>
      <c r="T1011" s="87"/>
      <c r="U1011" s="81"/>
    </row>
    <row r="1012" spans="1:28" s="20" customFormat="1" ht="31.5" outlineLevel="1">
      <c r="A1012" s="194" t="s">
        <v>133</v>
      </c>
      <c r="B1012" s="7" t="s">
        <v>188</v>
      </c>
      <c r="C1012" s="10" t="s">
        <v>184</v>
      </c>
      <c r="D1012" s="164" t="s">
        <v>1</v>
      </c>
      <c r="E1012" s="28">
        <v>0</v>
      </c>
      <c r="F1012" s="17">
        <v>0</v>
      </c>
      <c r="G1012" s="29">
        <v>0</v>
      </c>
      <c r="H1012" s="28">
        <v>0</v>
      </c>
      <c r="I1012" s="17">
        <v>0</v>
      </c>
      <c r="J1012" s="29">
        <v>0</v>
      </c>
      <c r="K1012" s="111">
        <v>0</v>
      </c>
      <c r="L1012" s="18">
        <v>0</v>
      </c>
      <c r="M1012" s="29">
        <v>0</v>
      </c>
      <c r="N1012" s="181">
        <v>0</v>
      </c>
      <c r="O1012" s="19">
        <v>0</v>
      </c>
      <c r="P1012" s="32">
        <v>0</v>
      </c>
      <c r="Q1012" s="93"/>
      <c r="R1012" s="93"/>
      <c r="S1012" s="93"/>
      <c r="T1012" s="87"/>
      <c r="U1012" s="81"/>
    </row>
    <row r="1013" spans="1:28" s="20" customFormat="1" ht="31.5" outlineLevel="1">
      <c r="A1013" s="194" t="s">
        <v>133</v>
      </c>
      <c r="B1013" s="7"/>
      <c r="C1013" s="10" t="s">
        <v>224</v>
      </c>
      <c r="D1013" s="164" t="s">
        <v>225</v>
      </c>
      <c r="E1013" s="28">
        <v>0</v>
      </c>
      <c r="F1013" s="17">
        <v>0</v>
      </c>
      <c r="G1013" s="29">
        <v>0</v>
      </c>
      <c r="H1013" s="28">
        <v>0</v>
      </c>
      <c r="I1013" s="17">
        <v>0</v>
      </c>
      <c r="J1013" s="29">
        <v>0</v>
      </c>
      <c r="K1013" s="111">
        <v>0</v>
      </c>
      <c r="L1013" s="18">
        <v>0</v>
      </c>
      <c r="M1013" s="29">
        <v>0</v>
      </c>
      <c r="N1013" s="181">
        <v>0</v>
      </c>
      <c r="O1013" s="19">
        <v>0</v>
      </c>
      <c r="P1013" s="32">
        <v>0</v>
      </c>
      <c r="Q1013" s="93"/>
      <c r="R1013" s="93"/>
      <c r="S1013" s="93"/>
      <c r="T1013" s="87"/>
      <c r="U1013" s="81"/>
    </row>
    <row r="1014" spans="1:28" s="20" customFormat="1" outlineLevel="1">
      <c r="A1014" s="194" t="s">
        <v>133</v>
      </c>
      <c r="B1014" s="7"/>
      <c r="C1014" s="10" t="s">
        <v>222</v>
      </c>
      <c r="D1014" s="164" t="s">
        <v>223</v>
      </c>
      <c r="E1014" s="28">
        <v>0</v>
      </c>
      <c r="F1014" s="17">
        <v>0</v>
      </c>
      <c r="G1014" s="29">
        <v>0</v>
      </c>
      <c r="H1014" s="28">
        <v>0</v>
      </c>
      <c r="I1014" s="17"/>
      <c r="J1014" s="29">
        <v>0</v>
      </c>
      <c r="K1014" s="111">
        <v>0</v>
      </c>
      <c r="L1014" s="18">
        <v>0</v>
      </c>
      <c r="M1014" s="29">
        <v>0</v>
      </c>
      <c r="N1014" s="181">
        <v>0</v>
      </c>
      <c r="O1014" s="19">
        <v>0</v>
      </c>
      <c r="P1014" s="32">
        <v>0</v>
      </c>
      <c r="Q1014" s="93"/>
      <c r="R1014" s="93"/>
      <c r="S1014" s="93"/>
      <c r="T1014" s="87"/>
      <c r="U1014" s="81"/>
    </row>
    <row r="1015" spans="1:28" s="20" customFormat="1" outlineLevel="1">
      <c r="A1015" s="194" t="s">
        <v>133</v>
      </c>
      <c r="B1015" s="7" t="s">
        <v>189</v>
      </c>
      <c r="C1015" s="11" t="s">
        <v>144</v>
      </c>
      <c r="D1015" s="164" t="s">
        <v>1</v>
      </c>
      <c r="E1015" s="28">
        <v>979</v>
      </c>
      <c r="F1015" s="17">
        <v>4200</v>
      </c>
      <c r="G1015" s="29">
        <v>4531980</v>
      </c>
      <c r="H1015" s="28">
        <v>756</v>
      </c>
      <c r="I1015" s="17">
        <v>3000</v>
      </c>
      <c r="J1015" s="29">
        <v>3150060</v>
      </c>
      <c r="K1015" s="111">
        <v>-223</v>
      </c>
      <c r="L1015" s="18">
        <v>-1200</v>
      </c>
      <c r="M1015" s="29">
        <v>-1381920</v>
      </c>
      <c r="N1015" s="181">
        <v>-0.22778345250255363</v>
      </c>
      <c r="O1015" s="19">
        <v>-0.2857142857142857</v>
      </c>
      <c r="P1015" s="32">
        <v>-0.30492632359366106</v>
      </c>
      <c r="Q1015" s="93"/>
      <c r="R1015" s="93"/>
      <c r="S1015" s="93"/>
      <c r="T1015" s="87"/>
      <c r="U1015" s="81"/>
    </row>
    <row r="1016" spans="1:28" s="16" customFormat="1" outlineLevel="1">
      <c r="A1016" s="193" t="s">
        <v>133</v>
      </c>
      <c r="B1016" s="5" t="s">
        <v>143</v>
      </c>
      <c r="C1016" s="6" t="s">
        <v>2</v>
      </c>
      <c r="D1016" s="163" t="s">
        <v>3</v>
      </c>
      <c r="E1016" s="26">
        <v>0</v>
      </c>
      <c r="F1016" s="14">
        <v>0</v>
      </c>
      <c r="G1016" s="27">
        <v>0</v>
      </c>
      <c r="H1016" s="230">
        <v>0</v>
      </c>
      <c r="I1016" s="231"/>
      <c r="J1016" s="232">
        <v>0</v>
      </c>
      <c r="K1016" s="165">
        <v>0</v>
      </c>
      <c r="L1016" s="21">
        <v>0</v>
      </c>
      <c r="M1016" s="27">
        <v>0</v>
      </c>
      <c r="N1016" s="30">
        <v>0</v>
      </c>
      <c r="O1016" s="15">
        <v>0</v>
      </c>
      <c r="P1016" s="31">
        <v>0</v>
      </c>
      <c r="Q1016" s="92"/>
      <c r="R1016" s="92"/>
      <c r="S1016" s="92"/>
      <c r="T1016" s="86"/>
      <c r="U1016" s="81"/>
    </row>
    <row r="1017" spans="1:28" s="13" customFormat="1">
      <c r="A1017" s="36" t="s">
        <v>122</v>
      </c>
      <c r="B1017" s="37" t="s">
        <v>134</v>
      </c>
      <c r="C1017" s="215" t="s">
        <v>6</v>
      </c>
      <c r="D1017" s="208" t="s">
        <v>145</v>
      </c>
      <c r="E1017" s="40" t="s">
        <v>145</v>
      </c>
      <c r="F1017" s="41" t="s">
        <v>145</v>
      </c>
      <c r="G1017" s="42">
        <v>3281489</v>
      </c>
      <c r="H1017" s="40" t="s">
        <v>145</v>
      </c>
      <c r="I1017" s="41" t="s">
        <v>145</v>
      </c>
      <c r="J1017" s="42">
        <v>2341529</v>
      </c>
      <c r="K1017" s="40" t="s">
        <v>145</v>
      </c>
      <c r="L1017" s="41" t="s">
        <v>145</v>
      </c>
      <c r="M1017" s="42">
        <v>-939960</v>
      </c>
      <c r="N1017" s="216" t="s">
        <v>145</v>
      </c>
      <c r="O1017" s="217" t="s">
        <v>145</v>
      </c>
      <c r="P1017" s="43">
        <v>-0.2864431360275777</v>
      </c>
      <c r="Q1017" s="91"/>
      <c r="R1017" s="91"/>
      <c r="S1017" s="91"/>
      <c r="T1017" s="85"/>
      <c r="U1017" s="81"/>
      <c r="W1017" s="81"/>
      <c r="X1017" s="81">
        <v>2341529</v>
      </c>
    </row>
    <row r="1018" spans="1:28" s="16" customFormat="1" outlineLevel="1">
      <c r="A1018" s="193" t="s">
        <v>134</v>
      </c>
      <c r="B1018" s="5" t="s">
        <v>136</v>
      </c>
      <c r="C1018" s="6" t="s">
        <v>137</v>
      </c>
      <c r="D1018" s="161" t="s">
        <v>194</v>
      </c>
      <c r="E1018" s="26">
        <v>0</v>
      </c>
      <c r="F1018" s="14">
        <v>0</v>
      </c>
      <c r="G1018" s="27">
        <v>0</v>
      </c>
      <c r="H1018" s="26">
        <v>0</v>
      </c>
      <c r="I1018" s="14">
        <v>0</v>
      </c>
      <c r="J1018" s="27">
        <v>0</v>
      </c>
      <c r="K1018" s="26">
        <v>0</v>
      </c>
      <c r="L1018" s="14">
        <v>0</v>
      </c>
      <c r="M1018" s="27">
        <v>0</v>
      </c>
      <c r="N1018" s="30">
        <v>0</v>
      </c>
      <c r="O1018" s="15">
        <v>0</v>
      </c>
      <c r="P1018" s="31">
        <v>0</v>
      </c>
      <c r="Q1018" s="92"/>
      <c r="R1018" s="92"/>
      <c r="S1018" s="92"/>
      <c r="T1018" s="86"/>
      <c r="U1018" s="81"/>
    </row>
    <row r="1019" spans="1:28" s="20" customFormat="1" outlineLevel="1">
      <c r="A1019" s="194" t="s">
        <v>134</v>
      </c>
      <c r="B1019" s="7"/>
      <c r="C1019" s="8" t="s">
        <v>166</v>
      </c>
      <c r="D1019" s="162" t="s">
        <v>194</v>
      </c>
      <c r="E1019" s="28">
        <v>0</v>
      </c>
      <c r="F1019" s="17">
        <v>0</v>
      </c>
      <c r="G1019" s="29">
        <v>0</v>
      </c>
      <c r="H1019" s="28">
        <v>0</v>
      </c>
      <c r="I1019" s="17">
        <v>0</v>
      </c>
      <c r="J1019" s="29">
        <v>0</v>
      </c>
      <c r="K1019" s="28">
        <v>0</v>
      </c>
      <c r="L1019" s="18">
        <v>0</v>
      </c>
      <c r="M1019" s="29">
        <v>0</v>
      </c>
      <c r="N1019" s="181">
        <v>0</v>
      </c>
      <c r="O1019" s="19">
        <v>0</v>
      </c>
      <c r="P1019" s="32">
        <v>0</v>
      </c>
      <c r="Q1019" s="93"/>
      <c r="R1019" s="93"/>
      <c r="S1019" s="93"/>
      <c r="T1019" s="87"/>
      <c r="U1019" s="81"/>
    </row>
    <row r="1020" spans="1:28" s="20" customFormat="1" outlineLevel="1">
      <c r="A1020" s="194" t="s">
        <v>134</v>
      </c>
      <c r="B1020" s="7"/>
      <c r="C1020" s="8" t="s">
        <v>167</v>
      </c>
      <c r="D1020" s="162" t="s">
        <v>194</v>
      </c>
      <c r="E1020" s="28">
        <v>0</v>
      </c>
      <c r="F1020" s="17">
        <v>0</v>
      </c>
      <c r="G1020" s="29">
        <v>0</v>
      </c>
      <c r="H1020" s="28">
        <v>0</v>
      </c>
      <c r="I1020" s="17">
        <v>0</v>
      </c>
      <c r="J1020" s="29">
        <v>0</v>
      </c>
      <c r="K1020" s="111">
        <v>0</v>
      </c>
      <c r="L1020" s="18">
        <v>0</v>
      </c>
      <c r="M1020" s="29">
        <v>0</v>
      </c>
      <c r="N1020" s="181">
        <v>0</v>
      </c>
      <c r="O1020" s="19">
        <v>0</v>
      </c>
      <c r="P1020" s="32">
        <v>0</v>
      </c>
      <c r="Q1020" s="93"/>
      <c r="R1020" s="93"/>
      <c r="S1020" s="93"/>
      <c r="T1020" s="87"/>
      <c r="U1020" s="81"/>
    </row>
    <row r="1021" spans="1:28" s="20" customFormat="1" outlineLevel="1">
      <c r="A1021" s="194" t="s">
        <v>134</v>
      </c>
      <c r="B1021" s="7" t="s">
        <v>168</v>
      </c>
      <c r="C1021" s="8" t="s">
        <v>138</v>
      </c>
      <c r="D1021" s="162" t="s">
        <v>194</v>
      </c>
      <c r="E1021" s="28">
        <v>0</v>
      </c>
      <c r="F1021" s="17">
        <v>0</v>
      </c>
      <c r="G1021" s="29">
        <v>0</v>
      </c>
      <c r="H1021" s="28">
        <v>0</v>
      </c>
      <c r="I1021" s="17">
        <v>0</v>
      </c>
      <c r="J1021" s="29">
        <v>0</v>
      </c>
      <c r="K1021" s="111">
        <v>0</v>
      </c>
      <c r="L1021" s="18">
        <v>0</v>
      </c>
      <c r="M1021" s="29">
        <v>0</v>
      </c>
      <c r="N1021" s="181">
        <v>0</v>
      </c>
      <c r="O1021" s="19">
        <v>0</v>
      </c>
      <c r="P1021" s="32">
        <v>0</v>
      </c>
      <c r="Q1021" s="93"/>
      <c r="R1021" s="93"/>
      <c r="S1021" s="93"/>
      <c r="U1021" s="81"/>
    </row>
    <row r="1022" spans="1:28" s="20" customFormat="1" ht="31.5" outlineLevel="1">
      <c r="A1022" s="194" t="s">
        <v>134</v>
      </c>
      <c r="B1022" s="7" t="s">
        <v>169</v>
      </c>
      <c r="C1022" s="129" t="s">
        <v>181</v>
      </c>
      <c r="D1022" s="162" t="s">
        <v>195</v>
      </c>
      <c r="E1022" s="28"/>
      <c r="F1022" s="17"/>
      <c r="G1022" s="29">
        <v>0</v>
      </c>
      <c r="H1022" s="111"/>
      <c r="I1022" s="18"/>
      <c r="J1022" s="29">
        <v>0</v>
      </c>
      <c r="K1022" s="28">
        <v>0</v>
      </c>
      <c r="L1022" s="18">
        <v>0</v>
      </c>
      <c r="M1022" s="29">
        <v>0</v>
      </c>
      <c r="N1022" s="181">
        <v>0</v>
      </c>
      <c r="O1022" s="19">
        <v>0</v>
      </c>
      <c r="P1022" s="32">
        <v>0</v>
      </c>
      <c r="Q1022" s="93"/>
      <c r="R1022" s="93"/>
      <c r="S1022" s="93"/>
      <c r="T1022" s="87"/>
      <c r="U1022" s="81"/>
    </row>
    <row r="1023" spans="1:28" s="20" customFormat="1" outlineLevel="1">
      <c r="A1023" s="194" t="s">
        <v>134</v>
      </c>
      <c r="B1023" s="7" t="s">
        <v>170</v>
      </c>
      <c r="C1023" s="8" t="s">
        <v>180</v>
      </c>
      <c r="D1023" s="162" t="s">
        <v>194</v>
      </c>
      <c r="E1023" s="28">
        <v>0</v>
      </c>
      <c r="F1023" s="17">
        <v>0</v>
      </c>
      <c r="G1023" s="29">
        <v>0</v>
      </c>
      <c r="H1023" s="28">
        <v>0</v>
      </c>
      <c r="I1023" s="17">
        <v>0</v>
      </c>
      <c r="J1023" s="29">
        <v>0</v>
      </c>
      <c r="K1023" s="111">
        <v>0</v>
      </c>
      <c r="L1023" s="18">
        <v>0</v>
      </c>
      <c r="M1023" s="29">
        <v>0</v>
      </c>
      <c r="N1023" s="181">
        <v>0</v>
      </c>
      <c r="O1023" s="19">
        <v>0</v>
      </c>
      <c r="P1023" s="32">
        <v>0</v>
      </c>
      <c r="Q1023" s="93"/>
      <c r="R1023" s="93"/>
      <c r="S1023" s="93"/>
      <c r="T1023" s="87"/>
      <c r="U1023" s="81"/>
      <c r="AB1023" s="22"/>
    </row>
    <row r="1024" spans="1:28" s="20" customFormat="1" outlineLevel="1">
      <c r="A1024" s="194" t="s">
        <v>134</v>
      </c>
      <c r="B1024" s="7" t="s">
        <v>171</v>
      </c>
      <c r="C1024" s="8" t="s">
        <v>156</v>
      </c>
      <c r="D1024" s="162"/>
      <c r="E1024" s="28"/>
      <c r="F1024" s="17"/>
      <c r="G1024" s="29">
        <v>0</v>
      </c>
      <c r="H1024" s="28"/>
      <c r="I1024" s="17"/>
      <c r="J1024" s="29">
        <v>0</v>
      </c>
      <c r="K1024" s="111">
        <v>0</v>
      </c>
      <c r="L1024" s="18">
        <v>0</v>
      </c>
      <c r="M1024" s="29">
        <v>0</v>
      </c>
      <c r="N1024" s="181">
        <v>0</v>
      </c>
      <c r="O1024" s="19">
        <v>0</v>
      </c>
      <c r="P1024" s="32">
        <v>0</v>
      </c>
      <c r="Q1024" s="93"/>
      <c r="R1024" s="93"/>
      <c r="S1024" s="93"/>
      <c r="T1024" s="87"/>
      <c r="U1024" s="81"/>
    </row>
    <row r="1025" spans="1:24" s="20" customFormat="1" outlineLevel="1">
      <c r="A1025" s="193" t="s">
        <v>134</v>
      </c>
      <c r="B1025" s="5" t="s">
        <v>141</v>
      </c>
      <c r="C1025" s="6" t="s">
        <v>140</v>
      </c>
      <c r="D1025" s="161" t="s">
        <v>159</v>
      </c>
      <c r="E1025" s="26">
        <v>0</v>
      </c>
      <c r="F1025" s="14">
        <v>0</v>
      </c>
      <c r="G1025" s="27">
        <v>0</v>
      </c>
      <c r="H1025" s="26">
        <v>0</v>
      </c>
      <c r="I1025" s="21">
        <v>0</v>
      </c>
      <c r="J1025" s="27">
        <v>0</v>
      </c>
      <c r="K1025" s="26">
        <v>0</v>
      </c>
      <c r="L1025" s="21">
        <v>0</v>
      </c>
      <c r="M1025" s="27">
        <v>0</v>
      </c>
      <c r="N1025" s="30">
        <v>0</v>
      </c>
      <c r="O1025" s="15">
        <v>0</v>
      </c>
      <c r="P1025" s="31">
        <v>0</v>
      </c>
      <c r="Q1025" s="92"/>
      <c r="R1025" s="92"/>
      <c r="S1025" s="92"/>
      <c r="T1025" s="87"/>
      <c r="U1025" s="81"/>
    </row>
    <row r="1026" spans="1:24" s="20" customFormat="1" outlineLevel="1">
      <c r="A1026" s="193" t="s">
        <v>134</v>
      </c>
      <c r="B1026" s="5"/>
      <c r="C1026" s="8" t="s">
        <v>166</v>
      </c>
      <c r="D1026" s="162" t="s">
        <v>159</v>
      </c>
      <c r="E1026" s="28">
        <v>0</v>
      </c>
      <c r="F1026" s="17">
        <v>0</v>
      </c>
      <c r="G1026" s="29">
        <v>0</v>
      </c>
      <c r="H1026" s="28">
        <v>0</v>
      </c>
      <c r="I1026" s="17">
        <v>0</v>
      </c>
      <c r="J1026" s="29">
        <v>0</v>
      </c>
      <c r="K1026" s="111">
        <v>0</v>
      </c>
      <c r="L1026" s="18">
        <v>0</v>
      </c>
      <c r="M1026" s="29">
        <v>0</v>
      </c>
      <c r="N1026" s="30">
        <v>0</v>
      </c>
      <c r="O1026" s="15">
        <v>0</v>
      </c>
      <c r="P1026" s="31">
        <v>0</v>
      </c>
      <c r="Q1026" s="93"/>
      <c r="R1026" s="93"/>
      <c r="S1026" s="93"/>
      <c r="T1026" s="87"/>
      <c r="U1026" s="81"/>
    </row>
    <row r="1027" spans="1:24" s="16" customFormat="1" outlineLevel="1">
      <c r="A1027" s="193" t="s">
        <v>134</v>
      </c>
      <c r="B1027" s="5"/>
      <c r="C1027" s="8" t="s">
        <v>167</v>
      </c>
      <c r="D1027" s="162" t="s">
        <v>159</v>
      </c>
      <c r="E1027" s="28">
        <v>0</v>
      </c>
      <c r="F1027" s="17">
        <v>0</v>
      </c>
      <c r="G1027" s="29">
        <v>0</v>
      </c>
      <c r="H1027" s="111">
        <v>0</v>
      </c>
      <c r="I1027" s="18">
        <v>0</v>
      </c>
      <c r="J1027" s="29">
        <v>0</v>
      </c>
      <c r="K1027" s="111">
        <v>0</v>
      </c>
      <c r="L1027" s="18">
        <v>0</v>
      </c>
      <c r="M1027" s="29">
        <v>0</v>
      </c>
      <c r="N1027" s="181">
        <v>0</v>
      </c>
      <c r="O1027" s="19">
        <v>0</v>
      </c>
      <c r="P1027" s="32">
        <v>0</v>
      </c>
      <c r="Q1027" s="93"/>
      <c r="R1027" s="93"/>
      <c r="S1027" s="93"/>
      <c r="T1027" s="86"/>
      <c r="U1027" s="81"/>
    </row>
    <row r="1028" spans="1:24" s="20" customFormat="1" ht="31.5" outlineLevel="1">
      <c r="A1028" s="193" t="s">
        <v>134</v>
      </c>
      <c r="B1028" s="5"/>
      <c r="C1028" s="129" t="s">
        <v>182</v>
      </c>
      <c r="D1028" s="162" t="s">
        <v>159</v>
      </c>
      <c r="E1028" s="28">
        <v>0</v>
      </c>
      <c r="F1028" s="17">
        <v>0</v>
      </c>
      <c r="G1028" s="29">
        <v>0</v>
      </c>
      <c r="H1028" s="28">
        <v>0</v>
      </c>
      <c r="I1028" s="18">
        <v>0</v>
      </c>
      <c r="J1028" s="29">
        <v>0</v>
      </c>
      <c r="K1028" s="111">
        <v>0</v>
      </c>
      <c r="L1028" s="18">
        <v>0</v>
      </c>
      <c r="M1028" s="29">
        <v>0</v>
      </c>
      <c r="N1028" s="30">
        <v>0</v>
      </c>
      <c r="O1028" s="15">
        <v>0</v>
      </c>
      <c r="P1028" s="31">
        <v>0</v>
      </c>
      <c r="Q1028" s="93"/>
      <c r="R1028" s="93"/>
      <c r="S1028" s="93"/>
      <c r="T1028" s="87"/>
      <c r="U1028" s="81"/>
    </row>
    <row r="1029" spans="1:24" s="20" customFormat="1" outlineLevel="1">
      <c r="A1029" s="194" t="s">
        <v>134</v>
      </c>
      <c r="B1029" s="7" t="s">
        <v>185</v>
      </c>
      <c r="C1029" s="8" t="s">
        <v>157</v>
      </c>
      <c r="D1029" s="162" t="s">
        <v>159</v>
      </c>
      <c r="E1029" s="28">
        <v>0</v>
      </c>
      <c r="F1029" s="17">
        <v>0</v>
      </c>
      <c r="G1029" s="29">
        <v>0</v>
      </c>
      <c r="H1029" s="28">
        <v>0</v>
      </c>
      <c r="I1029" s="17">
        <v>0</v>
      </c>
      <c r="J1029" s="29">
        <v>0</v>
      </c>
      <c r="K1029" s="111">
        <v>0</v>
      </c>
      <c r="L1029" s="18">
        <v>0</v>
      </c>
      <c r="M1029" s="29">
        <v>0</v>
      </c>
      <c r="N1029" s="181">
        <v>0</v>
      </c>
      <c r="O1029" s="19">
        <v>0</v>
      </c>
      <c r="P1029" s="32">
        <v>0</v>
      </c>
      <c r="Q1029" s="93"/>
      <c r="R1029" s="93"/>
      <c r="S1029" s="93"/>
      <c r="T1029" s="87"/>
      <c r="U1029" s="81"/>
    </row>
    <row r="1030" spans="1:24" s="20" customFormat="1" outlineLevel="1">
      <c r="A1030" s="194" t="s">
        <v>134</v>
      </c>
      <c r="B1030" s="7" t="s">
        <v>186</v>
      </c>
      <c r="C1030" s="8" t="s">
        <v>183</v>
      </c>
      <c r="D1030" s="162" t="s">
        <v>159</v>
      </c>
      <c r="E1030" s="28">
        <v>0</v>
      </c>
      <c r="F1030" s="17">
        <v>0</v>
      </c>
      <c r="G1030" s="29">
        <v>0</v>
      </c>
      <c r="H1030" s="28">
        <v>0</v>
      </c>
      <c r="I1030" s="17">
        <v>0</v>
      </c>
      <c r="J1030" s="29">
        <v>0</v>
      </c>
      <c r="K1030" s="111">
        <v>0</v>
      </c>
      <c r="L1030" s="18">
        <v>0</v>
      </c>
      <c r="M1030" s="29">
        <v>0</v>
      </c>
      <c r="N1030" s="181">
        <v>0</v>
      </c>
      <c r="O1030" s="19">
        <v>0</v>
      </c>
      <c r="P1030" s="32">
        <v>0</v>
      </c>
      <c r="Q1030" s="93"/>
      <c r="R1030" s="93"/>
      <c r="S1030" s="93"/>
      <c r="T1030" s="87"/>
      <c r="U1030" s="81"/>
    </row>
    <row r="1031" spans="1:24" s="20" customFormat="1" outlineLevel="1">
      <c r="A1031" s="194" t="s">
        <v>134</v>
      </c>
      <c r="B1031" s="7" t="s">
        <v>187</v>
      </c>
      <c r="C1031" s="8" t="s">
        <v>156</v>
      </c>
      <c r="D1031" s="162"/>
      <c r="E1031" s="28"/>
      <c r="F1031" s="17"/>
      <c r="G1031" s="29">
        <v>0</v>
      </c>
      <c r="H1031" s="28"/>
      <c r="I1031" s="17"/>
      <c r="J1031" s="29"/>
      <c r="K1031" s="111">
        <v>0</v>
      </c>
      <c r="L1031" s="18">
        <v>0</v>
      </c>
      <c r="M1031" s="29">
        <v>0</v>
      </c>
      <c r="N1031" s="181">
        <v>0</v>
      </c>
      <c r="O1031" s="19">
        <v>0</v>
      </c>
      <c r="P1031" s="32">
        <v>0</v>
      </c>
      <c r="Q1031" s="93"/>
      <c r="R1031" s="93"/>
      <c r="S1031" s="93"/>
      <c r="U1031" s="81"/>
    </row>
    <row r="1032" spans="1:24" s="20" customFormat="1" ht="31.5" outlineLevel="1">
      <c r="A1032" s="193" t="s">
        <v>134</v>
      </c>
      <c r="B1032" s="5" t="s">
        <v>139</v>
      </c>
      <c r="C1032" s="9" t="s">
        <v>142</v>
      </c>
      <c r="D1032" s="163" t="s">
        <v>1</v>
      </c>
      <c r="E1032" s="26">
        <v>483</v>
      </c>
      <c r="F1032" s="21">
        <v>2019</v>
      </c>
      <c r="G1032" s="27">
        <v>3281489</v>
      </c>
      <c r="H1032" s="26">
        <v>504</v>
      </c>
      <c r="I1032" s="21">
        <v>2000</v>
      </c>
      <c r="J1032" s="27">
        <v>2341529</v>
      </c>
      <c r="K1032" s="26">
        <v>21</v>
      </c>
      <c r="L1032" s="21">
        <v>-19</v>
      </c>
      <c r="M1032" s="27">
        <v>-939960</v>
      </c>
      <c r="N1032" s="30">
        <v>4.3478260869565216E-2</v>
      </c>
      <c r="O1032" s="15">
        <v>-9.410599306587419E-3</v>
      </c>
      <c r="P1032" s="31">
        <v>-0.2864431360275777</v>
      </c>
      <c r="Q1032" s="92"/>
      <c r="R1032" s="92"/>
      <c r="S1032" s="92"/>
      <c r="T1032" s="87"/>
      <c r="U1032" s="81"/>
    </row>
    <row r="1033" spans="1:24" s="20" customFormat="1" ht="31.5" outlineLevel="1">
      <c r="A1033" s="194" t="s">
        <v>134</v>
      </c>
      <c r="B1033" s="7" t="s">
        <v>188</v>
      </c>
      <c r="C1033" s="10" t="s">
        <v>184</v>
      </c>
      <c r="D1033" s="164" t="s">
        <v>1</v>
      </c>
      <c r="E1033" s="28">
        <v>0</v>
      </c>
      <c r="F1033" s="17">
        <v>0</v>
      </c>
      <c r="G1033" s="29">
        <v>0</v>
      </c>
      <c r="H1033" s="28">
        <v>0</v>
      </c>
      <c r="I1033" s="17">
        <v>0</v>
      </c>
      <c r="J1033" s="29">
        <v>0</v>
      </c>
      <c r="K1033" s="111">
        <v>0</v>
      </c>
      <c r="L1033" s="18">
        <v>0</v>
      </c>
      <c r="M1033" s="29">
        <v>0</v>
      </c>
      <c r="N1033" s="181">
        <v>0</v>
      </c>
      <c r="O1033" s="19">
        <v>0</v>
      </c>
      <c r="P1033" s="32">
        <v>0</v>
      </c>
      <c r="Q1033" s="93"/>
      <c r="R1033" s="93"/>
      <c r="S1033" s="93"/>
      <c r="T1033" s="87"/>
      <c r="U1033" s="81"/>
    </row>
    <row r="1034" spans="1:24" s="20" customFormat="1" ht="31.5" outlineLevel="1">
      <c r="A1034" s="194" t="s">
        <v>134</v>
      </c>
      <c r="B1034" s="7"/>
      <c r="C1034" s="10" t="s">
        <v>224</v>
      </c>
      <c r="D1034" s="164" t="s">
        <v>225</v>
      </c>
      <c r="E1034" s="28">
        <v>0</v>
      </c>
      <c r="F1034" s="17">
        <v>0</v>
      </c>
      <c r="G1034" s="29">
        <v>0</v>
      </c>
      <c r="H1034" s="28">
        <v>0</v>
      </c>
      <c r="I1034" s="17">
        <v>0</v>
      </c>
      <c r="J1034" s="29">
        <v>0</v>
      </c>
      <c r="K1034" s="111">
        <v>0</v>
      </c>
      <c r="L1034" s="18">
        <v>0</v>
      </c>
      <c r="M1034" s="29">
        <v>0</v>
      </c>
      <c r="N1034" s="181">
        <v>0</v>
      </c>
      <c r="O1034" s="19">
        <v>0</v>
      </c>
      <c r="P1034" s="32">
        <v>0</v>
      </c>
      <c r="Q1034" s="93"/>
      <c r="R1034" s="93"/>
      <c r="S1034" s="93"/>
      <c r="T1034" s="87"/>
      <c r="U1034" s="81"/>
    </row>
    <row r="1035" spans="1:24" s="20" customFormat="1" outlineLevel="1">
      <c r="A1035" s="194" t="s">
        <v>134</v>
      </c>
      <c r="B1035" s="7"/>
      <c r="C1035" s="10" t="s">
        <v>222</v>
      </c>
      <c r="D1035" s="164" t="s">
        <v>223</v>
      </c>
      <c r="E1035" s="28">
        <v>0</v>
      </c>
      <c r="F1035" s="17">
        <v>0</v>
      </c>
      <c r="G1035" s="29">
        <v>0</v>
      </c>
      <c r="H1035" s="28">
        <v>0</v>
      </c>
      <c r="I1035" s="17"/>
      <c r="J1035" s="29">
        <v>0</v>
      </c>
      <c r="K1035" s="111">
        <v>0</v>
      </c>
      <c r="L1035" s="18">
        <v>0</v>
      </c>
      <c r="M1035" s="29">
        <v>0</v>
      </c>
      <c r="N1035" s="181">
        <v>0</v>
      </c>
      <c r="O1035" s="19">
        <v>0</v>
      </c>
      <c r="P1035" s="32">
        <v>0</v>
      </c>
      <c r="Q1035" s="93"/>
      <c r="R1035" s="93"/>
      <c r="S1035" s="93"/>
      <c r="T1035" s="87"/>
      <c r="U1035" s="81"/>
    </row>
    <row r="1036" spans="1:24" s="20" customFormat="1" outlineLevel="1">
      <c r="A1036" s="194" t="s">
        <v>134</v>
      </c>
      <c r="B1036" s="7" t="s">
        <v>189</v>
      </c>
      <c r="C1036" s="11" t="s">
        <v>144</v>
      </c>
      <c r="D1036" s="164" t="s">
        <v>1</v>
      </c>
      <c r="E1036" s="28">
        <v>483</v>
      </c>
      <c r="F1036" s="17">
        <v>2019</v>
      </c>
      <c r="G1036" s="29">
        <v>3281489</v>
      </c>
      <c r="H1036" s="28">
        <v>504</v>
      </c>
      <c r="I1036" s="17">
        <v>2000</v>
      </c>
      <c r="J1036" s="29">
        <v>2341529</v>
      </c>
      <c r="K1036" s="111">
        <v>21</v>
      </c>
      <c r="L1036" s="18">
        <v>-19</v>
      </c>
      <c r="M1036" s="29">
        <v>-939960</v>
      </c>
      <c r="N1036" s="181">
        <v>4.3478260869565216E-2</v>
      </c>
      <c r="O1036" s="19">
        <v>-9.410599306587419E-3</v>
      </c>
      <c r="P1036" s="32">
        <v>-0.2864431360275777</v>
      </c>
      <c r="Q1036" s="93"/>
      <c r="R1036" s="93"/>
      <c r="S1036" s="93"/>
      <c r="T1036" s="87"/>
      <c r="U1036" s="81"/>
    </row>
    <row r="1037" spans="1:24" s="16" customFormat="1" outlineLevel="1">
      <c r="A1037" s="193" t="s">
        <v>134</v>
      </c>
      <c r="B1037" s="5" t="s">
        <v>143</v>
      </c>
      <c r="C1037" s="6" t="s">
        <v>2</v>
      </c>
      <c r="D1037" s="163" t="s">
        <v>3</v>
      </c>
      <c r="E1037" s="26">
        <v>0</v>
      </c>
      <c r="F1037" s="14">
        <v>0</v>
      </c>
      <c r="G1037" s="27">
        <v>0</v>
      </c>
      <c r="H1037" s="230">
        <v>0</v>
      </c>
      <c r="I1037" s="231"/>
      <c r="J1037" s="232">
        <v>0</v>
      </c>
      <c r="K1037" s="165">
        <v>0</v>
      </c>
      <c r="L1037" s="21">
        <v>0</v>
      </c>
      <c r="M1037" s="27">
        <v>0</v>
      </c>
      <c r="N1037" s="30">
        <v>0</v>
      </c>
      <c r="O1037" s="15">
        <v>0</v>
      </c>
      <c r="P1037" s="31">
        <v>0</v>
      </c>
      <c r="Q1037" s="92"/>
      <c r="R1037" s="92"/>
      <c r="S1037" s="92"/>
      <c r="T1037" s="86"/>
      <c r="U1037" s="81"/>
    </row>
    <row r="1038" spans="1:24" s="13" customFormat="1">
      <c r="A1038" s="36" t="s">
        <v>201</v>
      </c>
      <c r="B1038" s="37" t="s">
        <v>164</v>
      </c>
      <c r="C1038" s="215" t="s">
        <v>204</v>
      </c>
      <c r="D1038" s="208" t="s">
        <v>145</v>
      </c>
      <c r="E1038" s="40" t="s">
        <v>145</v>
      </c>
      <c r="F1038" s="41" t="s">
        <v>145</v>
      </c>
      <c r="G1038" s="42">
        <v>2439000</v>
      </c>
      <c r="H1038" s="40" t="s">
        <v>145</v>
      </c>
      <c r="I1038" s="41" t="s">
        <v>145</v>
      </c>
      <c r="J1038" s="42">
        <v>2538000</v>
      </c>
      <c r="K1038" s="40" t="s">
        <v>145</v>
      </c>
      <c r="L1038" s="41" t="s">
        <v>145</v>
      </c>
      <c r="M1038" s="42">
        <v>99000</v>
      </c>
      <c r="N1038" s="216" t="s">
        <v>145</v>
      </c>
      <c r="O1038" s="217" t="s">
        <v>145</v>
      </c>
      <c r="P1038" s="43">
        <v>4.0590405904059039E-2</v>
      </c>
      <c r="Q1038" s="91"/>
      <c r="R1038" s="91"/>
      <c r="S1038" s="91"/>
      <c r="T1038" s="85"/>
      <c r="U1038" s="81"/>
      <c r="W1038" s="81"/>
      <c r="X1038" s="81">
        <v>2538000</v>
      </c>
    </row>
    <row r="1039" spans="1:24" s="16" customFormat="1" outlineLevel="1">
      <c r="A1039" s="193" t="s">
        <v>164</v>
      </c>
      <c r="B1039" s="5" t="s">
        <v>136</v>
      </c>
      <c r="C1039" s="6" t="s">
        <v>137</v>
      </c>
      <c r="D1039" s="161" t="s">
        <v>194</v>
      </c>
      <c r="E1039" s="26">
        <v>0</v>
      </c>
      <c r="F1039" s="14">
        <v>0</v>
      </c>
      <c r="G1039" s="27">
        <v>0</v>
      </c>
      <c r="H1039" s="26">
        <v>0</v>
      </c>
      <c r="I1039" s="14">
        <v>0</v>
      </c>
      <c r="J1039" s="27">
        <v>0</v>
      </c>
      <c r="K1039" s="26">
        <v>0</v>
      </c>
      <c r="L1039" s="14">
        <v>0</v>
      </c>
      <c r="M1039" s="27">
        <v>0</v>
      </c>
      <c r="N1039" s="30">
        <v>0</v>
      </c>
      <c r="O1039" s="15">
        <v>0</v>
      </c>
      <c r="P1039" s="31">
        <v>0</v>
      </c>
      <c r="Q1039" s="92"/>
      <c r="R1039" s="92"/>
      <c r="S1039" s="92"/>
      <c r="T1039" s="86"/>
      <c r="U1039" s="81"/>
    </row>
    <row r="1040" spans="1:24" s="20" customFormat="1" outlineLevel="1">
      <c r="A1040" s="194" t="s">
        <v>164</v>
      </c>
      <c r="B1040" s="7"/>
      <c r="C1040" s="8" t="s">
        <v>166</v>
      </c>
      <c r="D1040" s="162" t="s">
        <v>194</v>
      </c>
      <c r="E1040" s="28">
        <v>0</v>
      </c>
      <c r="F1040" s="17">
        <v>0</v>
      </c>
      <c r="G1040" s="29">
        <v>0</v>
      </c>
      <c r="H1040" s="28">
        <v>0</v>
      </c>
      <c r="I1040" s="17">
        <v>0</v>
      </c>
      <c r="J1040" s="29">
        <v>0</v>
      </c>
      <c r="K1040" s="28">
        <v>0</v>
      </c>
      <c r="L1040" s="18">
        <v>0</v>
      </c>
      <c r="M1040" s="29">
        <v>0</v>
      </c>
      <c r="N1040" s="181">
        <v>0</v>
      </c>
      <c r="O1040" s="19">
        <v>0</v>
      </c>
      <c r="P1040" s="32">
        <v>0</v>
      </c>
      <c r="Q1040" s="93"/>
      <c r="R1040" s="93"/>
      <c r="S1040" s="93"/>
      <c r="T1040" s="87"/>
      <c r="U1040" s="81"/>
    </row>
    <row r="1041" spans="1:28" s="20" customFormat="1" outlineLevel="1">
      <c r="A1041" s="194" t="s">
        <v>164</v>
      </c>
      <c r="B1041" s="7"/>
      <c r="C1041" s="8" t="s">
        <v>167</v>
      </c>
      <c r="D1041" s="162" t="s">
        <v>194</v>
      </c>
      <c r="E1041" s="28">
        <v>0</v>
      </c>
      <c r="F1041" s="17">
        <v>0</v>
      </c>
      <c r="G1041" s="29">
        <v>0</v>
      </c>
      <c r="H1041" s="28">
        <v>0</v>
      </c>
      <c r="I1041" s="17">
        <v>0</v>
      </c>
      <c r="J1041" s="29">
        <v>0</v>
      </c>
      <c r="K1041" s="111">
        <v>0</v>
      </c>
      <c r="L1041" s="18">
        <v>0</v>
      </c>
      <c r="M1041" s="29">
        <v>0</v>
      </c>
      <c r="N1041" s="181">
        <v>0</v>
      </c>
      <c r="O1041" s="19">
        <v>0</v>
      </c>
      <c r="P1041" s="32">
        <v>0</v>
      </c>
      <c r="Q1041" s="93"/>
      <c r="R1041" s="93"/>
      <c r="S1041" s="93"/>
      <c r="T1041" s="87"/>
      <c r="U1041" s="81"/>
    </row>
    <row r="1042" spans="1:28" s="20" customFormat="1" outlineLevel="1">
      <c r="A1042" s="194" t="s">
        <v>164</v>
      </c>
      <c r="B1042" s="7" t="s">
        <v>168</v>
      </c>
      <c r="C1042" s="8" t="s">
        <v>138</v>
      </c>
      <c r="D1042" s="162" t="s">
        <v>194</v>
      </c>
      <c r="E1042" s="28">
        <v>0</v>
      </c>
      <c r="F1042" s="17">
        <v>0</v>
      </c>
      <c r="G1042" s="29">
        <v>0</v>
      </c>
      <c r="H1042" s="28">
        <v>0</v>
      </c>
      <c r="I1042" s="17">
        <v>0</v>
      </c>
      <c r="J1042" s="29">
        <v>0</v>
      </c>
      <c r="K1042" s="111">
        <v>0</v>
      </c>
      <c r="L1042" s="18">
        <v>0</v>
      </c>
      <c r="M1042" s="29">
        <v>0</v>
      </c>
      <c r="N1042" s="181">
        <v>0</v>
      </c>
      <c r="O1042" s="19">
        <v>0</v>
      </c>
      <c r="P1042" s="32">
        <v>0</v>
      </c>
      <c r="Q1042" s="93"/>
      <c r="R1042" s="93"/>
      <c r="S1042" s="93"/>
      <c r="U1042" s="81"/>
    </row>
    <row r="1043" spans="1:28" s="20" customFormat="1" ht="31.5" outlineLevel="1">
      <c r="A1043" s="194" t="s">
        <v>164</v>
      </c>
      <c r="B1043" s="7" t="s">
        <v>169</v>
      </c>
      <c r="C1043" s="129" t="s">
        <v>181</v>
      </c>
      <c r="D1043" s="162" t="s">
        <v>195</v>
      </c>
      <c r="E1043" s="28"/>
      <c r="F1043" s="17"/>
      <c r="G1043" s="29">
        <v>0</v>
      </c>
      <c r="H1043" s="111"/>
      <c r="I1043" s="18"/>
      <c r="J1043" s="29">
        <v>0</v>
      </c>
      <c r="K1043" s="28">
        <v>0</v>
      </c>
      <c r="L1043" s="18">
        <v>0</v>
      </c>
      <c r="M1043" s="29">
        <v>0</v>
      </c>
      <c r="N1043" s="181">
        <v>0</v>
      </c>
      <c r="O1043" s="19">
        <v>0</v>
      </c>
      <c r="P1043" s="32">
        <v>0</v>
      </c>
      <c r="Q1043" s="93"/>
      <c r="R1043" s="93"/>
      <c r="S1043" s="93"/>
      <c r="T1043" s="87"/>
      <c r="U1043" s="81"/>
    </row>
    <row r="1044" spans="1:28" s="20" customFormat="1" outlineLevel="1">
      <c r="A1044" s="194" t="s">
        <v>164</v>
      </c>
      <c r="B1044" s="7" t="s">
        <v>170</v>
      </c>
      <c r="C1044" s="8" t="s">
        <v>180</v>
      </c>
      <c r="D1044" s="162" t="s">
        <v>194</v>
      </c>
      <c r="E1044" s="28">
        <v>0</v>
      </c>
      <c r="F1044" s="17">
        <v>0</v>
      </c>
      <c r="G1044" s="29">
        <v>0</v>
      </c>
      <c r="H1044" s="28">
        <v>0</v>
      </c>
      <c r="I1044" s="17">
        <v>0</v>
      </c>
      <c r="J1044" s="29">
        <v>0</v>
      </c>
      <c r="K1044" s="111">
        <v>0</v>
      </c>
      <c r="L1044" s="18">
        <v>0</v>
      </c>
      <c r="M1044" s="29">
        <v>0</v>
      </c>
      <c r="N1044" s="181">
        <v>0</v>
      </c>
      <c r="O1044" s="19">
        <v>0</v>
      </c>
      <c r="P1044" s="32">
        <v>0</v>
      </c>
      <c r="Q1044" s="93"/>
      <c r="R1044" s="93"/>
      <c r="S1044" s="93"/>
      <c r="T1044" s="87"/>
      <c r="U1044" s="81"/>
      <c r="AB1044" s="22"/>
    </row>
    <row r="1045" spans="1:28" s="20" customFormat="1" outlineLevel="1">
      <c r="A1045" s="194" t="s">
        <v>164</v>
      </c>
      <c r="B1045" s="7" t="s">
        <v>171</v>
      </c>
      <c r="C1045" s="8" t="s">
        <v>156</v>
      </c>
      <c r="D1045" s="162"/>
      <c r="E1045" s="28"/>
      <c r="F1045" s="17"/>
      <c r="G1045" s="29">
        <v>0</v>
      </c>
      <c r="H1045" s="28"/>
      <c r="I1045" s="17"/>
      <c r="J1045" s="29">
        <v>0</v>
      </c>
      <c r="K1045" s="111">
        <v>0</v>
      </c>
      <c r="L1045" s="18">
        <v>0</v>
      </c>
      <c r="M1045" s="29">
        <v>0</v>
      </c>
      <c r="N1045" s="181">
        <v>0</v>
      </c>
      <c r="O1045" s="19">
        <v>0</v>
      </c>
      <c r="P1045" s="32">
        <v>0</v>
      </c>
      <c r="Q1045" s="93"/>
      <c r="R1045" s="93"/>
      <c r="S1045" s="93"/>
      <c r="T1045" s="87"/>
      <c r="U1045" s="81"/>
    </row>
    <row r="1046" spans="1:28" s="20" customFormat="1" outlineLevel="1">
      <c r="A1046" s="193" t="s">
        <v>164</v>
      </c>
      <c r="B1046" s="5" t="s">
        <v>141</v>
      </c>
      <c r="C1046" s="6" t="s">
        <v>140</v>
      </c>
      <c r="D1046" s="161" t="s">
        <v>159</v>
      </c>
      <c r="E1046" s="26">
        <v>0</v>
      </c>
      <c r="F1046" s="14">
        <v>0</v>
      </c>
      <c r="G1046" s="27">
        <v>0</v>
      </c>
      <c r="H1046" s="26">
        <v>0</v>
      </c>
      <c r="I1046" s="21">
        <v>0</v>
      </c>
      <c r="J1046" s="27">
        <v>0</v>
      </c>
      <c r="K1046" s="26">
        <v>0</v>
      </c>
      <c r="L1046" s="21">
        <v>0</v>
      </c>
      <c r="M1046" s="27">
        <v>0</v>
      </c>
      <c r="N1046" s="30">
        <v>0</v>
      </c>
      <c r="O1046" s="15">
        <v>0</v>
      </c>
      <c r="P1046" s="31">
        <v>0</v>
      </c>
      <c r="Q1046" s="92"/>
      <c r="R1046" s="92"/>
      <c r="S1046" s="92"/>
      <c r="T1046" s="87"/>
      <c r="U1046" s="81"/>
    </row>
    <row r="1047" spans="1:28" s="20" customFormat="1" outlineLevel="1">
      <c r="A1047" s="193" t="s">
        <v>164</v>
      </c>
      <c r="B1047" s="5"/>
      <c r="C1047" s="8" t="s">
        <v>166</v>
      </c>
      <c r="D1047" s="162" t="s">
        <v>159</v>
      </c>
      <c r="E1047" s="28">
        <v>0</v>
      </c>
      <c r="F1047" s="17">
        <v>0</v>
      </c>
      <c r="G1047" s="29">
        <v>0</v>
      </c>
      <c r="H1047" s="28">
        <v>0</v>
      </c>
      <c r="I1047" s="17">
        <v>0</v>
      </c>
      <c r="J1047" s="29">
        <v>0</v>
      </c>
      <c r="K1047" s="111">
        <v>0</v>
      </c>
      <c r="L1047" s="18">
        <v>0</v>
      </c>
      <c r="M1047" s="29">
        <v>0</v>
      </c>
      <c r="N1047" s="30">
        <v>0</v>
      </c>
      <c r="O1047" s="15">
        <v>0</v>
      </c>
      <c r="P1047" s="31">
        <v>0</v>
      </c>
      <c r="Q1047" s="93"/>
      <c r="R1047" s="93"/>
      <c r="S1047" s="93"/>
      <c r="T1047" s="87"/>
      <c r="U1047" s="81"/>
    </row>
    <row r="1048" spans="1:28" s="16" customFormat="1" outlineLevel="1">
      <c r="A1048" s="193" t="s">
        <v>164</v>
      </c>
      <c r="B1048" s="5"/>
      <c r="C1048" s="8" t="s">
        <v>167</v>
      </c>
      <c r="D1048" s="162" t="s">
        <v>159</v>
      </c>
      <c r="E1048" s="28">
        <v>0</v>
      </c>
      <c r="F1048" s="17">
        <v>0</v>
      </c>
      <c r="G1048" s="29">
        <v>0</v>
      </c>
      <c r="H1048" s="111">
        <v>0</v>
      </c>
      <c r="I1048" s="18">
        <v>0</v>
      </c>
      <c r="J1048" s="29">
        <v>0</v>
      </c>
      <c r="K1048" s="111">
        <v>0</v>
      </c>
      <c r="L1048" s="18">
        <v>0</v>
      </c>
      <c r="M1048" s="29">
        <v>0</v>
      </c>
      <c r="N1048" s="181">
        <v>0</v>
      </c>
      <c r="O1048" s="19">
        <v>0</v>
      </c>
      <c r="P1048" s="32">
        <v>0</v>
      </c>
      <c r="Q1048" s="93"/>
      <c r="R1048" s="93"/>
      <c r="S1048" s="93"/>
      <c r="T1048" s="86"/>
      <c r="U1048" s="81"/>
    </row>
    <row r="1049" spans="1:28" s="20" customFormat="1" ht="31.5" outlineLevel="1">
      <c r="A1049" s="193" t="s">
        <v>164</v>
      </c>
      <c r="B1049" s="5"/>
      <c r="C1049" s="129" t="s">
        <v>182</v>
      </c>
      <c r="D1049" s="162" t="s">
        <v>159</v>
      </c>
      <c r="E1049" s="28">
        <v>0</v>
      </c>
      <c r="F1049" s="17">
        <v>0</v>
      </c>
      <c r="G1049" s="29">
        <v>0</v>
      </c>
      <c r="H1049" s="28">
        <v>0</v>
      </c>
      <c r="I1049" s="18">
        <v>0</v>
      </c>
      <c r="J1049" s="29">
        <v>0</v>
      </c>
      <c r="K1049" s="111">
        <v>0</v>
      </c>
      <c r="L1049" s="18">
        <v>0</v>
      </c>
      <c r="M1049" s="29">
        <v>0</v>
      </c>
      <c r="N1049" s="30">
        <v>0</v>
      </c>
      <c r="O1049" s="15">
        <v>0</v>
      </c>
      <c r="P1049" s="31">
        <v>0</v>
      </c>
      <c r="Q1049" s="93"/>
      <c r="R1049" s="93"/>
      <c r="S1049" s="93"/>
      <c r="T1049" s="87"/>
      <c r="U1049" s="81"/>
    </row>
    <row r="1050" spans="1:28" s="20" customFormat="1" outlineLevel="1">
      <c r="A1050" s="194" t="s">
        <v>164</v>
      </c>
      <c r="B1050" s="7" t="s">
        <v>185</v>
      </c>
      <c r="C1050" s="8" t="s">
        <v>157</v>
      </c>
      <c r="D1050" s="162" t="s">
        <v>159</v>
      </c>
      <c r="E1050" s="28">
        <v>0</v>
      </c>
      <c r="F1050" s="17">
        <v>0</v>
      </c>
      <c r="G1050" s="29">
        <v>0</v>
      </c>
      <c r="H1050" s="28">
        <v>0</v>
      </c>
      <c r="I1050" s="17">
        <v>0</v>
      </c>
      <c r="J1050" s="29">
        <v>0</v>
      </c>
      <c r="K1050" s="111">
        <v>0</v>
      </c>
      <c r="L1050" s="18">
        <v>0</v>
      </c>
      <c r="M1050" s="29">
        <v>0</v>
      </c>
      <c r="N1050" s="181">
        <v>0</v>
      </c>
      <c r="O1050" s="19">
        <v>0</v>
      </c>
      <c r="P1050" s="32">
        <v>0</v>
      </c>
      <c r="Q1050" s="93"/>
      <c r="R1050" s="93"/>
      <c r="S1050" s="93"/>
      <c r="T1050" s="87"/>
      <c r="U1050" s="81"/>
    </row>
    <row r="1051" spans="1:28" s="20" customFormat="1" outlineLevel="1">
      <c r="A1051" s="194" t="s">
        <v>164</v>
      </c>
      <c r="B1051" s="7" t="s">
        <v>186</v>
      </c>
      <c r="C1051" s="8" t="s">
        <v>183</v>
      </c>
      <c r="D1051" s="162" t="s">
        <v>159</v>
      </c>
      <c r="E1051" s="28">
        <v>0</v>
      </c>
      <c r="F1051" s="17">
        <v>0</v>
      </c>
      <c r="G1051" s="29">
        <v>0</v>
      </c>
      <c r="H1051" s="28">
        <v>0</v>
      </c>
      <c r="I1051" s="17">
        <v>0</v>
      </c>
      <c r="J1051" s="29">
        <v>0</v>
      </c>
      <c r="K1051" s="111">
        <v>0</v>
      </c>
      <c r="L1051" s="18">
        <v>0</v>
      </c>
      <c r="M1051" s="29">
        <v>0</v>
      </c>
      <c r="N1051" s="181">
        <v>0</v>
      </c>
      <c r="O1051" s="19">
        <v>0</v>
      </c>
      <c r="P1051" s="32">
        <v>0</v>
      </c>
      <c r="Q1051" s="93"/>
      <c r="R1051" s="93"/>
      <c r="S1051" s="93"/>
      <c r="T1051" s="87"/>
      <c r="U1051" s="81"/>
    </row>
    <row r="1052" spans="1:28" s="20" customFormat="1" outlineLevel="1">
      <c r="A1052" s="194" t="s">
        <v>164</v>
      </c>
      <c r="B1052" s="7" t="s">
        <v>187</v>
      </c>
      <c r="C1052" s="8" t="s">
        <v>156</v>
      </c>
      <c r="D1052" s="162"/>
      <c r="E1052" s="28"/>
      <c r="F1052" s="17"/>
      <c r="G1052" s="29">
        <v>0</v>
      </c>
      <c r="H1052" s="28"/>
      <c r="I1052" s="17"/>
      <c r="J1052" s="29"/>
      <c r="K1052" s="111">
        <v>0</v>
      </c>
      <c r="L1052" s="18">
        <v>0</v>
      </c>
      <c r="M1052" s="29">
        <v>0</v>
      </c>
      <c r="N1052" s="181">
        <v>0</v>
      </c>
      <c r="O1052" s="19">
        <v>0</v>
      </c>
      <c r="P1052" s="32">
        <v>0</v>
      </c>
      <c r="Q1052" s="93"/>
      <c r="R1052" s="93"/>
      <c r="S1052" s="93"/>
      <c r="U1052" s="81"/>
    </row>
    <row r="1053" spans="1:28" s="20" customFormat="1" ht="31.5" outlineLevel="1">
      <c r="A1053" s="193" t="s">
        <v>164</v>
      </c>
      <c r="B1053" s="5" t="s">
        <v>139</v>
      </c>
      <c r="C1053" s="9" t="s">
        <v>142</v>
      </c>
      <c r="D1053" s="163" t="s">
        <v>1</v>
      </c>
      <c r="E1053" s="26">
        <v>640</v>
      </c>
      <c r="F1053" s="21">
        <v>2500</v>
      </c>
      <c r="G1053" s="27">
        <v>2439000</v>
      </c>
      <c r="H1053" s="26">
        <v>504</v>
      </c>
      <c r="I1053" s="21">
        <v>2000</v>
      </c>
      <c r="J1053" s="27">
        <v>2538000</v>
      </c>
      <c r="K1053" s="26">
        <v>-136</v>
      </c>
      <c r="L1053" s="21">
        <v>-500</v>
      </c>
      <c r="M1053" s="27">
        <v>99000</v>
      </c>
      <c r="N1053" s="30">
        <v>-0.21249999999999999</v>
      </c>
      <c r="O1053" s="15">
        <v>-0.2</v>
      </c>
      <c r="P1053" s="31">
        <v>4.0590405904059039E-2</v>
      </c>
      <c r="Q1053" s="92"/>
      <c r="R1053" s="92"/>
      <c r="S1053" s="92"/>
      <c r="T1053" s="87"/>
      <c r="U1053" s="81"/>
    </row>
    <row r="1054" spans="1:28" s="20" customFormat="1" ht="31.5" outlineLevel="1">
      <c r="A1054" s="194" t="s">
        <v>164</v>
      </c>
      <c r="B1054" s="7" t="s">
        <v>188</v>
      </c>
      <c r="C1054" s="10" t="s">
        <v>184</v>
      </c>
      <c r="D1054" s="164" t="s">
        <v>1</v>
      </c>
      <c r="E1054" s="28">
        <v>0</v>
      </c>
      <c r="F1054" s="17">
        <v>0</v>
      </c>
      <c r="G1054" s="29">
        <v>0</v>
      </c>
      <c r="H1054" s="28">
        <v>0</v>
      </c>
      <c r="I1054" s="17">
        <v>0</v>
      </c>
      <c r="J1054" s="29">
        <v>0</v>
      </c>
      <c r="K1054" s="111">
        <v>0</v>
      </c>
      <c r="L1054" s="18">
        <v>0</v>
      </c>
      <c r="M1054" s="29">
        <v>0</v>
      </c>
      <c r="N1054" s="181">
        <v>0</v>
      </c>
      <c r="O1054" s="19">
        <v>0</v>
      </c>
      <c r="P1054" s="32">
        <v>0</v>
      </c>
      <c r="Q1054" s="93"/>
      <c r="R1054" s="93"/>
      <c r="S1054" s="93"/>
      <c r="T1054" s="87"/>
      <c r="U1054" s="81"/>
    </row>
    <row r="1055" spans="1:28" s="20" customFormat="1" ht="31.5" outlineLevel="1">
      <c r="A1055" s="194" t="s">
        <v>164</v>
      </c>
      <c r="B1055" s="7"/>
      <c r="C1055" s="10" t="s">
        <v>224</v>
      </c>
      <c r="D1055" s="164" t="s">
        <v>225</v>
      </c>
      <c r="E1055" s="28">
        <v>0</v>
      </c>
      <c r="F1055" s="17">
        <v>0</v>
      </c>
      <c r="G1055" s="29">
        <v>0</v>
      </c>
      <c r="H1055" s="28">
        <v>0</v>
      </c>
      <c r="I1055" s="17">
        <v>0</v>
      </c>
      <c r="J1055" s="29">
        <v>0</v>
      </c>
      <c r="K1055" s="111">
        <v>0</v>
      </c>
      <c r="L1055" s="18">
        <v>0</v>
      </c>
      <c r="M1055" s="29">
        <v>0</v>
      </c>
      <c r="N1055" s="181">
        <v>0</v>
      </c>
      <c r="O1055" s="19">
        <v>0</v>
      </c>
      <c r="P1055" s="32">
        <v>0</v>
      </c>
      <c r="Q1055" s="93"/>
      <c r="R1055" s="93"/>
      <c r="S1055" s="93"/>
      <c r="T1055" s="87"/>
      <c r="U1055" s="81"/>
    </row>
    <row r="1056" spans="1:28" s="20" customFormat="1" outlineLevel="1">
      <c r="A1056" s="194" t="s">
        <v>164</v>
      </c>
      <c r="B1056" s="7"/>
      <c r="C1056" s="10" t="s">
        <v>222</v>
      </c>
      <c r="D1056" s="164" t="s">
        <v>223</v>
      </c>
      <c r="E1056" s="28">
        <v>0</v>
      </c>
      <c r="F1056" s="17">
        <v>0</v>
      </c>
      <c r="G1056" s="29">
        <v>0</v>
      </c>
      <c r="H1056" s="28">
        <v>0</v>
      </c>
      <c r="I1056" s="17"/>
      <c r="J1056" s="29">
        <v>0</v>
      </c>
      <c r="K1056" s="111">
        <v>0</v>
      </c>
      <c r="L1056" s="18">
        <v>0</v>
      </c>
      <c r="M1056" s="29">
        <v>0</v>
      </c>
      <c r="N1056" s="181">
        <v>0</v>
      </c>
      <c r="O1056" s="19">
        <v>0</v>
      </c>
      <c r="P1056" s="32">
        <v>0</v>
      </c>
      <c r="Q1056" s="93"/>
      <c r="R1056" s="93"/>
      <c r="S1056" s="93"/>
      <c r="T1056" s="87"/>
      <c r="U1056" s="81"/>
    </row>
    <row r="1057" spans="1:28" s="20" customFormat="1" outlineLevel="1">
      <c r="A1057" s="194" t="s">
        <v>164</v>
      </c>
      <c r="B1057" s="7" t="s">
        <v>189</v>
      </c>
      <c r="C1057" s="11" t="s">
        <v>144</v>
      </c>
      <c r="D1057" s="164" t="s">
        <v>1</v>
      </c>
      <c r="E1057" s="28">
        <v>640</v>
      </c>
      <c r="F1057" s="17">
        <v>2500</v>
      </c>
      <c r="G1057" s="29">
        <v>2439000</v>
      </c>
      <c r="H1057" s="28">
        <v>504</v>
      </c>
      <c r="I1057" s="17">
        <v>2000</v>
      </c>
      <c r="J1057" s="29">
        <v>2538000</v>
      </c>
      <c r="K1057" s="111">
        <v>-136</v>
      </c>
      <c r="L1057" s="18">
        <v>-500</v>
      </c>
      <c r="M1057" s="29">
        <v>99000</v>
      </c>
      <c r="N1057" s="181">
        <v>-0.21249999999999999</v>
      </c>
      <c r="O1057" s="19">
        <v>-0.2</v>
      </c>
      <c r="P1057" s="32">
        <v>4.0590405904059039E-2</v>
      </c>
      <c r="Q1057" s="93"/>
      <c r="R1057" s="93"/>
      <c r="S1057" s="93"/>
      <c r="T1057" s="87"/>
      <c r="U1057" s="81"/>
    </row>
    <row r="1058" spans="1:28" s="16" customFormat="1" outlineLevel="1">
      <c r="A1058" s="193" t="s">
        <v>164</v>
      </c>
      <c r="B1058" s="5" t="s">
        <v>143</v>
      </c>
      <c r="C1058" s="6" t="s">
        <v>2</v>
      </c>
      <c r="D1058" s="163" t="s">
        <v>3</v>
      </c>
      <c r="E1058" s="26">
        <v>0</v>
      </c>
      <c r="F1058" s="14">
        <v>0</v>
      </c>
      <c r="G1058" s="27">
        <v>0</v>
      </c>
      <c r="H1058" s="230">
        <v>0</v>
      </c>
      <c r="I1058" s="231"/>
      <c r="J1058" s="232">
        <v>0</v>
      </c>
      <c r="K1058" s="165">
        <v>0</v>
      </c>
      <c r="L1058" s="21">
        <v>0</v>
      </c>
      <c r="M1058" s="27">
        <v>0</v>
      </c>
      <c r="N1058" s="30">
        <v>0</v>
      </c>
      <c r="O1058" s="15">
        <v>0</v>
      </c>
      <c r="P1058" s="31">
        <v>0</v>
      </c>
      <c r="Q1058" s="92"/>
      <c r="R1058" s="92"/>
      <c r="S1058" s="92"/>
      <c r="T1058" s="86"/>
      <c r="U1058" s="81"/>
    </row>
    <row r="1059" spans="1:28" s="13" customFormat="1">
      <c r="A1059" s="36" t="s">
        <v>213</v>
      </c>
      <c r="B1059" s="37" t="s">
        <v>205</v>
      </c>
      <c r="C1059" s="215" t="s">
        <v>206</v>
      </c>
      <c r="D1059" s="208" t="s">
        <v>145</v>
      </c>
      <c r="E1059" s="40" t="s">
        <v>145</v>
      </c>
      <c r="F1059" s="41" t="s">
        <v>145</v>
      </c>
      <c r="G1059" s="42">
        <v>15780960</v>
      </c>
      <c r="H1059" s="40" t="s">
        <v>145</v>
      </c>
      <c r="I1059" s="41" t="s">
        <v>145</v>
      </c>
      <c r="J1059" s="42">
        <v>15907320</v>
      </c>
      <c r="K1059" s="40" t="s">
        <v>145</v>
      </c>
      <c r="L1059" s="41" t="s">
        <v>145</v>
      </c>
      <c r="M1059" s="42">
        <v>126360</v>
      </c>
      <c r="N1059" s="216" t="s">
        <v>145</v>
      </c>
      <c r="O1059" s="217" t="s">
        <v>145</v>
      </c>
      <c r="P1059" s="43">
        <v>8.0071174377224202E-3</v>
      </c>
      <c r="Q1059" s="91"/>
      <c r="R1059" s="91"/>
      <c r="S1059" s="91"/>
      <c r="T1059" s="85"/>
      <c r="U1059" s="81"/>
      <c r="W1059" s="81"/>
      <c r="X1059" s="81">
        <v>15907320</v>
      </c>
    </row>
    <row r="1060" spans="1:28" s="16" customFormat="1" outlineLevel="1">
      <c r="A1060" s="193" t="s">
        <v>205</v>
      </c>
      <c r="B1060" s="5" t="s">
        <v>136</v>
      </c>
      <c r="C1060" s="6" t="s">
        <v>137</v>
      </c>
      <c r="D1060" s="161" t="s">
        <v>194</v>
      </c>
      <c r="E1060" s="26">
        <v>0</v>
      </c>
      <c r="F1060" s="14">
        <v>0</v>
      </c>
      <c r="G1060" s="27">
        <v>0</v>
      </c>
      <c r="H1060" s="26">
        <v>0</v>
      </c>
      <c r="I1060" s="14">
        <v>0</v>
      </c>
      <c r="J1060" s="27">
        <v>0</v>
      </c>
      <c r="K1060" s="26">
        <v>0</v>
      </c>
      <c r="L1060" s="14">
        <v>0</v>
      </c>
      <c r="M1060" s="27">
        <v>0</v>
      </c>
      <c r="N1060" s="30">
        <v>0</v>
      </c>
      <c r="O1060" s="15">
        <v>0</v>
      </c>
      <c r="P1060" s="31">
        <v>0</v>
      </c>
      <c r="Q1060" s="92"/>
      <c r="R1060" s="92"/>
      <c r="S1060" s="92"/>
      <c r="T1060" s="86"/>
      <c r="U1060" s="81"/>
    </row>
    <row r="1061" spans="1:28" s="20" customFormat="1" outlineLevel="1">
      <c r="A1061" s="194" t="s">
        <v>205</v>
      </c>
      <c r="B1061" s="7"/>
      <c r="C1061" s="8" t="s">
        <v>166</v>
      </c>
      <c r="D1061" s="162" t="s">
        <v>194</v>
      </c>
      <c r="E1061" s="28">
        <v>0</v>
      </c>
      <c r="F1061" s="17">
        <v>0</v>
      </c>
      <c r="G1061" s="29">
        <v>0</v>
      </c>
      <c r="H1061" s="28">
        <v>0</v>
      </c>
      <c r="I1061" s="17">
        <v>0</v>
      </c>
      <c r="J1061" s="29">
        <v>0</v>
      </c>
      <c r="K1061" s="28">
        <v>0</v>
      </c>
      <c r="L1061" s="18">
        <v>0</v>
      </c>
      <c r="M1061" s="29">
        <v>0</v>
      </c>
      <c r="N1061" s="181">
        <v>0</v>
      </c>
      <c r="O1061" s="19">
        <v>0</v>
      </c>
      <c r="P1061" s="32">
        <v>0</v>
      </c>
      <c r="Q1061" s="93"/>
      <c r="R1061" s="93"/>
      <c r="S1061" s="93"/>
      <c r="T1061" s="87"/>
      <c r="U1061" s="81"/>
    </row>
    <row r="1062" spans="1:28" s="20" customFormat="1" outlineLevel="1">
      <c r="A1062" s="194" t="s">
        <v>205</v>
      </c>
      <c r="B1062" s="7"/>
      <c r="C1062" s="8" t="s">
        <v>167</v>
      </c>
      <c r="D1062" s="162" t="s">
        <v>194</v>
      </c>
      <c r="E1062" s="28">
        <v>0</v>
      </c>
      <c r="F1062" s="17">
        <v>0</v>
      </c>
      <c r="G1062" s="29">
        <v>0</v>
      </c>
      <c r="H1062" s="28">
        <v>0</v>
      </c>
      <c r="I1062" s="17">
        <v>0</v>
      </c>
      <c r="J1062" s="29">
        <v>0</v>
      </c>
      <c r="K1062" s="111">
        <v>0</v>
      </c>
      <c r="L1062" s="18">
        <v>0</v>
      </c>
      <c r="M1062" s="29">
        <v>0</v>
      </c>
      <c r="N1062" s="181">
        <v>0</v>
      </c>
      <c r="O1062" s="19">
        <v>0</v>
      </c>
      <c r="P1062" s="32">
        <v>0</v>
      </c>
      <c r="Q1062" s="93"/>
      <c r="R1062" s="93"/>
      <c r="S1062" s="93"/>
      <c r="T1062" s="87"/>
      <c r="U1062" s="81"/>
    </row>
    <row r="1063" spans="1:28" s="20" customFormat="1" outlineLevel="1">
      <c r="A1063" s="194" t="s">
        <v>205</v>
      </c>
      <c r="B1063" s="7" t="s">
        <v>168</v>
      </c>
      <c r="C1063" s="8" t="s">
        <v>138</v>
      </c>
      <c r="D1063" s="162" t="s">
        <v>194</v>
      </c>
      <c r="E1063" s="28">
        <v>0</v>
      </c>
      <c r="F1063" s="17">
        <v>0</v>
      </c>
      <c r="G1063" s="29">
        <v>0</v>
      </c>
      <c r="H1063" s="28">
        <v>0</v>
      </c>
      <c r="I1063" s="17">
        <v>0</v>
      </c>
      <c r="J1063" s="29">
        <v>0</v>
      </c>
      <c r="K1063" s="111">
        <v>0</v>
      </c>
      <c r="L1063" s="18">
        <v>0</v>
      </c>
      <c r="M1063" s="29">
        <v>0</v>
      </c>
      <c r="N1063" s="181">
        <v>0</v>
      </c>
      <c r="O1063" s="19">
        <v>0</v>
      </c>
      <c r="P1063" s="32">
        <v>0</v>
      </c>
      <c r="Q1063" s="93"/>
      <c r="R1063" s="93"/>
      <c r="S1063" s="93"/>
      <c r="U1063" s="81"/>
    </row>
    <row r="1064" spans="1:28" s="20" customFormat="1" ht="31.5" outlineLevel="1">
      <c r="A1064" s="194" t="s">
        <v>205</v>
      </c>
      <c r="B1064" s="7" t="s">
        <v>169</v>
      </c>
      <c r="C1064" s="129" t="s">
        <v>181</v>
      </c>
      <c r="D1064" s="162" t="s">
        <v>195</v>
      </c>
      <c r="E1064" s="28"/>
      <c r="F1064" s="17"/>
      <c r="G1064" s="29">
        <v>0</v>
      </c>
      <c r="H1064" s="111"/>
      <c r="I1064" s="18"/>
      <c r="J1064" s="29">
        <v>0</v>
      </c>
      <c r="K1064" s="28">
        <v>0</v>
      </c>
      <c r="L1064" s="18">
        <v>0</v>
      </c>
      <c r="M1064" s="29">
        <v>0</v>
      </c>
      <c r="N1064" s="181">
        <v>0</v>
      </c>
      <c r="O1064" s="19">
        <v>0</v>
      </c>
      <c r="P1064" s="32">
        <v>0</v>
      </c>
      <c r="Q1064" s="93"/>
      <c r="R1064" s="93"/>
      <c r="S1064" s="93"/>
      <c r="T1064" s="87"/>
      <c r="U1064" s="81"/>
    </row>
    <row r="1065" spans="1:28" s="20" customFormat="1" outlineLevel="1">
      <c r="A1065" s="194" t="s">
        <v>205</v>
      </c>
      <c r="B1065" s="7" t="s">
        <v>170</v>
      </c>
      <c r="C1065" s="8" t="s">
        <v>180</v>
      </c>
      <c r="D1065" s="162" t="s">
        <v>194</v>
      </c>
      <c r="E1065" s="28">
        <v>0</v>
      </c>
      <c r="F1065" s="17">
        <v>0</v>
      </c>
      <c r="G1065" s="29">
        <v>0</v>
      </c>
      <c r="H1065" s="28">
        <v>0</v>
      </c>
      <c r="I1065" s="17">
        <v>0</v>
      </c>
      <c r="J1065" s="29">
        <v>0</v>
      </c>
      <c r="K1065" s="111">
        <v>0</v>
      </c>
      <c r="L1065" s="18">
        <v>0</v>
      </c>
      <c r="M1065" s="29">
        <v>0</v>
      </c>
      <c r="N1065" s="181">
        <v>0</v>
      </c>
      <c r="O1065" s="19">
        <v>0</v>
      </c>
      <c r="P1065" s="32">
        <v>0</v>
      </c>
      <c r="Q1065" s="93"/>
      <c r="R1065" s="93"/>
      <c r="S1065" s="93"/>
      <c r="T1065" s="87"/>
      <c r="U1065" s="81"/>
      <c r="AB1065" s="22"/>
    </row>
    <row r="1066" spans="1:28" s="20" customFormat="1" outlineLevel="1">
      <c r="A1066" s="194" t="s">
        <v>205</v>
      </c>
      <c r="B1066" s="7" t="s">
        <v>171</v>
      </c>
      <c r="C1066" s="8" t="s">
        <v>156</v>
      </c>
      <c r="D1066" s="162"/>
      <c r="E1066" s="28"/>
      <c r="F1066" s="17"/>
      <c r="G1066" s="29">
        <v>0</v>
      </c>
      <c r="H1066" s="28"/>
      <c r="I1066" s="17"/>
      <c r="J1066" s="29">
        <v>0</v>
      </c>
      <c r="K1066" s="111">
        <v>0</v>
      </c>
      <c r="L1066" s="18">
        <v>0</v>
      </c>
      <c r="M1066" s="29">
        <v>0</v>
      </c>
      <c r="N1066" s="181">
        <v>0</v>
      </c>
      <c r="O1066" s="19">
        <v>0</v>
      </c>
      <c r="P1066" s="32">
        <v>0</v>
      </c>
      <c r="Q1066" s="93"/>
      <c r="R1066" s="93"/>
      <c r="S1066" s="93"/>
      <c r="T1066" s="87"/>
      <c r="U1066" s="81"/>
    </row>
    <row r="1067" spans="1:28" s="20" customFormat="1" outlineLevel="1">
      <c r="A1067" s="193" t="s">
        <v>205</v>
      </c>
      <c r="B1067" s="5" t="s">
        <v>141</v>
      </c>
      <c r="C1067" s="6" t="s">
        <v>140</v>
      </c>
      <c r="D1067" s="161" t="s">
        <v>159</v>
      </c>
      <c r="E1067" s="26">
        <v>0</v>
      </c>
      <c r="F1067" s="14">
        <v>0</v>
      </c>
      <c r="G1067" s="27">
        <v>0</v>
      </c>
      <c r="H1067" s="26">
        <v>0</v>
      </c>
      <c r="I1067" s="21">
        <v>0</v>
      </c>
      <c r="J1067" s="27">
        <v>0</v>
      </c>
      <c r="K1067" s="26">
        <v>0</v>
      </c>
      <c r="L1067" s="21">
        <v>0</v>
      </c>
      <c r="M1067" s="27">
        <v>0</v>
      </c>
      <c r="N1067" s="30">
        <v>0</v>
      </c>
      <c r="O1067" s="15">
        <v>0</v>
      </c>
      <c r="P1067" s="31">
        <v>0</v>
      </c>
      <c r="Q1067" s="92"/>
      <c r="R1067" s="92"/>
      <c r="S1067" s="92"/>
      <c r="T1067" s="87"/>
      <c r="U1067" s="81"/>
    </row>
    <row r="1068" spans="1:28" s="20" customFormat="1" outlineLevel="1">
      <c r="A1068" s="193" t="s">
        <v>205</v>
      </c>
      <c r="B1068" s="5"/>
      <c r="C1068" s="8" t="s">
        <v>166</v>
      </c>
      <c r="D1068" s="162" t="s">
        <v>159</v>
      </c>
      <c r="E1068" s="28">
        <v>0</v>
      </c>
      <c r="F1068" s="17">
        <v>0</v>
      </c>
      <c r="G1068" s="29">
        <v>0</v>
      </c>
      <c r="H1068" s="28">
        <v>0</v>
      </c>
      <c r="I1068" s="17">
        <v>0</v>
      </c>
      <c r="J1068" s="29">
        <v>0</v>
      </c>
      <c r="K1068" s="111">
        <v>0</v>
      </c>
      <c r="L1068" s="18">
        <v>0</v>
      </c>
      <c r="M1068" s="29">
        <v>0</v>
      </c>
      <c r="N1068" s="30">
        <v>0</v>
      </c>
      <c r="O1068" s="15">
        <v>0</v>
      </c>
      <c r="P1068" s="31">
        <v>0</v>
      </c>
      <c r="Q1068" s="93"/>
      <c r="R1068" s="93"/>
      <c r="S1068" s="93"/>
      <c r="T1068" s="87"/>
      <c r="U1068" s="81"/>
    </row>
    <row r="1069" spans="1:28" s="16" customFormat="1" outlineLevel="1">
      <c r="A1069" s="193" t="s">
        <v>205</v>
      </c>
      <c r="B1069" s="5"/>
      <c r="C1069" s="8" t="s">
        <v>167</v>
      </c>
      <c r="D1069" s="162" t="s">
        <v>159</v>
      </c>
      <c r="E1069" s="28">
        <v>0</v>
      </c>
      <c r="F1069" s="17">
        <v>0</v>
      </c>
      <c r="G1069" s="29">
        <v>0</v>
      </c>
      <c r="H1069" s="111">
        <v>0</v>
      </c>
      <c r="I1069" s="18">
        <v>0</v>
      </c>
      <c r="J1069" s="29">
        <v>0</v>
      </c>
      <c r="K1069" s="111">
        <v>0</v>
      </c>
      <c r="L1069" s="18">
        <v>0</v>
      </c>
      <c r="M1069" s="29">
        <v>0</v>
      </c>
      <c r="N1069" s="181">
        <v>0</v>
      </c>
      <c r="O1069" s="19">
        <v>0</v>
      </c>
      <c r="P1069" s="32">
        <v>0</v>
      </c>
      <c r="Q1069" s="93"/>
      <c r="R1069" s="93"/>
      <c r="S1069" s="93"/>
      <c r="T1069" s="86"/>
      <c r="U1069" s="81"/>
    </row>
    <row r="1070" spans="1:28" s="20" customFormat="1" ht="31.5" outlineLevel="1">
      <c r="A1070" s="193" t="s">
        <v>205</v>
      </c>
      <c r="B1070" s="5"/>
      <c r="C1070" s="129" t="s">
        <v>182</v>
      </c>
      <c r="D1070" s="162" t="s">
        <v>159</v>
      </c>
      <c r="E1070" s="28">
        <v>0</v>
      </c>
      <c r="F1070" s="17">
        <v>0</v>
      </c>
      <c r="G1070" s="29">
        <v>0</v>
      </c>
      <c r="H1070" s="28">
        <v>0</v>
      </c>
      <c r="I1070" s="18">
        <v>0</v>
      </c>
      <c r="J1070" s="29">
        <v>0</v>
      </c>
      <c r="K1070" s="111">
        <v>0</v>
      </c>
      <c r="L1070" s="18">
        <v>0</v>
      </c>
      <c r="M1070" s="29">
        <v>0</v>
      </c>
      <c r="N1070" s="30">
        <v>0</v>
      </c>
      <c r="O1070" s="15">
        <v>0</v>
      </c>
      <c r="P1070" s="31">
        <v>0</v>
      </c>
      <c r="Q1070" s="93"/>
      <c r="R1070" s="93"/>
      <c r="S1070" s="93"/>
      <c r="T1070" s="87"/>
      <c r="U1070" s="81"/>
    </row>
    <row r="1071" spans="1:28" s="20" customFormat="1" outlineLevel="1">
      <c r="A1071" s="194" t="s">
        <v>205</v>
      </c>
      <c r="B1071" s="7" t="s">
        <v>185</v>
      </c>
      <c r="C1071" s="8" t="s">
        <v>157</v>
      </c>
      <c r="D1071" s="162" t="s">
        <v>159</v>
      </c>
      <c r="E1071" s="28">
        <v>0</v>
      </c>
      <c r="F1071" s="17">
        <v>0</v>
      </c>
      <c r="G1071" s="29">
        <v>0</v>
      </c>
      <c r="H1071" s="28">
        <v>0</v>
      </c>
      <c r="I1071" s="17">
        <v>0</v>
      </c>
      <c r="J1071" s="29">
        <v>0</v>
      </c>
      <c r="K1071" s="111">
        <v>0</v>
      </c>
      <c r="L1071" s="18">
        <v>0</v>
      </c>
      <c r="M1071" s="29">
        <v>0</v>
      </c>
      <c r="N1071" s="181">
        <v>0</v>
      </c>
      <c r="O1071" s="19">
        <v>0</v>
      </c>
      <c r="P1071" s="32">
        <v>0</v>
      </c>
      <c r="Q1071" s="93"/>
      <c r="R1071" s="93"/>
      <c r="S1071" s="93"/>
      <c r="T1071" s="87"/>
      <c r="U1071" s="81"/>
    </row>
    <row r="1072" spans="1:28" s="20" customFormat="1" outlineLevel="1">
      <c r="A1072" s="194" t="s">
        <v>205</v>
      </c>
      <c r="B1072" s="7" t="s">
        <v>186</v>
      </c>
      <c r="C1072" s="8" t="s">
        <v>183</v>
      </c>
      <c r="D1072" s="162" t="s">
        <v>159</v>
      </c>
      <c r="E1072" s="28">
        <v>0</v>
      </c>
      <c r="F1072" s="17">
        <v>0</v>
      </c>
      <c r="G1072" s="29">
        <v>0</v>
      </c>
      <c r="H1072" s="28">
        <v>0</v>
      </c>
      <c r="I1072" s="17">
        <v>0</v>
      </c>
      <c r="J1072" s="29">
        <v>0</v>
      </c>
      <c r="K1072" s="111">
        <v>0</v>
      </c>
      <c r="L1072" s="18">
        <v>0</v>
      </c>
      <c r="M1072" s="29">
        <v>0</v>
      </c>
      <c r="N1072" s="181">
        <v>0</v>
      </c>
      <c r="O1072" s="19">
        <v>0</v>
      </c>
      <c r="P1072" s="32">
        <v>0</v>
      </c>
      <c r="Q1072" s="93"/>
      <c r="R1072" s="93"/>
      <c r="S1072" s="93"/>
      <c r="T1072" s="87"/>
      <c r="U1072" s="81"/>
    </row>
    <row r="1073" spans="1:28" s="20" customFormat="1" outlineLevel="1">
      <c r="A1073" s="194" t="s">
        <v>205</v>
      </c>
      <c r="B1073" s="7" t="s">
        <v>187</v>
      </c>
      <c r="C1073" s="8" t="s">
        <v>156</v>
      </c>
      <c r="D1073" s="162"/>
      <c r="E1073" s="28"/>
      <c r="F1073" s="17"/>
      <c r="G1073" s="29">
        <v>0</v>
      </c>
      <c r="H1073" s="28"/>
      <c r="I1073" s="17"/>
      <c r="J1073" s="29"/>
      <c r="K1073" s="111">
        <v>0</v>
      </c>
      <c r="L1073" s="18">
        <v>0</v>
      </c>
      <c r="M1073" s="29">
        <v>0</v>
      </c>
      <c r="N1073" s="181">
        <v>0</v>
      </c>
      <c r="O1073" s="19">
        <v>0</v>
      </c>
      <c r="P1073" s="32">
        <v>0</v>
      </c>
      <c r="Q1073" s="93"/>
      <c r="R1073" s="93"/>
      <c r="S1073" s="93"/>
      <c r="U1073" s="81"/>
    </row>
    <row r="1074" spans="1:28" s="20" customFormat="1" ht="31.5" outlineLevel="1">
      <c r="A1074" s="193" t="s">
        <v>205</v>
      </c>
      <c r="B1074" s="5" t="s">
        <v>139</v>
      </c>
      <c r="C1074" s="9" t="s">
        <v>142</v>
      </c>
      <c r="D1074" s="163" t="s">
        <v>1</v>
      </c>
      <c r="E1074" s="26">
        <v>156</v>
      </c>
      <c r="F1074" s="21">
        <v>2028</v>
      </c>
      <c r="G1074" s="27">
        <v>15780960</v>
      </c>
      <c r="H1074" s="26">
        <v>156</v>
      </c>
      <c r="I1074" s="21">
        <v>2028</v>
      </c>
      <c r="J1074" s="27">
        <v>15907320</v>
      </c>
      <c r="K1074" s="26">
        <v>0</v>
      </c>
      <c r="L1074" s="21">
        <v>0</v>
      </c>
      <c r="M1074" s="27">
        <v>126360</v>
      </c>
      <c r="N1074" s="30">
        <v>0</v>
      </c>
      <c r="O1074" s="15">
        <v>0</v>
      </c>
      <c r="P1074" s="31">
        <v>8.0071174377224202E-3</v>
      </c>
      <c r="Q1074" s="92"/>
      <c r="R1074" s="92"/>
      <c r="S1074" s="92"/>
      <c r="T1074" s="87"/>
      <c r="U1074" s="81"/>
    </row>
    <row r="1075" spans="1:28" s="20" customFormat="1" ht="31.5" outlineLevel="1">
      <c r="A1075" s="194" t="s">
        <v>205</v>
      </c>
      <c r="B1075" s="7" t="s">
        <v>188</v>
      </c>
      <c r="C1075" s="10" t="s">
        <v>184</v>
      </c>
      <c r="D1075" s="164" t="s">
        <v>1</v>
      </c>
      <c r="E1075" s="28">
        <v>156</v>
      </c>
      <c r="F1075" s="17">
        <v>2028</v>
      </c>
      <c r="G1075" s="29">
        <v>15780960</v>
      </c>
      <c r="H1075" s="28">
        <v>156</v>
      </c>
      <c r="I1075" s="17">
        <v>2028</v>
      </c>
      <c r="J1075" s="29">
        <v>15907320</v>
      </c>
      <c r="K1075" s="111">
        <v>0</v>
      </c>
      <c r="L1075" s="18">
        <v>0</v>
      </c>
      <c r="M1075" s="29">
        <v>126360</v>
      </c>
      <c r="N1075" s="181">
        <v>0</v>
      </c>
      <c r="O1075" s="19">
        <v>0</v>
      </c>
      <c r="P1075" s="32">
        <v>8.0071174377224202E-3</v>
      </c>
      <c r="Q1075" s="93"/>
      <c r="R1075" s="93"/>
      <c r="S1075" s="93"/>
      <c r="T1075" s="87"/>
      <c r="U1075" s="81"/>
    </row>
    <row r="1076" spans="1:28" s="20" customFormat="1" ht="31.5" outlineLevel="1">
      <c r="A1076" s="194" t="s">
        <v>205</v>
      </c>
      <c r="B1076" s="7"/>
      <c r="C1076" s="10" t="s">
        <v>224</v>
      </c>
      <c r="D1076" s="164" t="s">
        <v>225</v>
      </c>
      <c r="E1076" s="28">
        <v>0</v>
      </c>
      <c r="F1076" s="17">
        <v>0</v>
      </c>
      <c r="G1076" s="29">
        <v>0</v>
      </c>
      <c r="H1076" s="28">
        <v>0</v>
      </c>
      <c r="I1076" s="17">
        <v>0</v>
      </c>
      <c r="J1076" s="29">
        <v>0</v>
      </c>
      <c r="K1076" s="111">
        <v>0</v>
      </c>
      <c r="L1076" s="18">
        <v>0</v>
      </c>
      <c r="M1076" s="29">
        <v>0</v>
      </c>
      <c r="N1076" s="181">
        <v>0</v>
      </c>
      <c r="O1076" s="19">
        <v>0</v>
      </c>
      <c r="P1076" s="32">
        <v>0</v>
      </c>
      <c r="Q1076" s="93"/>
      <c r="R1076" s="93"/>
      <c r="S1076" s="93"/>
      <c r="T1076" s="87"/>
      <c r="U1076" s="81"/>
    </row>
    <row r="1077" spans="1:28" s="20" customFormat="1" outlineLevel="1">
      <c r="A1077" s="194" t="s">
        <v>205</v>
      </c>
      <c r="B1077" s="7"/>
      <c r="C1077" s="10" t="s">
        <v>222</v>
      </c>
      <c r="D1077" s="164" t="s">
        <v>223</v>
      </c>
      <c r="E1077" s="28">
        <v>0</v>
      </c>
      <c r="F1077" s="17">
        <v>0</v>
      </c>
      <c r="G1077" s="29">
        <v>0</v>
      </c>
      <c r="H1077" s="28">
        <v>0</v>
      </c>
      <c r="I1077" s="17"/>
      <c r="J1077" s="29">
        <v>0</v>
      </c>
      <c r="K1077" s="111">
        <v>0</v>
      </c>
      <c r="L1077" s="18">
        <v>0</v>
      </c>
      <c r="M1077" s="29">
        <v>0</v>
      </c>
      <c r="N1077" s="181">
        <v>0</v>
      </c>
      <c r="O1077" s="19">
        <v>0</v>
      </c>
      <c r="P1077" s="32">
        <v>0</v>
      </c>
      <c r="Q1077" s="93"/>
      <c r="R1077" s="93"/>
      <c r="S1077" s="93"/>
      <c r="T1077" s="87"/>
      <c r="U1077" s="81"/>
    </row>
    <row r="1078" spans="1:28" s="20" customFormat="1" outlineLevel="1">
      <c r="A1078" s="194" t="s">
        <v>205</v>
      </c>
      <c r="B1078" s="7" t="s">
        <v>189</v>
      </c>
      <c r="C1078" s="11" t="s">
        <v>144</v>
      </c>
      <c r="D1078" s="164" t="s">
        <v>1</v>
      </c>
      <c r="E1078" s="28">
        <v>0</v>
      </c>
      <c r="F1078" s="17">
        <v>0</v>
      </c>
      <c r="G1078" s="29">
        <v>0</v>
      </c>
      <c r="H1078" s="28">
        <v>0</v>
      </c>
      <c r="I1078" s="17">
        <v>0</v>
      </c>
      <c r="J1078" s="29">
        <v>0</v>
      </c>
      <c r="K1078" s="111">
        <v>0</v>
      </c>
      <c r="L1078" s="18">
        <v>0</v>
      </c>
      <c r="M1078" s="29">
        <v>0</v>
      </c>
      <c r="N1078" s="181">
        <v>0</v>
      </c>
      <c r="O1078" s="19">
        <v>0</v>
      </c>
      <c r="P1078" s="32">
        <v>0</v>
      </c>
      <c r="Q1078" s="93"/>
      <c r="R1078" s="93"/>
      <c r="S1078" s="93"/>
      <c r="T1078" s="87"/>
      <c r="U1078" s="81"/>
    </row>
    <row r="1079" spans="1:28" s="16" customFormat="1" outlineLevel="1">
      <c r="A1079" s="193" t="s">
        <v>205</v>
      </c>
      <c r="B1079" s="5" t="s">
        <v>143</v>
      </c>
      <c r="C1079" s="6" t="s">
        <v>2</v>
      </c>
      <c r="D1079" s="163" t="s">
        <v>3</v>
      </c>
      <c r="E1079" s="26">
        <v>0</v>
      </c>
      <c r="F1079" s="14">
        <v>0</v>
      </c>
      <c r="G1079" s="27">
        <v>0</v>
      </c>
      <c r="H1079" s="230">
        <v>0</v>
      </c>
      <c r="I1079" s="231"/>
      <c r="J1079" s="232">
        <v>0</v>
      </c>
      <c r="K1079" s="165">
        <v>0</v>
      </c>
      <c r="L1079" s="21">
        <v>0</v>
      </c>
      <c r="M1079" s="27">
        <v>0</v>
      </c>
      <c r="N1079" s="30">
        <v>0</v>
      </c>
      <c r="O1079" s="15">
        <v>0</v>
      </c>
      <c r="P1079" s="31">
        <v>0</v>
      </c>
      <c r="Q1079" s="92"/>
      <c r="R1079" s="92"/>
      <c r="S1079" s="92"/>
      <c r="T1079" s="86"/>
      <c r="U1079" s="81"/>
    </row>
    <row r="1080" spans="1:28" s="13" customFormat="1">
      <c r="A1080" s="36" t="s">
        <v>219</v>
      </c>
      <c r="B1080" s="37" t="s">
        <v>214</v>
      </c>
      <c r="C1080" s="215" t="s">
        <v>215</v>
      </c>
      <c r="D1080" s="208" t="s">
        <v>145</v>
      </c>
      <c r="E1080" s="40" t="s">
        <v>145</v>
      </c>
      <c r="F1080" s="41" t="s">
        <v>145</v>
      </c>
      <c r="G1080" s="42">
        <v>1176215</v>
      </c>
      <c r="H1080" s="40" t="s">
        <v>145</v>
      </c>
      <c r="I1080" s="41" t="s">
        <v>145</v>
      </c>
      <c r="J1080" s="42">
        <v>1261900</v>
      </c>
      <c r="K1080" s="40" t="s">
        <v>145</v>
      </c>
      <c r="L1080" s="41" t="s">
        <v>145</v>
      </c>
      <c r="M1080" s="42">
        <v>85685</v>
      </c>
      <c r="N1080" s="216" t="s">
        <v>145</v>
      </c>
      <c r="O1080" s="217" t="s">
        <v>145</v>
      </c>
      <c r="P1080" s="43">
        <v>7.2848076244564131E-2</v>
      </c>
      <c r="Q1080" s="91"/>
      <c r="R1080" s="91"/>
      <c r="S1080" s="91"/>
      <c r="T1080" s="85"/>
      <c r="U1080" s="81"/>
      <c r="W1080" s="81"/>
      <c r="X1080" s="81">
        <v>1261900</v>
      </c>
    </row>
    <row r="1081" spans="1:28" s="16" customFormat="1" outlineLevel="1">
      <c r="A1081" s="193" t="s">
        <v>214</v>
      </c>
      <c r="B1081" s="5" t="s">
        <v>136</v>
      </c>
      <c r="C1081" s="6" t="s">
        <v>137</v>
      </c>
      <c r="D1081" s="161" t="s">
        <v>194</v>
      </c>
      <c r="E1081" s="26">
        <v>0</v>
      </c>
      <c r="F1081" s="14">
        <v>0</v>
      </c>
      <c r="G1081" s="27">
        <v>0</v>
      </c>
      <c r="H1081" s="26">
        <v>0</v>
      </c>
      <c r="I1081" s="14">
        <v>0</v>
      </c>
      <c r="J1081" s="27">
        <v>0</v>
      </c>
      <c r="K1081" s="26">
        <v>0</v>
      </c>
      <c r="L1081" s="14">
        <v>0</v>
      </c>
      <c r="M1081" s="27">
        <v>0</v>
      </c>
      <c r="N1081" s="30">
        <v>0</v>
      </c>
      <c r="O1081" s="15">
        <v>0</v>
      </c>
      <c r="P1081" s="31">
        <v>0</v>
      </c>
      <c r="Q1081" s="92"/>
      <c r="R1081" s="92"/>
      <c r="S1081" s="92"/>
      <c r="T1081" s="86"/>
      <c r="U1081" s="81"/>
    </row>
    <row r="1082" spans="1:28" s="20" customFormat="1" outlineLevel="1">
      <c r="A1082" s="193" t="s">
        <v>214</v>
      </c>
      <c r="B1082" s="7"/>
      <c r="C1082" s="8" t="s">
        <v>166</v>
      </c>
      <c r="D1082" s="162" t="s">
        <v>194</v>
      </c>
      <c r="E1082" s="28">
        <v>0</v>
      </c>
      <c r="F1082" s="17">
        <v>0</v>
      </c>
      <c r="G1082" s="29">
        <v>0</v>
      </c>
      <c r="H1082" s="28">
        <v>0</v>
      </c>
      <c r="I1082" s="17">
        <v>0</v>
      </c>
      <c r="J1082" s="29">
        <v>0</v>
      </c>
      <c r="K1082" s="28">
        <v>0</v>
      </c>
      <c r="L1082" s="18">
        <v>0</v>
      </c>
      <c r="M1082" s="29">
        <v>0</v>
      </c>
      <c r="N1082" s="181">
        <v>0</v>
      </c>
      <c r="O1082" s="19">
        <v>0</v>
      </c>
      <c r="P1082" s="32">
        <v>0</v>
      </c>
      <c r="Q1082" s="93"/>
      <c r="R1082" s="93"/>
      <c r="S1082" s="93"/>
      <c r="T1082" s="87"/>
      <c r="U1082" s="81"/>
    </row>
    <row r="1083" spans="1:28" s="20" customFormat="1" outlineLevel="1">
      <c r="A1083" s="193" t="s">
        <v>214</v>
      </c>
      <c r="B1083" s="7"/>
      <c r="C1083" s="8" t="s">
        <v>167</v>
      </c>
      <c r="D1083" s="162" t="s">
        <v>194</v>
      </c>
      <c r="E1083" s="28">
        <v>0</v>
      </c>
      <c r="F1083" s="17">
        <v>0</v>
      </c>
      <c r="G1083" s="29">
        <v>0</v>
      </c>
      <c r="H1083" s="28">
        <v>0</v>
      </c>
      <c r="I1083" s="17">
        <v>0</v>
      </c>
      <c r="J1083" s="29">
        <v>0</v>
      </c>
      <c r="K1083" s="111">
        <v>0</v>
      </c>
      <c r="L1083" s="18">
        <v>0</v>
      </c>
      <c r="M1083" s="29">
        <v>0</v>
      </c>
      <c r="N1083" s="181">
        <v>0</v>
      </c>
      <c r="O1083" s="19">
        <v>0</v>
      </c>
      <c r="P1083" s="32">
        <v>0</v>
      </c>
      <c r="Q1083" s="93"/>
      <c r="R1083" s="93"/>
      <c r="S1083" s="93"/>
      <c r="T1083" s="87"/>
      <c r="U1083" s="81"/>
    </row>
    <row r="1084" spans="1:28" s="20" customFormat="1" outlineLevel="1">
      <c r="A1084" s="193" t="s">
        <v>214</v>
      </c>
      <c r="B1084" s="7" t="s">
        <v>168</v>
      </c>
      <c r="C1084" s="8" t="s">
        <v>138</v>
      </c>
      <c r="D1084" s="162" t="s">
        <v>194</v>
      </c>
      <c r="E1084" s="28">
        <v>0</v>
      </c>
      <c r="F1084" s="17">
        <v>0</v>
      </c>
      <c r="G1084" s="29">
        <v>0</v>
      </c>
      <c r="H1084" s="28">
        <v>0</v>
      </c>
      <c r="I1084" s="17">
        <v>0</v>
      </c>
      <c r="J1084" s="29">
        <v>0</v>
      </c>
      <c r="K1084" s="111">
        <v>0</v>
      </c>
      <c r="L1084" s="18">
        <v>0</v>
      </c>
      <c r="M1084" s="29">
        <v>0</v>
      </c>
      <c r="N1084" s="181">
        <v>0</v>
      </c>
      <c r="O1084" s="19">
        <v>0</v>
      </c>
      <c r="P1084" s="32">
        <v>0</v>
      </c>
      <c r="Q1084" s="93"/>
      <c r="R1084" s="93"/>
      <c r="S1084" s="93"/>
      <c r="U1084" s="81"/>
    </row>
    <row r="1085" spans="1:28" s="20" customFormat="1" ht="31.5" outlineLevel="1">
      <c r="A1085" s="193" t="s">
        <v>214</v>
      </c>
      <c r="B1085" s="7" t="s">
        <v>169</v>
      </c>
      <c r="C1085" s="129" t="s">
        <v>181</v>
      </c>
      <c r="D1085" s="162" t="s">
        <v>195</v>
      </c>
      <c r="E1085" s="28"/>
      <c r="F1085" s="17"/>
      <c r="G1085" s="29">
        <v>0</v>
      </c>
      <c r="H1085" s="111"/>
      <c r="I1085" s="18"/>
      <c r="J1085" s="29">
        <v>0</v>
      </c>
      <c r="K1085" s="28">
        <v>0</v>
      </c>
      <c r="L1085" s="18">
        <v>0</v>
      </c>
      <c r="M1085" s="29">
        <v>0</v>
      </c>
      <c r="N1085" s="181">
        <v>0</v>
      </c>
      <c r="O1085" s="19">
        <v>0</v>
      </c>
      <c r="P1085" s="32">
        <v>0</v>
      </c>
      <c r="Q1085" s="93"/>
      <c r="R1085" s="93"/>
      <c r="S1085" s="93"/>
      <c r="T1085" s="87"/>
      <c r="U1085" s="81"/>
    </row>
    <row r="1086" spans="1:28" s="20" customFormat="1" outlineLevel="1">
      <c r="A1086" s="193" t="s">
        <v>214</v>
      </c>
      <c r="B1086" s="7" t="s">
        <v>170</v>
      </c>
      <c r="C1086" s="8" t="s">
        <v>180</v>
      </c>
      <c r="D1086" s="162" t="s">
        <v>194</v>
      </c>
      <c r="E1086" s="28">
        <v>0</v>
      </c>
      <c r="F1086" s="17">
        <v>0</v>
      </c>
      <c r="G1086" s="29">
        <v>0</v>
      </c>
      <c r="H1086" s="28">
        <v>0</v>
      </c>
      <c r="I1086" s="17">
        <v>0</v>
      </c>
      <c r="J1086" s="29">
        <v>0</v>
      </c>
      <c r="K1086" s="111">
        <v>0</v>
      </c>
      <c r="L1086" s="18">
        <v>0</v>
      </c>
      <c r="M1086" s="29">
        <v>0</v>
      </c>
      <c r="N1086" s="181">
        <v>0</v>
      </c>
      <c r="O1086" s="19">
        <v>0</v>
      </c>
      <c r="P1086" s="32">
        <v>0</v>
      </c>
      <c r="Q1086" s="93"/>
      <c r="R1086" s="93"/>
      <c r="S1086" s="93"/>
      <c r="T1086" s="87"/>
      <c r="U1086" s="81"/>
      <c r="AB1086" s="22"/>
    </row>
    <row r="1087" spans="1:28" s="20" customFormat="1" outlineLevel="1">
      <c r="A1087" s="193" t="s">
        <v>214</v>
      </c>
      <c r="B1087" s="7" t="s">
        <v>171</v>
      </c>
      <c r="C1087" s="8" t="s">
        <v>156</v>
      </c>
      <c r="D1087" s="162"/>
      <c r="E1087" s="28"/>
      <c r="F1087" s="17"/>
      <c r="G1087" s="29">
        <v>0</v>
      </c>
      <c r="H1087" s="28"/>
      <c r="I1087" s="17"/>
      <c r="J1087" s="29">
        <v>0</v>
      </c>
      <c r="K1087" s="111">
        <v>0</v>
      </c>
      <c r="L1087" s="18">
        <v>0</v>
      </c>
      <c r="M1087" s="29">
        <v>0</v>
      </c>
      <c r="N1087" s="181">
        <v>0</v>
      </c>
      <c r="O1087" s="19">
        <v>0</v>
      </c>
      <c r="P1087" s="32">
        <v>0</v>
      </c>
      <c r="Q1087" s="93"/>
      <c r="R1087" s="93"/>
      <c r="S1087" s="93"/>
      <c r="T1087" s="87"/>
      <c r="U1087" s="81"/>
    </row>
    <row r="1088" spans="1:28" s="20" customFormat="1" outlineLevel="1">
      <c r="A1088" s="193" t="s">
        <v>214</v>
      </c>
      <c r="B1088" s="5" t="s">
        <v>141</v>
      </c>
      <c r="C1088" s="6" t="s">
        <v>140</v>
      </c>
      <c r="D1088" s="161" t="s">
        <v>159</v>
      </c>
      <c r="E1088" s="26">
        <v>0</v>
      </c>
      <c r="F1088" s="14">
        <v>0</v>
      </c>
      <c r="G1088" s="27">
        <v>0</v>
      </c>
      <c r="H1088" s="26">
        <v>0</v>
      </c>
      <c r="I1088" s="21">
        <v>0</v>
      </c>
      <c r="J1088" s="27">
        <v>0</v>
      </c>
      <c r="K1088" s="26">
        <v>0</v>
      </c>
      <c r="L1088" s="21">
        <v>0</v>
      </c>
      <c r="M1088" s="27">
        <v>0</v>
      </c>
      <c r="N1088" s="30">
        <v>0</v>
      </c>
      <c r="O1088" s="15">
        <v>0</v>
      </c>
      <c r="P1088" s="31">
        <v>0</v>
      </c>
      <c r="Q1088" s="92"/>
      <c r="R1088" s="92"/>
      <c r="S1088" s="92"/>
      <c r="T1088" s="87"/>
      <c r="U1088" s="81"/>
    </row>
    <row r="1089" spans="1:34" s="20" customFormat="1" outlineLevel="1">
      <c r="A1089" s="193" t="s">
        <v>214</v>
      </c>
      <c r="B1089" s="5"/>
      <c r="C1089" s="8" t="s">
        <v>166</v>
      </c>
      <c r="D1089" s="162" t="s">
        <v>159</v>
      </c>
      <c r="E1089" s="28">
        <v>0</v>
      </c>
      <c r="F1089" s="17">
        <v>0</v>
      </c>
      <c r="G1089" s="29">
        <v>0</v>
      </c>
      <c r="H1089" s="28">
        <v>0</v>
      </c>
      <c r="I1089" s="17">
        <v>0</v>
      </c>
      <c r="J1089" s="29">
        <v>0</v>
      </c>
      <c r="K1089" s="111">
        <v>0</v>
      </c>
      <c r="L1089" s="18">
        <v>0</v>
      </c>
      <c r="M1089" s="29">
        <v>0</v>
      </c>
      <c r="N1089" s="30">
        <v>0</v>
      </c>
      <c r="O1089" s="15">
        <v>0</v>
      </c>
      <c r="P1089" s="31">
        <v>0</v>
      </c>
      <c r="Q1089" s="93"/>
      <c r="R1089" s="93"/>
      <c r="S1089" s="93"/>
      <c r="T1089" s="87"/>
      <c r="U1089" s="81"/>
    </row>
    <row r="1090" spans="1:34" s="16" customFormat="1" outlineLevel="1">
      <c r="A1090" s="193" t="s">
        <v>214</v>
      </c>
      <c r="B1090" s="5"/>
      <c r="C1090" s="8" t="s">
        <v>167</v>
      </c>
      <c r="D1090" s="162" t="s">
        <v>159</v>
      </c>
      <c r="E1090" s="28">
        <v>0</v>
      </c>
      <c r="F1090" s="17">
        <v>0</v>
      </c>
      <c r="G1090" s="29">
        <v>0</v>
      </c>
      <c r="H1090" s="111">
        <v>0</v>
      </c>
      <c r="I1090" s="18">
        <v>0</v>
      </c>
      <c r="J1090" s="29">
        <v>0</v>
      </c>
      <c r="K1090" s="111">
        <v>0</v>
      </c>
      <c r="L1090" s="18">
        <v>0</v>
      </c>
      <c r="M1090" s="29">
        <v>0</v>
      </c>
      <c r="N1090" s="181">
        <v>0</v>
      </c>
      <c r="O1090" s="19">
        <v>0</v>
      </c>
      <c r="P1090" s="32">
        <v>0</v>
      </c>
      <c r="Q1090" s="93"/>
      <c r="R1090" s="93"/>
      <c r="S1090" s="93"/>
      <c r="T1090" s="86"/>
      <c r="U1090" s="81"/>
    </row>
    <row r="1091" spans="1:34" s="20" customFormat="1" ht="31.5" outlineLevel="1">
      <c r="A1091" s="193" t="s">
        <v>214</v>
      </c>
      <c r="B1091" s="5"/>
      <c r="C1091" s="129" t="s">
        <v>182</v>
      </c>
      <c r="D1091" s="162" t="s">
        <v>159</v>
      </c>
      <c r="E1091" s="28">
        <v>0</v>
      </c>
      <c r="F1091" s="17">
        <v>0</v>
      </c>
      <c r="G1091" s="29">
        <v>0</v>
      </c>
      <c r="H1091" s="28">
        <v>0</v>
      </c>
      <c r="I1091" s="18">
        <v>0</v>
      </c>
      <c r="J1091" s="29">
        <v>0</v>
      </c>
      <c r="K1091" s="111">
        <v>0</v>
      </c>
      <c r="L1091" s="18">
        <v>0</v>
      </c>
      <c r="M1091" s="29">
        <v>0</v>
      </c>
      <c r="N1091" s="30">
        <v>0</v>
      </c>
      <c r="O1091" s="15">
        <v>0</v>
      </c>
      <c r="P1091" s="31">
        <v>0</v>
      </c>
      <c r="Q1091" s="93"/>
      <c r="R1091" s="93"/>
      <c r="S1091" s="93"/>
      <c r="T1091" s="87"/>
      <c r="U1091" s="81"/>
    </row>
    <row r="1092" spans="1:34" s="20" customFormat="1" outlineLevel="1">
      <c r="A1092" s="193" t="s">
        <v>214</v>
      </c>
      <c r="B1092" s="7" t="s">
        <v>185</v>
      </c>
      <c r="C1092" s="8" t="s">
        <v>157</v>
      </c>
      <c r="D1092" s="162" t="s">
        <v>159</v>
      </c>
      <c r="E1092" s="28">
        <v>0</v>
      </c>
      <c r="F1092" s="17">
        <v>0</v>
      </c>
      <c r="G1092" s="29">
        <v>0</v>
      </c>
      <c r="H1092" s="28">
        <v>0</v>
      </c>
      <c r="I1092" s="17">
        <v>0</v>
      </c>
      <c r="J1092" s="29">
        <v>0</v>
      </c>
      <c r="K1092" s="111">
        <v>0</v>
      </c>
      <c r="L1092" s="18">
        <v>0</v>
      </c>
      <c r="M1092" s="29">
        <v>0</v>
      </c>
      <c r="N1092" s="181">
        <v>0</v>
      </c>
      <c r="O1092" s="19">
        <v>0</v>
      </c>
      <c r="P1092" s="32">
        <v>0</v>
      </c>
      <c r="Q1092" s="93"/>
      <c r="R1092" s="93"/>
      <c r="S1092" s="93"/>
      <c r="T1092" s="87"/>
      <c r="U1092" s="81"/>
    </row>
    <row r="1093" spans="1:34" s="20" customFormat="1" outlineLevel="1">
      <c r="A1093" s="193" t="s">
        <v>214</v>
      </c>
      <c r="B1093" s="7" t="s">
        <v>186</v>
      </c>
      <c r="C1093" s="8" t="s">
        <v>183</v>
      </c>
      <c r="D1093" s="162" t="s">
        <v>159</v>
      </c>
      <c r="E1093" s="28">
        <v>0</v>
      </c>
      <c r="F1093" s="17">
        <v>0</v>
      </c>
      <c r="G1093" s="29">
        <v>0</v>
      </c>
      <c r="H1093" s="28">
        <v>0</v>
      </c>
      <c r="I1093" s="17">
        <v>0</v>
      </c>
      <c r="J1093" s="29">
        <v>0</v>
      </c>
      <c r="K1093" s="111">
        <v>0</v>
      </c>
      <c r="L1093" s="18">
        <v>0</v>
      </c>
      <c r="M1093" s="29">
        <v>0</v>
      </c>
      <c r="N1093" s="181">
        <v>0</v>
      </c>
      <c r="O1093" s="19">
        <v>0</v>
      </c>
      <c r="P1093" s="32">
        <v>0</v>
      </c>
      <c r="Q1093" s="93"/>
      <c r="R1093" s="93"/>
      <c r="S1093" s="93"/>
      <c r="T1093" s="87"/>
      <c r="U1093" s="81"/>
    </row>
    <row r="1094" spans="1:34" s="20" customFormat="1" outlineLevel="1">
      <c r="A1094" s="193" t="s">
        <v>214</v>
      </c>
      <c r="B1094" s="7" t="s">
        <v>187</v>
      </c>
      <c r="C1094" s="8" t="s">
        <v>156</v>
      </c>
      <c r="D1094" s="162"/>
      <c r="E1094" s="28"/>
      <c r="F1094" s="17"/>
      <c r="G1094" s="29">
        <v>0</v>
      </c>
      <c r="H1094" s="28"/>
      <c r="I1094" s="17"/>
      <c r="J1094" s="29"/>
      <c r="K1094" s="111">
        <v>0</v>
      </c>
      <c r="L1094" s="18">
        <v>0</v>
      </c>
      <c r="M1094" s="29">
        <v>0</v>
      </c>
      <c r="N1094" s="181">
        <v>0</v>
      </c>
      <c r="O1094" s="19">
        <v>0</v>
      </c>
      <c r="P1094" s="32">
        <v>0</v>
      </c>
      <c r="Q1094" s="93"/>
      <c r="R1094" s="93"/>
      <c r="S1094" s="93"/>
      <c r="U1094" s="81"/>
    </row>
    <row r="1095" spans="1:34" s="20" customFormat="1" ht="31.5" outlineLevel="1">
      <c r="A1095" s="193" t="s">
        <v>214</v>
      </c>
      <c r="B1095" s="5" t="s">
        <v>139</v>
      </c>
      <c r="C1095" s="9" t="s">
        <v>142</v>
      </c>
      <c r="D1095" s="163" t="s">
        <v>1</v>
      </c>
      <c r="E1095" s="26">
        <v>0</v>
      </c>
      <c r="F1095" s="21">
        <v>0</v>
      </c>
      <c r="G1095" s="27">
        <v>1176215</v>
      </c>
      <c r="H1095" s="26">
        <v>0</v>
      </c>
      <c r="I1095" s="21">
        <v>0</v>
      </c>
      <c r="J1095" s="27">
        <v>1261900</v>
      </c>
      <c r="K1095" s="26">
        <v>0</v>
      </c>
      <c r="L1095" s="21">
        <v>0</v>
      </c>
      <c r="M1095" s="27">
        <v>85685</v>
      </c>
      <c r="N1095" s="30">
        <v>0</v>
      </c>
      <c r="O1095" s="15">
        <v>0</v>
      </c>
      <c r="P1095" s="31">
        <v>7.2848076244564131E-2</v>
      </c>
      <c r="Q1095" s="92"/>
      <c r="R1095" s="92"/>
      <c r="S1095" s="92"/>
      <c r="T1095" s="87"/>
      <c r="U1095" s="81"/>
    </row>
    <row r="1096" spans="1:34" s="20" customFormat="1" ht="31.5" outlineLevel="1">
      <c r="A1096" s="193" t="s">
        <v>214</v>
      </c>
      <c r="B1096" s="7" t="s">
        <v>188</v>
      </c>
      <c r="C1096" s="10" t="s">
        <v>184</v>
      </c>
      <c r="D1096" s="164" t="s">
        <v>1</v>
      </c>
      <c r="E1096" s="28">
        <v>0</v>
      </c>
      <c r="F1096" s="17">
        <v>0</v>
      </c>
      <c r="G1096" s="29">
        <v>1176215</v>
      </c>
      <c r="H1096" s="28">
        <v>0</v>
      </c>
      <c r="I1096" s="17">
        <v>0</v>
      </c>
      <c r="J1096" s="29">
        <v>1261900</v>
      </c>
      <c r="K1096" s="111">
        <v>0</v>
      </c>
      <c r="L1096" s="18">
        <v>0</v>
      </c>
      <c r="M1096" s="29">
        <v>85685</v>
      </c>
      <c r="N1096" s="181">
        <v>0</v>
      </c>
      <c r="O1096" s="19">
        <v>0</v>
      </c>
      <c r="P1096" s="32">
        <v>7.2848076244564131E-2</v>
      </c>
      <c r="Q1096" s="93"/>
      <c r="R1096" s="93"/>
      <c r="S1096" s="93"/>
      <c r="T1096" s="87"/>
      <c r="U1096" s="81"/>
    </row>
    <row r="1097" spans="1:34" s="20" customFormat="1" ht="31.5" outlineLevel="1">
      <c r="A1097" s="193" t="s">
        <v>214</v>
      </c>
      <c r="B1097" s="7"/>
      <c r="C1097" s="10" t="s">
        <v>224</v>
      </c>
      <c r="D1097" s="164" t="s">
        <v>225</v>
      </c>
      <c r="E1097" s="28">
        <v>0</v>
      </c>
      <c r="F1097" s="17">
        <v>0</v>
      </c>
      <c r="G1097" s="29">
        <v>0</v>
      </c>
      <c r="H1097" s="28">
        <v>0</v>
      </c>
      <c r="I1097" s="17">
        <v>0</v>
      </c>
      <c r="J1097" s="29">
        <v>0</v>
      </c>
      <c r="K1097" s="111">
        <v>0</v>
      </c>
      <c r="L1097" s="18">
        <v>0</v>
      </c>
      <c r="M1097" s="29">
        <v>0</v>
      </c>
      <c r="N1097" s="181">
        <v>0</v>
      </c>
      <c r="O1097" s="19">
        <v>0</v>
      </c>
      <c r="P1097" s="32">
        <v>0</v>
      </c>
      <c r="Q1097" s="93"/>
      <c r="R1097" s="93"/>
      <c r="S1097" s="93"/>
      <c r="T1097" s="87"/>
      <c r="U1097" s="81"/>
    </row>
    <row r="1098" spans="1:34" s="20" customFormat="1" outlineLevel="1">
      <c r="A1098" s="193" t="s">
        <v>214</v>
      </c>
      <c r="B1098" s="7"/>
      <c r="C1098" s="10" t="s">
        <v>222</v>
      </c>
      <c r="D1098" s="164" t="s">
        <v>223</v>
      </c>
      <c r="E1098" s="28">
        <v>200</v>
      </c>
      <c r="F1098" s="17">
        <v>0</v>
      </c>
      <c r="G1098" s="29">
        <v>1176215</v>
      </c>
      <c r="H1098" s="28">
        <v>201</v>
      </c>
      <c r="I1098" s="17"/>
      <c r="J1098" s="29">
        <v>1261900</v>
      </c>
      <c r="K1098" s="111">
        <v>1</v>
      </c>
      <c r="L1098" s="18">
        <v>0</v>
      </c>
      <c r="M1098" s="29">
        <v>85685</v>
      </c>
      <c r="N1098" s="181">
        <v>5.0000000000000001E-3</v>
      </c>
      <c r="O1098" s="19">
        <v>0</v>
      </c>
      <c r="P1098" s="32">
        <v>7.2848076244564131E-2</v>
      </c>
      <c r="Q1098" s="93"/>
      <c r="R1098" s="93"/>
      <c r="S1098" s="93"/>
      <c r="T1098" s="87"/>
      <c r="U1098" s="81"/>
    </row>
    <row r="1099" spans="1:34" s="20" customFormat="1" outlineLevel="1">
      <c r="A1099" s="193" t="s">
        <v>214</v>
      </c>
      <c r="B1099" s="7" t="s">
        <v>189</v>
      </c>
      <c r="C1099" s="11" t="s">
        <v>144</v>
      </c>
      <c r="D1099" s="164" t="s">
        <v>1</v>
      </c>
      <c r="E1099" s="28">
        <v>0</v>
      </c>
      <c r="F1099" s="17">
        <v>0</v>
      </c>
      <c r="G1099" s="29">
        <v>0</v>
      </c>
      <c r="H1099" s="28">
        <v>0</v>
      </c>
      <c r="I1099" s="17">
        <v>0</v>
      </c>
      <c r="J1099" s="29">
        <v>0</v>
      </c>
      <c r="K1099" s="111">
        <v>0</v>
      </c>
      <c r="L1099" s="18">
        <v>0</v>
      </c>
      <c r="M1099" s="29">
        <v>0</v>
      </c>
      <c r="N1099" s="181">
        <v>0</v>
      </c>
      <c r="O1099" s="19">
        <v>0</v>
      </c>
      <c r="P1099" s="32">
        <v>0</v>
      </c>
      <c r="Q1099" s="93"/>
      <c r="R1099" s="93"/>
      <c r="S1099" s="93"/>
      <c r="T1099" s="87"/>
      <c r="U1099" s="81"/>
    </row>
    <row r="1100" spans="1:34" s="16" customFormat="1" outlineLevel="1">
      <c r="A1100" s="193" t="s">
        <v>214</v>
      </c>
      <c r="B1100" s="5" t="s">
        <v>143</v>
      </c>
      <c r="C1100" s="6" t="s">
        <v>2</v>
      </c>
      <c r="D1100" s="163" t="s">
        <v>3</v>
      </c>
      <c r="E1100" s="26">
        <v>0</v>
      </c>
      <c r="F1100" s="14">
        <v>0</v>
      </c>
      <c r="G1100" s="27">
        <v>0</v>
      </c>
      <c r="H1100" s="230">
        <v>0</v>
      </c>
      <c r="I1100" s="231"/>
      <c r="J1100" s="232">
        <v>0</v>
      </c>
      <c r="K1100" s="165">
        <v>0</v>
      </c>
      <c r="L1100" s="21">
        <v>0</v>
      </c>
      <c r="M1100" s="27">
        <v>0</v>
      </c>
      <c r="N1100" s="30">
        <v>0</v>
      </c>
      <c r="O1100" s="15">
        <v>0</v>
      </c>
      <c r="P1100" s="31">
        <v>0</v>
      </c>
      <c r="Q1100" s="92"/>
      <c r="R1100" s="92"/>
      <c r="S1100" s="92"/>
      <c r="T1100" s="86"/>
      <c r="U1100" s="81"/>
    </row>
    <row r="1101" spans="1:34" s="13" customFormat="1">
      <c r="A1101" s="36" t="s">
        <v>231</v>
      </c>
      <c r="B1101" s="37" t="s">
        <v>207</v>
      </c>
      <c r="C1101" s="215" t="s">
        <v>208</v>
      </c>
      <c r="D1101" s="208" t="s">
        <v>145</v>
      </c>
      <c r="E1101" s="40" t="s">
        <v>145</v>
      </c>
      <c r="F1101" s="41" t="s">
        <v>145</v>
      </c>
      <c r="G1101" s="42">
        <v>822336</v>
      </c>
      <c r="H1101" s="40" t="s">
        <v>145</v>
      </c>
      <c r="I1101" s="41" t="s">
        <v>145</v>
      </c>
      <c r="J1101" s="42">
        <v>906225</v>
      </c>
      <c r="K1101" s="40" t="s">
        <v>145</v>
      </c>
      <c r="L1101" s="41" t="s">
        <v>145</v>
      </c>
      <c r="M1101" s="42">
        <v>83889</v>
      </c>
      <c r="N1101" s="216" t="s">
        <v>145</v>
      </c>
      <c r="O1101" s="217" t="s">
        <v>145</v>
      </c>
      <c r="P1101" s="43">
        <v>0.10201304576231614</v>
      </c>
      <c r="Q1101" s="91"/>
      <c r="R1101" s="91"/>
      <c r="S1101" s="91"/>
      <c r="T1101" s="85"/>
      <c r="U1101" s="81"/>
      <c r="W1101" s="81"/>
      <c r="X1101" s="81">
        <v>906225</v>
      </c>
      <c r="AD1101" s="245"/>
      <c r="AE1101" s="245"/>
      <c r="AF1101" s="245"/>
      <c r="AG1101" s="245"/>
      <c r="AH1101" s="245"/>
    </row>
    <row r="1102" spans="1:34" s="16" customFormat="1" outlineLevel="1">
      <c r="A1102" s="193" t="s">
        <v>207</v>
      </c>
      <c r="B1102" s="5" t="s">
        <v>136</v>
      </c>
      <c r="C1102" s="6" t="s">
        <v>137</v>
      </c>
      <c r="D1102" s="161" t="s">
        <v>194</v>
      </c>
      <c r="E1102" s="26">
        <v>0</v>
      </c>
      <c r="F1102" s="14">
        <v>0</v>
      </c>
      <c r="G1102" s="27">
        <v>0</v>
      </c>
      <c r="H1102" s="26">
        <v>0</v>
      </c>
      <c r="I1102" s="14">
        <v>0</v>
      </c>
      <c r="J1102" s="27">
        <v>0</v>
      </c>
      <c r="K1102" s="26">
        <v>0</v>
      </c>
      <c r="L1102" s="14">
        <v>0</v>
      </c>
      <c r="M1102" s="27">
        <v>0</v>
      </c>
      <c r="N1102" s="30">
        <v>0</v>
      </c>
      <c r="O1102" s="15">
        <v>0</v>
      </c>
      <c r="P1102" s="31">
        <v>0</v>
      </c>
      <c r="Q1102" s="92"/>
      <c r="R1102" s="92"/>
      <c r="S1102" s="92"/>
      <c r="T1102" s="86"/>
      <c r="U1102" s="81"/>
      <c r="AD1102" s="243"/>
      <c r="AE1102" s="243"/>
      <c r="AF1102" s="243"/>
      <c r="AG1102" s="243"/>
      <c r="AH1102" s="243"/>
    </row>
    <row r="1103" spans="1:34" s="20" customFormat="1" outlineLevel="1">
      <c r="A1103" s="194" t="s">
        <v>207</v>
      </c>
      <c r="B1103" s="7"/>
      <c r="C1103" s="8" t="s">
        <v>166</v>
      </c>
      <c r="D1103" s="162" t="s">
        <v>194</v>
      </c>
      <c r="E1103" s="28">
        <v>0</v>
      </c>
      <c r="F1103" s="17">
        <v>0</v>
      </c>
      <c r="G1103" s="29">
        <v>0</v>
      </c>
      <c r="H1103" s="28">
        <v>0</v>
      </c>
      <c r="I1103" s="17">
        <v>0</v>
      </c>
      <c r="J1103" s="29">
        <v>0</v>
      </c>
      <c r="K1103" s="28">
        <v>0</v>
      </c>
      <c r="L1103" s="18">
        <v>0</v>
      </c>
      <c r="M1103" s="29">
        <v>0</v>
      </c>
      <c r="N1103" s="181">
        <v>0</v>
      </c>
      <c r="O1103" s="19">
        <v>0</v>
      </c>
      <c r="P1103" s="32">
        <v>0</v>
      </c>
      <c r="Q1103" s="93"/>
      <c r="R1103" s="93"/>
      <c r="S1103" s="93"/>
      <c r="T1103" s="87"/>
      <c r="U1103" s="81"/>
      <c r="AD1103" s="198"/>
      <c r="AE1103" s="198"/>
      <c r="AF1103" s="198"/>
      <c r="AG1103" s="198"/>
      <c r="AH1103" s="198"/>
    </row>
    <row r="1104" spans="1:34" s="20" customFormat="1" outlineLevel="1">
      <c r="A1104" s="194" t="s">
        <v>207</v>
      </c>
      <c r="B1104" s="7"/>
      <c r="C1104" s="8" t="s">
        <v>167</v>
      </c>
      <c r="D1104" s="162" t="s">
        <v>194</v>
      </c>
      <c r="E1104" s="28">
        <v>0</v>
      </c>
      <c r="F1104" s="17">
        <v>0</v>
      </c>
      <c r="G1104" s="29">
        <v>0</v>
      </c>
      <c r="H1104" s="28">
        <v>0</v>
      </c>
      <c r="I1104" s="17">
        <v>0</v>
      </c>
      <c r="J1104" s="29">
        <v>0</v>
      </c>
      <c r="K1104" s="111">
        <v>0</v>
      </c>
      <c r="L1104" s="18">
        <v>0</v>
      </c>
      <c r="M1104" s="29">
        <v>0</v>
      </c>
      <c r="N1104" s="181">
        <v>0</v>
      </c>
      <c r="O1104" s="19">
        <v>0</v>
      </c>
      <c r="P1104" s="32">
        <v>0</v>
      </c>
      <c r="Q1104" s="93"/>
      <c r="R1104" s="93"/>
      <c r="S1104" s="93"/>
      <c r="T1104" s="87"/>
      <c r="U1104" s="81"/>
      <c r="AD1104" s="198"/>
      <c r="AE1104" s="198"/>
      <c r="AF1104" s="198"/>
      <c r="AG1104" s="198"/>
      <c r="AH1104" s="198"/>
    </row>
    <row r="1105" spans="1:34" s="20" customFormat="1" outlineLevel="1">
      <c r="A1105" s="194" t="s">
        <v>207</v>
      </c>
      <c r="B1105" s="7" t="s">
        <v>168</v>
      </c>
      <c r="C1105" s="8" t="s">
        <v>138</v>
      </c>
      <c r="D1105" s="162" t="s">
        <v>194</v>
      </c>
      <c r="E1105" s="28">
        <v>0</v>
      </c>
      <c r="F1105" s="17">
        <v>0</v>
      </c>
      <c r="G1105" s="29">
        <v>0</v>
      </c>
      <c r="H1105" s="28">
        <v>0</v>
      </c>
      <c r="I1105" s="17">
        <v>0</v>
      </c>
      <c r="J1105" s="29">
        <v>0</v>
      </c>
      <c r="K1105" s="111">
        <v>0</v>
      </c>
      <c r="L1105" s="18">
        <v>0</v>
      </c>
      <c r="M1105" s="29">
        <v>0</v>
      </c>
      <c r="N1105" s="181">
        <v>0</v>
      </c>
      <c r="O1105" s="19">
        <v>0</v>
      </c>
      <c r="P1105" s="32">
        <v>0</v>
      </c>
      <c r="Q1105" s="93"/>
      <c r="R1105" s="93"/>
      <c r="S1105" s="93"/>
      <c r="U1105" s="81"/>
      <c r="AD1105" s="198"/>
      <c r="AE1105" s="198"/>
      <c r="AF1105" s="198"/>
      <c r="AG1105" s="198"/>
      <c r="AH1105" s="198"/>
    </row>
    <row r="1106" spans="1:34" s="20" customFormat="1" ht="31.5" outlineLevel="1">
      <c r="A1106" s="194" t="s">
        <v>207</v>
      </c>
      <c r="B1106" s="7" t="s">
        <v>169</v>
      </c>
      <c r="C1106" s="129" t="s">
        <v>181</v>
      </c>
      <c r="D1106" s="162" t="s">
        <v>195</v>
      </c>
      <c r="E1106" s="28"/>
      <c r="F1106" s="17"/>
      <c r="G1106" s="29">
        <v>0</v>
      </c>
      <c r="H1106" s="111"/>
      <c r="I1106" s="18"/>
      <c r="J1106" s="29">
        <v>0</v>
      </c>
      <c r="K1106" s="28">
        <v>0</v>
      </c>
      <c r="L1106" s="18">
        <v>0</v>
      </c>
      <c r="M1106" s="29">
        <v>0</v>
      </c>
      <c r="N1106" s="181">
        <v>0</v>
      </c>
      <c r="O1106" s="19">
        <v>0</v>
      </c>
      <c r="P1106" s="32">
        <v>0</v>
      </c>
      <c r="Q1106" s="93"/>
      <c r="R1106" s="93"/>
      <c r="S1106" s="93"/>
      <c r="T1106" s="87"/>
      <c r="U1106" s="81"/>
      <c r="AD1106" s="198"/>
      <c r="AE1106" s="198"/>
      <c r="AF1106" s="198"/>
      <c r="AG1106" s="198"/>
      <c r="AH1106" s="198"/>
    </row>
    <row r="1107" spans="1:34" s="20" customFormat="1" outlineLevel="1">
      <c r="A1107" s="194" t="s">
        <v>207</v>
      </c>
      <c r="B1107" s="7" t="s">
        <v>170</v>
      </c>
      <c r="C1107" s="8" t="s">
        <v>180</v>
      </c>
      <c r="D1107" s="162" t="s">
        <v>194</v>
      </c>
      <c r="E1107" s="28">
        <v>0</v>
      </c>
      <c r="F1107" s="17">
        <v>0</v>
      </c>
      <c r="G1107" s="29">
        <v>0</v>
      </c>
      <c r="H1107" s="28">
        <v>0</v>
      </c>
      <c r="I1107" s="17">
        <v>0</v>
      </c>
      <c r="J1107" s="29">
        <v>0</v>
      </c>
      <c r="K1107" s="111">
        <v>0</v>
      </c>
      <c r="L1107" s="18">
        <v>0</v>
      </c>
      <c r="M1107" s="29">
        <v>0</v>
      </c>
      <c r="N1107" s="181">
        <v>0</v>
      </c>
      <c r="O1107" s="19">
        <v>0</v>
      </c>
      <c r="P1107" s="32">
        <v>0</v>
      </c>
      <c r="Q1107" s="93"/>
      <c r="R1107" s="93"/>
      <c r="S1107" s="93"/>
      <c r="T1107" s="87"/>
      <c r="U1107" s="81"/>
      <c r="AB1107" s="22"/>
      <c r="AD1107" s="198"/>
      <c r="AE1107" s="198"/>
      <c r="AF1107" s="198"/>
      <c r="AG1107" s="198"/>
      <c r="AH1107" s="198"/>
    </row>
    <row r="1108" spans="1:34" s="20" customFormat="1" outlineLevel="1">
      <c r="A1108" s="194" t="s">
        <v>207</v>
      </c>
      <c r="B1108" s="7" t="s">
        <v>171</v>
      </c>
      <c r="C1108" s="8" t="s">
        <v>156</v>
      </c>
      <c r="D1108" s="162"/>
      <c r="E1108" s="28"/>
      <c r="F1108" s="17"/>
      <c r="G1108" s="29">
        <v>0</v>
      </c>
      <c r="H1108" s="28"/>
      <c r="I1108" s="17"/>
      <c r="J1108" s="29">
        <v>0</v>
      </c>
      <c r="K1108" s="111">
        <v>0</v>
      </c>
      <c r="L1108" s="18">
        <v>0</v>
      </c>
      <c r="M1108" s="29">
        <v>0</v>
      </c>
      <c r="N1108" s="181">
        <v>0</v>
      </c>
      <c r="O1108" s="19">
        <v>0</v>
      </c>
      <c r="P1108" s="32">
        <v>0</v>
      </c>
      <c r="Q1108" s="93"/>
      <c r="R1108" s="93"/>
      <c r="S1108" s="93"/>
      <c r="T1108" s="87"/>
      <c r="U1108" s="81"/>
      <c r="AD1108" s="198"/>
      <c r="AE1108" s="198"/>
      <c r="AF1108" s="198"/>
      <c r="AG1108" s="198"/>
      <c r="AH1108" s="198"/>
    </row>
    <row r="1109" spans="1:34" s="20" customFormat="1" outlineLevel="1">
      <c r="A1109" s="193" t="s">
        <v>207</v>
      </c>
      <c r="B1109" s="5" t="s">
        <v>141</v>
      </c>
      <c r="C1109" s="6" t="s">
        <v>140</v>
      </c>
      <c r="D1109" s="161" t="s">
        <v>159</v>
      </c>
      <c r="E1109" s="26">
        <v>0</v>
      </c>
      <c r="F1109" s="14">
        <v>0</v>
      </c>
      <c r="G1109" s="27">
        <v>0</v>
      </c>
      <c r="H1109" s="26">
        <v>0</v>
      </c>
      <c r="I1109" s="21">
        <v>0</v>
      </c>
      <c r="J1109" s="27">
        <v>0</v>
      </c>
      <c r="K1109" s="26">
        <v>0</v>
      </c>
      <c r="L1109" s="21">
        <v>0</v>
      </c>
      <c r="M1109" s="27">
        <v>0</v>
      </c>
      <c r="N1109" s="30">
        <v>0</v>
      </c>
      <c r="O1109" s="15">
        <v>0</v>
      </c>
      <c r="P1109" s="31">
        <v>0</v>
      </c>
      <c r="Q1109" s="92"/>
      <c r="R1109" s="92"/>
      <c r="S1109" s="92"/>
      <c r="T1109" s="87"/>
      <c r="U1109" s="81"/>
      <c r="AD1109" s="198"/>
      <c r="AE1109" s="198"/>
      <c r="AF1109" s="198"/>
      <c r="AG1109" s="198"/>
      <c r="AH1109" s="198"/>
    </row>
    <row r="1110" spans="1:34" s="20" customFormat="1" outlineLevel="1">
      <c r="A1110" s="193" t="s">
        <v>207</v>
      </c>
      <c r="B1110" s="5"/>
      <c r="C1110" s="8" t="s">
        <v>166</v>
      </c>
      <c r="D1110" s="162" t="s">
        <v>159</v>
      </c>
      <c r="E1110" s="28">
        <v>0</v>
      </c>
      <c r="F1110" s="17">
        <v>0</v>
      </c>
      <c r="G1110" s="29">
        <v>0</v>
      </c>
      <c r="H1110" s="28">
        <v>0</v>
      </c>
      <c r="I1110" s="17">
        <v>0</v>
      </c>
      <c r="J1110" s="29">
        <v>0</v>
      </c>
      <c r="K1110" s="111">
        <v>0</v>
      </c>
      <c r="L1110" s="18">
        <v>0</v>
      </c>
      <c r="M1110" s="29">
        <v>0</v>
      </c>
      <c r="N1110" s="30">
        <v>0</v>
      </c>
      <c r="O1110" s="15">
        <v>0</v>
      </c>
      <c r="P1110" s="31">
        <v>0</v>
      </c>
      <c r="Q1110" s="93"/>
      <c r="R1110" s="93"/>
      <c r="S1110" s="93"/>
      <c r="T1110" s="87"/>
      <c r="U1110" s="81"/>
      <c r="AD1110" s="198"/>
      <c r="AE1110" s="198"/>
      <c r="AF1110" s="198"/>
      <c r="AG1110" s="198"/>
      <c r="AH1110" s="198"/>
    </row>
    <row r="1111" spans="1:34" s="16" customFormat="1" outlineLevel="1">
      <c r="A1111" s="193" t="s">
        <v>207</v>
      </c>
      <c r="B1111" s="5"/>
      <c r="C1111" s="8" t="s">
        <v>167</v>
      </c>
      <c r="D1111" s="162" t="s">
        <v>159</v>
      </c>
      <c r="E1111" s="28">
        <v>0</v>
      </c>
      <c r="F1111" s="17">
        <v>0</v>
      </c>
      <c r="G1111" s="29">
        <v>0</v>
      </c>
      <c r="H1111" s="111">
        <v>0</v>
      </c>
      <c r="I1111" s="18">
        <v>0</v>
      </c>
      <c r="J1111" s="29">
        <v>0</v>
      </c>
      <c r="K1111" s="111">
        <v>0</v>
      </c>
      <c r="L1111" s="18">
        <v>0</v>
      </c>
      <c r="M1111" s="29">
        <v>0</v>
      </c>
      <c r="N1111" s="181">
        <v>0</v>
      </c>
      <c r="O1111" s="19">
        <v>0</v>
      </c>
      <c r="P1111" s="32">
        <v>0</v>
      </c>
      <c r="Q1111" s="93"/>
      <c r="R1111" s="93"/>
      <c r="S1111" s="93"/>
      <c r="T1111" s="86"/>
      <c r="U1111" s="81"/>
      <c r="AD1111" s="243"/>
      <c r="AE1111" s="243"/>
      <c r="AF1111" s="243"/>
      <c r="AG1111" s="243"/>
      <c r="AH1111" s="243"/>
    </row>
    <row r="1112" spans="1:34" s="20" customFormat="1" ht="31.5" outlineLevel="1">
      <c r="A1112" s="193" t="s">
        <v>207</v>
      </c>
      <c r="B1112" s="5"/>
      <c r="C1112" s="129" t="s">
        <v>182</v>
      </c>
      <c r="D1112" s="162" t="s">
        <v>159</v>
      </c>
      <c r="E1112" s="28">
        <v>0</v>
      </c>
      <c r="F1112" s="17">
        <v>0</v>
      </c>
      <c r="G1112" s="29">
        <v>0</v>
      </c>
      <c r="H1112" s="28">
        <v>0</v>
      </c>
      <c r="I1112" s="18">
        <v>0</v>
      </c>
      <c r="J1112" s="29">
        <v>0</v>
      </c>
      <c r="K1112" s="111">
        <v>0</v>
      </c>
      <c r="L1112" s="18">
        <v>0</v>
      </c>
      <c r="M1112" s="29">
        <v>0</v>
      </c>
      <c r="N1112" s="30">
        <v>0</v>
      </c>
      <c r="O1112" s="15">
        <v>0</v>
      </c>
      <c r="P1112" s="31">
        <v>0</v>
      </c>
      <c r="Q1112" s="93"/>
      <c r="R1112" s="93"/>
      <c r="S1112" s="93"/>
      <c r="T1112" s="87"/>
      <c r="U1112" s="81"/>
      <c r="AD1112" s="198"/>
      <c r="AE1112" s="198"/>
      <c r="AF1112" s="198"/>
      <c r="AG1112" s="198"/>
      <c r="AH1112" s="198"/>
    </row>
    <row r="1113" spans="1:34" s="20" customFormat="1" outlineLevel="1">
      <c r="A1113" s="194" t="s">
        <v>207</v>
      </c>
      <c r="B1113" s="7" t="s">
        <v>185</v>
      </c>
      <c r="C1113" s="8" t="s">
        <v>157</v>
      </c>
      <c r="D1113" s="162" t="s">
        <v>159</v>
      </c>
      <c r="E1113" s="28">
        <v>0</v>
      </c>
      <c r="F1113" s="17">
        <v>0</v>
      </c>
      <c r="G1113" s="29">
        <v>0</v>
      </c>
      <c r="H1113" s="28">
        <v>0</v>
      </c>
      <c r="I1113" s="17">
        <v>0</v>
      </c>
      <c r="J1113" s="29">
        <v>0</v>
      </c>
      <c r="K1113" s="111">
        <v>0</v>
      </c>
      <c r="L1113" s="18">
        <v>0</v>
      </c>
      <c r="M1113" s="29">
        <v>0</v>
      </c>
      <c r="N1113" s="181">
        <v>0</v>
      </c>
      <c r="O1113" s="19">
        <v>0</v>
      </c>
      <c r="P1113" s="32">
        <v>0</v>
      </c>
      <c r="Q1113" s="93"/>
      <c r="R1113" s="93"/>
      <c r="S1113" s="93"/>
      <c r="T1113" s="87"/>
      <c r="U1113" s="81"/>
      <c r="AD1113" s="198"/>
      <c r="AE1113" s="198"/>
      <c r="AF1113" s="198"/>
      <c r="AG1113" s="198"/>
      <c r="AH1113" s="198"/>
    </row>
    <row r="1114" spans="1:34" s="20" customFormat="1" outlineLevel="1">
      <c r="A1114" s="194" t="s">
        <v>207</v>
      </c>
      <c r="B1114" s="7" t="s">
        <v>186</v>
      </c>
      <c r="C1114" s="8" t="s">
        <v>183</v>
      </c>
      <c r="D1114" s="162" t="s">
        <v>159</v>
      </c>
      <c r="E1114" s="28">
        <v>0</v>
      </c>
      <c r="F1114" s="17">
        <v>0</v>
      </c>
      <c r="G1114" s="29">
        <v>0</v>
      </c>
      <c r="H1114" s="28">
        <v>0</v>
      </c>
      <c r="I1114" s="17">
        <v>0</v>
      </c>
      <c r="J1114" s="29">
        <v>0</v>
      </c>
      <c r="K1114" s="111">
        <v>0</v>
      </c>
      <c r="L1114" s="18">
        <v>0</v>
      </c>
      <c r="M1114" s="29">
        <v>0</v>
      </c>
      <c r="N1114" s="181">
        <v>0</v>
      </c>
      <c r="O1114" s="19">
        <v>0</v>
      </c>
      <c r="P1114" s="32">
        <v>0</v>
      </c>
      <c r="Q1114" s="93"/>
      <c r="R1114" s="93"/>
      <c r="S1114" s="93"/>
      <c r="T1114" s="87"/>
      <c r="U1114" s="81"/>
      <c r="AD1114" s="198"/>
      <c r="AE1114" s="198"/>
      <c r="AF1114" s="198"/>
      <c r="AG1114" s="198"/>
      <c r="AH1114" s="198"/>
    </row>
    <row r="1115" spans="1:34" s="20" customFormat="1" outlineLevel="1">
      <c r="A1115" s="194" t="s">
        <v>207</v>
      </c>
      <c r="B1115" s="7" t="s">
        <v>187</v>
      </c>
      <c r="C1115" s="8" t="s">
        <v>156</v>
      </c>
      <c r="D1115" s="162"/>
      <c r="E1115" s="28"/>
      <c r="F1115" s="17"/>
      <c r="G1115" s="29">
        <v>0</v>
      </c>
      <c r="H1115" s="28"/>
      <c r="I1115" s="17"/>
      <c r="J1115" s="29"/>
      <c r="K1115" s="111">
        <v>0</v>
      </c>
      <c r="L1115" s="18">
        <v>0</v>
      </c>
      <c r="M1115" s="29">
        <v>0</v>
      </c>
      <c r="N1115" s="181">
        <v>0</v>
      </c>
      <c r="O1115" s="19">
        <v>0</v>
      </c>
      <c r="P1115" s="32">
        <v>0</v>
      </c>
      <c r="Q1115" s="93"/>
      <c r="R1115" s="93"/>
      <c r="S1115" s="93"/>
      <c r="U1115" s="81"/>
      <c r="AD1115" s="198"/>
      <c r="AE1115" s="198"/>
      <c r="AF1115" s="198"/>
      <c r="AG1115" s="198"/>
      <c r="AH1115" s="198"/>
    </row>
    <row r="1116" spans="1:34" s="20" customFormat="1" ht="31.5" outlineLevel="1">
      <c r="A1116" s="193" t="s">
        <v>207</v>
      </c>
      <c r="B1116" s="5" t="s">
        <v>139</v>
      </c>
      <c r="C1116" s="9" t="s">
        <v>142</v>
      </c>
      <c r="D1116" s="163" t="s">
        <v>1</v>
      </c>
      <c r="E1116" s="26">
        <v>545</v>
      </c>
      <c r="F1116" s="21">
        <v>1500</v>
      </c>
      <c r="G1116" s="27">
        <v>822336</v>
      </c>
      <c r="H1116" s="26">
        <v>0</v>
      </c>
      <c r="I1116" s="21">
        <v>1650</v>
      </c>
      <c r="J1116" s="27">
        <v>906225</v>
      </c>
      <c r="K1116" s="26">
        <v>-545</v>
      </c>
      <c r="L1116" s="21">
        <v>150</v>
      </c>
      <c r="M1116" s="27">
        <v>83889</v>
      </c>
      <c r="N1116" s="30">
        <v>-1</v>
      </c>
      <c r="O1116" s="15">
        <v>0.1</v>
      </c>
      <c r="P1116" s="31">
        <v>0.10201304576231614</v>
      </c>
      <c r="Q1116" s="92"/>
      <c r="R1116" s="92"/>
      <c r="S1116" s="92"/>
      <c r="T1116" s="87"/>
      <c r="U1116" s="81"/>
      <c r="AD1116" s="198"/>
      <c r="AE1116" s="198"/>
      <c r="AF1116" s="198"/>
      <c r="AG1116" s="198"/>
      <c r="AH1116" s="198"/>
    </row>
    <row r="1117" spans="1:34" s="20" customFormat="1" ht="31.5" outlineLevel="1">
      <c r="A1117" s="194" t="s">
        <v>207</v>
      </c>
      <c r="B1117" s="7" t="s">
        <v>188</v>
      </c>
      <c r="C1117" s="10" t="s">
        <v>184</v>
      </c>
      <c r="D1117" s="164" t="s">
        <v>1</v>
      </c>
      <c r="E1117" s="28">
        <v>545</v>
      </c>
      <c r="F1117" s="17">
        <v>1500</v>
      </c>
      <c r="G1117" s="29">
        <v>822336</v>
      </c>
      <c r="H1117" s="28">
        <v>0</v>
      </c>
      <c r="I1117" s="17">
        <v>1650</v>
      </c>
      <c r="J1117" s="29">
        <v>906225</v>
      </c>
      <c r="K1117" s="111">
        <v>-545</v>
      </c>
      <c r="L1117" s="18">
        <v>150</v>
      </c>
      <c r="M1117" s="29">
        <v>83889</v>
      </c>
      <c r="N1117" s="181">
        <v>-1</v>
      </c>
      <c r="O1117" s="19">
        <v>0.1</v>
      </c>
      <c r="P1117" s="32">
        <v>0.10201304576231614</v>
      </c>
      <c r="Q1117" s="93"/>
      <c r="R1117" s="93"/>
      <c r="S1117" s="93"/>
      <c r="T1117" s="87"/>
      <c r="U1117" s="81"/>
      <c r="AD1117" s="198"/>
      <c r="AE1117" s="198"/>
      <c r="AF1117" s="198"/>
      <c r="AG1117" s="198"/>
      <c r="AH1117" s="198"/>
    </row>
    <row r="1118" spans="1:34" s="20" customFormat="1" ht="31.5" outlineLevel="1">
      <c r="A1118" s="194" t="s">
        <v>207</v>
      </c>
      <c r="B1118" s="7"/>
      <c r="C1118" s="10" t="s">
        <v>224</v>
      </c>
      <c r="D1118" s="164" t="s">
        <v>225</v>
      </c>
      <c r="E1118" s="28">
        <v>0</v>
      </c>
      <c r="F1118" s="17">
        <v>0</v>
      </c>
      <c r="G1118" s="29">
        <v>0</v>
      </c>
      <c r="H1118" s="28">
        <v>0</v>
      </c>
      <c r="I1118" s="17">
        <v>0</v>
      </c>
      <c r="J1118" s="29">
        <v>0</v>
      </c>
      <c r="K1118" s="111">
        <v>0</v>
      </c>
      <c r="L1118" s="18">
        <v>0</v>
      </c>
      <c r="M1118" s="29">
        <v>0</v>
      </c>
      <c r="N1118" s="181">
        <v>0</v>
      </c>
      <c r="O1118" s="19">
        <v>0</v>
      </c>
      <c r="P1118" s="32">
        <v>0</v>
      </c>
      <c r="Q1118" s="93"/>
      <c r="R1118" s="93"/>
      <c r="S1118" s="93"/>
      <c r="T1118" s="87"/>
      <c r="U1118" s="81"/>
      <c r="AD1118" s="198"/>
      <c r="AE1118" s="198"/>
      <c r="AF1118" s="198"/>
      <c r="AG1118" s="198"/>
      <c r="AH1118" s="198"/>
    </row>
    <row r="1119" spans="1:34" s="20" customFormat="1" outlineLevel="1">
      <c r="A1119" s="194" t="s">
        <v>207</v>
      </c>
      <c r="B1119" s="7"/>
      <c r="C1119" s="10" t="s">
        <v>222</v>
      </c>
      <c r="D1119" s="164" t="s">
        <v>223</v>
      </c>
      <c r="E1119" s="28">
        <v>0</v>
      </c>
      <c r="F1119" s="17">
        <v>0</v>
      </c>
      <c r="G1119" s="29">
        <v>0</v>
      </c>
      <c r="H1119" s="28">
        <v>0</v>
      </c>
      <c r="I1119" s="17"/>
      <c r="J1119" s="29">
        <v>0</v>
      </c>
      <c r="K1119" s="111">
        <v>0</v>
      </c>
      <c r="L1119" s="18">
        <v>0</v>
      </c>
      <c r="M1119" s="29">
        <v>0</v>
      </c>
      <c r="N1119" s="181">
        <v>0</v>
      </c>
      <c r="O1119" s="19">
        <v>0</v>
      </c>
      <c r="P1119" s="32">
        <v>0</v>
      </c>
      <c r="Q1119" s="93"/>
      <c r="R1119" s="93"/>
      <c r="S1119" s="93"/>
      <c r="T1119" s="87"/>
      <c r="U1119" s="81"/>
      <c r="AD1119" s="198"/>
      <c r="AE1119" s="198"/>
      <c r="AF1119" s="198"/>
      <c r="AG1119" s="198"/>
      <c r="AH1119" s="198"/>
    </row>
    <row r="1120" spans="1:34" s="20" customFormat="1" outlineLevel="1">
      <c r="A1120" s="194" t="s">
        <v>207</v>
      </c>
      <c r="B1120" s="7" t="s">
        <v>189</v>
      </c>
      <c r="C1120" s="11" t="s">
        <v>144</v>
      </c>
      <c r="D1120" s="164" t="s">
        <v>1</v>
      </c>
      <c r="E1120" s="28">
        <v>0</v>
      </c>
      <c r="F1120" s="17">
        <v>0</v>
      </c>
      <c r="G1120" s="29">
        <v>0</v>
      </c>
      <c r="H1120" s="28">
        <v>0</v>
      </c>
      <c r="I1120" s="17">
        <v>0</v>
      </c>
      <c r="J1120" s="29">
        <v>0</v>
      </c>
      <c r="K1120" s="111">
        <v>0</v>
      </c>
      <c r="L1120" s="18">
        <v>0</v>
      </c>
      <c r="M1120" s="29">
        <v>0</v>
      </c>
      <c r="N1120" s="181">
        <v>0</v>
      </c>
      <c r="O1120" s="19">
        <v>0</v>
      </c>
      <c r="P1120" s="32">
        <v>0</v>
      </c>
      <c r="Q1120" s="93"/>
      <c r="R1120" s="93"/>
      <c r="S1120" s="93"/>
      <c r="T1120" s="87"/>
      <c r="U1120" s="81"/>
      <c r="AD1120" s="198"/>
      <c r="AE1120" s="198"/>
      <c r="AF1120" s="198"/>
      <c r="AG1120" s="198"/>
      <c r="AH1120" s="198"/>
    </row>
    <row r="1121" spans="1:35" s="16" customFormat="1" outlineLevel="1">
      <c r="A1121" s="193" t="s">
        <v>207</v>
      </c>
      <c r="B1121" s="5" t="s">
        <v>143</v>
      </c>
      <c r="C1121" s="6" t="s">
        <v>2</v>
      </c>
      <c r="D1121" s="163" t="s">
        <v>3</v>
      </c>
      <c r="E1121" s="26">
        <v>0</v>
      </c>
      <c r="F1121" s="14">
        <v>0</v>
      </c>
      <c r="G1121" s="27">
        <v>0</v>
      </c>
      <c r="H1121" s="230">
        <v>0</v>
      </c>
      <c r="I1121" s="231"/>
      <c r="J1121" s="232">
        <v>0</v>
      </c>
      <c r="K1121" s="165">
        <v>0</v>
      </c>
      <c r="L1121" s="21">
        <v>0</v>
      </c>
      <c r="M1121" s="27">
        <v>0</v>
      </c>
      <c r="N1121" s="30">
        <v>0</v>
      </c>
      <c r="O1121" s="15">
        <v>0</v>
      </c>
      <c r="P1121" s="31">
        <v>0</v>
      </c>
      <c r="Q1121" s="92"/>
      <c r="R1121" s="92"/>
      <c r="S1121" s="92"/>
      <c r="T1121" s="86"/>
      <c r="U1121" s="81"/>
      <c r="AD1121" s="243"/>
      <c r="AE1121" s="243"/>
      <c r="AF1121" s="243"/>
      <c r="AG1121" s="243"/>
      <c r="AH1121" s="243"/>
    </row>
    <row r="1122" spans="1:35" s="20" customFormat="1" ht="16.5" thickBot="1">
      <c r="A1122" s="63"/>
      <c r="B1122" s="64"/>
      <c r="C1122" s="65"/>
      <c r="D1122" s="66"/>
      <c r="E1122" s="172"/>
      <c r="F1122" s="97"/>
      <c r="G1122" s="98"/>
      <c r="H1122" s="63"/>
      <c r="I1122" s="64"/>
      <c r="J1122" s="67"/>
      <c r="K1122" s="63"/>
      <c r="L1122" s="64"/>
      <c r="M1122" s="67"/>
      <c r="N1122" s="63"/>
      <c r="O1122" s="64"/>
      <c r="P1122" s="68"/>
      <c r="Q1122" s="94"/>
      <c r="R1122" s="94"/>
      <c r="S1122" s="325" t="s">
        <v>199</v>
      </c>
      <c r="T1122" s="325"/>
      <c r="U1122" s="326" t="s">
        <v>200</v>
      </c>
      <c r="V1122" s="326"/>
      <c r="W1122" s="81"/>
      <c r="X1122" s="81"/>
      <c r="AB1122" s="22"/>
      <c r="AD1122" s="198"/>
      <c r="AE1122" s="198"/>
      <c r="AF1122" s="198"/>
      <c r="AG1122" s="198"/>
      <c r="AH1122" s="22"/>
    </row>
    <row r="1123" spans="1:35" s="13" customFormat="1" ht="16.5" thickBot="1">
      <c r="A1123" s="139" t="s">
        <v>10</v>
      </c>
      <c r="B1123" s="140"/>
      <c r="C1123" s="141" t="s">
        <v>146</v>
      </c>
      <c r="D1123" s="142" t="s">
        <v>145</v>
      </c>
      <c r="E1123" s="144" t="s">
        <v>145</v>
      </c>
      <c r="F1123" s="143" t="s">
        <v>145</v>
      </c>
      <c r="G1123" s="173">
        <v>16538309260.970001</v>
      </c>
      <c r="H1123" s="144" t="s">
        <v>145</v>
      </c>
      <c r="I1123" s="143" t="s">
        <v>145</v>
      </c>
      <c r="J1123" s="173">
        <v>3307487065.9500003</v>
      </c>
      <c r="K1123" s="144" t="s">
        <v>145</v>
      </c>
      <c r="L1123" s="143" t="s">
        <v>145</v>
      </c>
      <c r="M1123" s="173">
        <v>-13230822195.02</v>
      </c>
      <c r="N1123" s="144" t="s">
        <v>145</v>
      </c>
      <c r="O1123" s="143" t="s">
        <v>145</v>
      </c>
      <c r="P1123" s="182">
        <v>-0.80001056856787722</v>
      </c>
      <c r="Q1123" s="145"/>
      <c r="R1123" s="145"/>
      <c r="S1123" s="199">
        <v>17713089649.639999</v>
      </c>
      <c r="T1123" s="200">
        <v>-14405602583.689999</v>
      </c>
      <c r="U1123" s="201"/>
      <c r="V1123" s="202"/>
      <c r="X1123" s="81"/>
      <c r="AB1123" s="22"/>
      <c r="AD1123" s="245"/>
      <c r="AE1123" s="245"/>
      <c r="AF1123" s="245"/>
      <c r="AG1123" s="245"/>
      <c r="AH1123" s="81"/>
    </row>
    <row r="1124" spans="1:35" s="16" customFormat="1" ht="28.5" outlineLevel="1">
      <c r="A1124" s="146"/>
      <c r="B1124" s="130" t="s">
        <v>136</v>
      </c>
      <c r="C1124" s="131" t="s">
        <v>137</v>
      </c>
      <c r="D1124" s="175" t="s">
        <v>194</v>
      </c>
      <c r="E1124" s="147">
        <v>106713</v>
      </c>
      <c r="F1124" s="148">
        <v>962405</v>
      </c>
      <c r="G1124" s="174">
        <v>7902259342.710001</v>
      </c>
      <c r="H1124" s="147">
        <v>4587</v>
      </c>
      <c r="I1124" s="148">
        <v>31543</v>
      </c>
      <c r="J1124" s="174">
        <v>903323416.99000013</v>
      </c>
      <c r="K1124" s="147">
        <v>-102126</v>
      </c>
      <c r="L1124" s="148">
        <v>-930862</v>
      </c>
      <c r="M1124" s="174">
        <v>-6998935925.7200003</v>
      </c>
      <c r="N1124" s="149">
        <v>-0.95701554637204467</v>
      </c>
      <c r="O1124" s="150">
        <v>-0.96722481699492413</v>
      </c>
      <c r="P1124" s="183">
        <v>-0.88568795608773132</v>
      </c>
      <c r="Q1124" s="151"/>
      <c r="R1124" s="151"/>
      <c r="S1124" s="199">
        <v>7813095748.2700005</v>
      </c>
      <c r="T1124" s="200">
        <v>-6909772331.2800007</v>
      </c>
      <c r="U1124" s="201"/>
      <c r="V1124" s="21"/>
      <c r="W1124" s="243"/>
      <c r="X1124" s="244"/>
      <c r="Y1124" s="243">
        <v>4587</v>
      </c>
      <c r="Z1124" s="244">
        <v>903323416.99000013</v>
      </c>
      <c r="AD1124" s="243"/>
      <c r="AE1124" s="243"/>
      <c r="AF1124" s="244"/>
      <c r="AG1124" s="245"/>
      <c r="AH1124" s="81"/>
      <c r="AI1124" s="244"/>
    </row>
    <row r="1125" spans="1:35" s="20" customFormat="1" ht="28.5" outlineLevel="1">
      <c r="A1125" s="152"/>
      <c r="B1125" s="132"/>
      <c r="C1125" s="133" t="s">
        <v>166</v>
      </c>
      <c r="D1125" s="137" t="s">
        <v>194</v>
      </c>
      <c r="E1125" s="168">
        <v>2595</v>
      </c>
      <c r="F1125" s="153">
        <v>49437</v>
      </c>
      <c r="G1125" s="169">
        <v>177759201.04999998</v>
      </c>
      <c r="H1125" s="168">
        <v>0</v>
      </c>
      <c r="I1125" s="153">
        <v>0</v>
      </c>
      <c r="J1125" s="169">
        <v>0</v>
      </c>
      <c r="K1125" s="168">
        <v>-2595</v>
      </c>
      <c r="L1125" s="154">
        <v>-49437</v>
      </c>
      <c r="M1125" s="169">
        <v>-177759201.04999998</v>
      </c>
      <c r="N1125" s="184">
        <v>-1</v>
      </c>
      <c r="O1125" s="155">
        <v>-1</v>
      </c>
      <c r="P1125" s="185">
        <v>-1</v>
      </c>
      <c r="Q1125" s="156"/>
      <c r="R1125" s="156"/>
      <c r="S1125" s="203">
        <v>258134102.28</v>
      </c>
      <c r="T1125" s="200">
        <v>-258134102.28</v>
      </c>
      <c r="U1125" s="201"/>
      <c r="V1125" s="204">
        <v>0</v>
      </c>
      <c r="W1125" s="198"/>
      <c r="X1125" s="22"/>
      <c r="Y1125" s="243">
        <v>0</v>
      </c>
      <c r="Z1125" s="244">
        <v>0</v>
      </c>
      <c r="AD1125" s="198"/>
      <c r="AE1125" s="198"/>
      <c r="AF1125" s="244"/>
      <c r="AG1125" s="245"/>
      <c r="AH1125" s="81"/>
      <c r="AI1125" s="244"/>
    </row>
    <row r="1126" spans="1:35" s="20" customFormat="1" ht="28.5" outlineLevel="1">
      <c r="A1126" s="152"/>
      <c r="B1126" s="132"/>
      <c r="C1126" s="133" t="s">
        <v>167</v>
      </c>
      <c r="D1126" s="137" t="s">
        <v>194</v>
      </c>
      <c r="E1126" s="168">
        <v>5496</v>
      </c>
      <c r="F1126" s="153">
        <v>67693</v>
      </c>
      <c r="G1126" s="169">
        <v>739485948.73999977</v>
      </c>
      <c r="H1126" s="168">
        <v>154</v>
      </c>
      <c r="I1126" s="153">
        <v>1078</v>
      </c>
      <c r="J1126" s="169">
        <v>25170312.859999999</v>
      </c>
      <c r="K1126" s="178">
        <v>-5342</v>
      </c>
      <c r="L1126" s="154">
        <v>-66615</v>
      </c>
      <c r="M1126" s="169">
        <v>-714315635.87999988</v>
      </c>
      <c r="N1126" s="184">
        <v>-0.97197962154294038</v>
      </c>
      <c r="O1126" s="155">
        <v>-0.98407516286765251</v>
      </c>
      <c r="P1126" s="185">
        <v>-0.96596241902515223</v>
      </c>
      <c r="Q1126" s="156"/>
      <c r="R1126" s="156"/>
      <c r="S1126" s="203">
        <v>1198669486.05</v>
      </c>
      <c r="T1126" s="200">
        <v>-1173499173.1900001</v>
      </c>
      <c r="U1126" s="201"/>
      <c r="V1126" s="204">
        <v>25170312.859999999</v>
      </c>
      <c r="W1126" s="198"/>
      <c r="X1126" s="22"/>
      <c r="Y1126" s="243">
        <v>154</v>
      </c>
      <c r="Z1126" s="244">
        <v>25170312.859999999</v>
      </c>
      <c r="AD1126" s="198"/>
      <c r="AE1126" s="198"/>
      <c r="AF1126" s="244"/>
      <c r="AG1126" s="245"/>
      <c r="AH1126" s="81"/>
      <c r="AI1126" s="244"/>
    </row>
    <row r="1127" spans="1:35" s="20" customFormat="1" ht="28.5" outlineLevel="1">
      <c r="A1127" s="152"/>
      <c r="B1127" s="132" t="s">
        <v>168</v>
      </c>
      <c r="C1127" s="133" t="s">
        <v>138</v>
      </c>
      <c r="D1127" s="137" t="s">
        <v>194</v>
      </c>
      <c r="E1127" s="168">
        <v>3725</v>
      </c>
      <c r="F1127" s="153">
        <v>28105</v>
      </c>
      <c r="G1127" s="169">
        <v>715292264.61000025</v>
      </c>
      <c r="H1127" s="168">
        <v>4587</v>
      </c>
      <c r="I1127" s="153">
        <v>31543</v>
      </c>
      <c r="J1127" s="169">
        <v>855800211.99000013</v>
      </c>
      <c r="K1127" s="178">
        <v>862</v>
      </c>
      <c r="L1127" s="154">
        <v>3438</v>
      </c>
      <c r="M1127" s="169">
        <v>140507947.37999994</v>
      </c>
      <c r="N1127" s="184">
        <v>0.23140939597315435</v>
      </c>
      <c r="O1127" s="155">
        <v>0.12232698808041274</v>
      </c>
      <c r="P1127" s="185">
        <v>0.19643431689647764</v>
      </c>
      <c r="Q1127" s="156"/>
      <c r="R1127" s="156"/>
      <c r="S1127" s="203">
        <v>697928155.38999999</v>
      </c>
      <c r="T1127" s="200">
        <v>157872056.60000014</v>
      </c>
      <c r="U1127" s="201"/>
      <c r="V1127" s="18"/>
      <c r="W1127" s="198"/>
      <c r="X1127" s="22"/>
      <c r="Y1127" s="243">
        <v>4587</v>
      </c>
      <c r="Z1127" s="244">
        <v>855800211.99000013</v>
      </c>
      <c r="AD1127" s="198"/>
      <c r="AE1127" s="198"/>
      <c r="AF1127" s="244"/>
      <c r="AG1127" s="245"/>
      <c r="AH1127" s="81"/>
      <c r="AI1127" s="244"/>
    </row>
    <row r="1128" spans="1:35" s="20" customFormat="1" ht="31.5" outlineLevel="1">
      <c r="A1128" s="152"/>
      <c r="B1128" s="132" t="s">
        <v>169</v>
      </c>
      <c r="C1128" s="134" t="s">
        <v>181</v>
      </c>
      <c r="D1128" s="137" t="s">
        <v>195</v>
      </c>
      <c r="E1128" s="168">
        <v>0</v>
      </c>
      <c r="F1128" s="153">
        <v>0</v>
      </c>
      <c r="G1128" s="169">
        <v>34565270</v>
      </c>
      <c r="H1128" s="168">
        <v>0</v>
      </c>
      <c r="I1128" s="153">
        <v>0</v>
      </c>
      <c r="J1128" s="169">
        <v>47523205</v>
      </c>
      <c r="K1128" s="178">
        <v>0</v>
      </c>
      <c r="L1128" s="154">
        <v>0</v>
      </c>
      <c r="M1128" s="169">
        <v>12957935</v>
      </c>
      <c r="N1128" s="184">
        <v>0</v>
      </c>
      <c r="O1128" s="155">
        <v>0</v>
      </c>
      <c r="P1128" s="185">
        <v>0.37488308351128169</v>
      </c>
      <c r="Q1128" s="156"/>
      <c r="R1128" s="156"/>
      <c r="S1128" s="203"/>
      <c r="T1128" s="200"/>
      <c r="U1128" s="201"/>
      <c r="V1128" s="18"/>
      <c r="X1128" s="22"/>
      <c r="Y1128" s="243">
        <v>0</v>
      </c>
      <c r="Z1128" s="244">
        <v>47523205</v>
      </c>
      <c r="AD1128" s="198"/>
      <c r="AE1128" s="198"/>
      <c r="AF1128" s="244"/>
      <c r="AG1128" s="245"/>
      <c r="AH1128" s="81"/>
      <c r="AI1128" s="244"/>
    </row>
    <row r="1129" spans="1:35" s="20" customFormat="1" ht="28.5" outlineLevel="1">
      <c r="A1129" s="152"/>
      <c r="B1129" s="132" t="s">
        <v>170</v>
      </c>
      <c r="C1129" s="133" t="s">
        <v>180</v>
      </c>
      <c r="D1129" s="137" t="s">
        <v>194</v>
      </c>
      <c r="E1129" s="168">
        <v>102988</v>
      </c>
      <c r="F1129" s="153">
        <v>934300</v>
      </c>
      <c r="G1129" s="169">
        <v>7152401808.1000004</v>
      </c>
      <c r="H1129" s="168">
        <v>0</v>
      </c>
      <c r="I1129" s="153">
        <v>0</v>
      </c>
      <c r="J1129" s="169">
        <v>0</v>
      </c>
      <c r="K1129" s="178">
        <v>-102988</v>
      </c>
      <c r="L1129" s="154">
        <v>-934300</v>
      </c>
      <c r="M1129" s="169">
        <v>-7152401808.1000004</v>
      </c>
      <c r="N1129" s="184">
        <v>-1</v>
      </c>
      <c r="O1129" s="155">
        <v>-1</v>
      </c>
      <c r="P1129" s="185">
        <v>-1</v>
      </c>
      <c r="Q1129" s="156"/>
      <c r="R1129" s="156"/>
      <c r="S1129" s="203">
        <v>7115167592.8800001</v>
      </c>
      <c r="T1129" s="200">
        <v>-7067644387.8800001</v>
      </c>
      <c r="U1129" s="201"/>
      <c r="V1129" s="204">
        <v>0</v>
      </c>
      <c r="W1129" s="198"/>
      <c r="X1129" s="22"/>
      <c r="Y1129" s="243">
        <v>0</v>
      </c>
      <c r="Z1129" s="244">
        <v>0</v>
      </c>
      <c r="AB1129" s="22"/>
      <c r="AD1129" s="198"/>
      <c r="AE1129" s="198"/>
      <c r="AF1129" s="244"/>
      <c r="AG1129" s="245"/>
      <c r="AH1129" s="81"/>
      <c r="AI1129" s="244"/>
    </row>
    <row r="1130" spans="1:35" s="20" customFormat="1" outlineLevel="1">
      <c r="A1130" s="152"/>
      <c r="B1130" s="132" t="s">
        <v>171</v>
      </c>
      <c r="C1130" s="133" t="s">
        <v>156</v>
      </c>
      <c r="D1130" s="137"/>
      <c r="E1130" s="168">
        <v>0</v>
      </c>
      <c r="F1130" s="153">
        <v>0</v>
      </c>
      <c r="G1130" s="169">
        <v>0</v>
      </c>
      <c r="H1130" s="168">
        <v>0</v>
      </c>
      <c r="I1130" s="153">
        <v>0</v>
      </c>
      <c r="J1130" s="169">
        <v>1.4901161193847656E-8</v>
      </c>
      <c r="K1130" s="178">
        <v>0</v>
      </c>
      <c r="L1130" s="154">
        <v>0</v>
      </c>
      <c r="M1130" s="169">
        <v>2.7939677238464355E-9</v>
      </c>
      <c r="N1130" s="184">
        <v>0</v>
      </c>
      <c r="O1130" s="155">
        <v>0</v>
      </c>
      <c r="P1130" s="185">
        <v>0</v>
      </c>
      <c r="Q1130" s="156"/>
      <c r="R1130" s="156"/>
      <c r="S1130" s="203"/>
      <c r="T1130" s="200"/>
      <c r="U1130" s="201"/>
      <c r="V1130" s="18"/>
      <c r="Y1130" s="243">
        <v>0</v>
      </c>
      <c r="Z1130" s="244">
        <v>1.4901161193847656E-8</v>
      </c>
      <c r="AD1130" s="198"/>
      <c r="AE1130" s="198"/>
      <c r="AF1130" s="244"/>
      <c r="AG1130" s="245"/>
      <c r="AH1130" s="81"/>
      <c r="AI1130" s="244"/>
    </row>
    <row r="1131" spans="1:35" s="16" customFormat="1" outlineLevel="1">
      <c r="A1131" s="157"/>
      <c r="B1131" s="130" t="s">
        <v>141</v>
      </c>
      <c r="C1131" s="131" t="s">
        <v>140</v>
      </c>
      <c r="D1131" s="175" t="s">
        <v>159</v>
      </c>
      <c r="E1131" s="166">
        <v>31489</v>
      </c>
      <c r="F1131" s="159">
        <v>335463</v>
      </c>
      <c r="G1131" s="167">
        <v>1138668520.3600001</v>
      </c>
      <c r="H1131" s="166">
        <v>0</v>
      </c>
      <c r="I1131" s="159">
        <v>0</v>
      </c>
      <c r="J1131" s="167">
        <v>0</v>
      </c>
      <c r="K1131" s="170">
        <v>-31489</v>
      </c>
      <c r="L1131" s="159">
        <v>-335463</v>
      </c>
      <c r="M1131" s="167">
        <v>-1138668520.3600001</v>
      </c>
      <c r="N1131" s="186">
        <v>-1</v>
      </c>
      <c r="O1131" s="160">
        <v>-1</v>
      </c>
      <c r="P1131" s="187">
        <v>-1</v>
      </c>
      <c r="Q1131" s="151"/>
      <c r="R1131" s="151"/>
      <c r="S1131" s="199">
        <v>1850344875.8399999</v>
      </c>
      <c r="T1131" s="200">
        <v>-1850344875.8399999</v>
      </c>
      <c r="U1131" s="201"/>
      <c r="V1131" s="204">
        <v>0</v>
      </c>
      <c r="W1131" s="243"/>
      <c r="X1131" s="244"/>
      <c r="Y1131" s="243">
        <v>0</v>
      </c>
      <c r="Z1131" s="244">
        <v>0</v>
      </c>
      <c r="AD1131" s="243"/>
      <c r="AE1131" s="243"/>
      <c r="AF1131" s="244"/>
      <c r="AG1131" s="245"/>
      <c r="AH1131" s="81"/>
      <c r="AI1131" s="244"/>
    </row>
    <row r="1132" spans="1:35" s="20" customFormat="1" outlineLevel="1">
      <c r="A1132" s="152"/>
      <c r="B1132" s="130"/>
      <c r="C1132" s="133" t="s">
        <v>166</v>
      </c>
      <c r="D1132" s="137" t="s">
        <v>159</v>
      </c>
      <c r="E1132" s="168">
        <v>1194</v>
      </c>
      <c r="F1132" s="153">
        <v>43522</v>
      </c>
      <c r="G1132" s="169">
        <v>65822992.799999997</v>
      </c>
      <c r="H1132" s="168">
        <v>0</v>
      </c>
      <c r="I1132" s="153">
        <v>0</v>
      </c>
      <c r="J1132" s="169">
        <v>0</v>
      </c>
      <c r="K1132" s="178">
        <v>-1194</v>
      </c>
      <c r="L1132" s="154">
        <v>-43522</v>
      </c>
      <c r="M1132" s="169">
        <v>-65822992.799999997</v>
      </c>
      <c r="N1132" s="184">
        <v>-1</v>
      </c>
      <c r="O1132" s="155">
        <v>-1</v>
      </c>
      <c r="P1132" s="185">
        <v>-1</v>
      </c>
      <c r="Q1132" s="156"/>
      <c r="R1132" s="156"/>
      <c r="S1132" s="203"/>
      <c r="T1132" s="200"/>
      <c r="U1132" s="201"/>
      <c r="V1132" s="204">
        <v>0</v>
      </c>
      <c r="W1132" s="198"/>
      <c r="X1132" s="22"/>
      <c r="Y1132" s="243">
        <v>0</v>
      </c>
      <c r="Z1132" s="244">
        <v>0</v>
      </c>
      <c r="AD1132" s="198"/>
      <c r="AE1132" s="198"/>
      <c r="AF1132" s="244"/>
      <c r="AG1132" s="245"/>
      <c r="AH1132" s="81"/>
      <c r="AI1132" s="244"/>
    </row>
    <row r="1133" spans="1:35" s="20" customFormat="1" outlineLevel="1">
      <c r="A1133" s="152"/>
      <c r="B1133" s="130"/>
      <c r="C1133" s="133" t="s">
        <v>167</v>
      </c>
      <c r="D1133" s="137" t="s">
        <v>159</v>
      </c>
      <c r="E1133" s="168">
        <v>4600</v>
      </c>
      <c r="F1133" s="153">
        <v>54078</v>
      </c>
      <c r="G1133" s="169">
        <v>417020352.84999996</v>
      </c>
      <c r="H1133" s="168">
        <v>0</v>
      </c>
      <c r="I1133" s="153">
        <v>0</v>
      </c>
      <c r="J1133" s="169">
        <v>0</v>
      </c>
      <c r="K1133" s="178">
        <v>-4600</v>
      </c>
      <c r="L1133" s="154">
        <v>-54078</v>
      </c>
      <c r="M1133" s="169">
        <v>-417020352.84999996</v>
      </c>
      <c r="N1133" s="184">
        <v>-1</v>
      </c>
      <c r="O1133" s="155">
        <v>-1</v>
      </c>
      <c r="P1133" s="185">
        <v>-1</v>
      </c>
      <c r="Q1133" s="156"/>
      <c r="R1133" s="156"/>
      <c r="S1133" s="203">
        <v>873205728.25999999</v>
      </c>
      <c r="T1133" s="200">
        <v>-873205728.25999999</v>
      </c>
      <c r="U1133" s="201"/>
      <c r="V1133" s="204">
        <v>0</v>
      </c>
      <c r="W1133" s="198"/>
      <c r="X1133" s="22"/>
      <c r="Y1133" s="243">
        <v>0</v>
      </c>
      <c r="Z1133" s="244">
        <v>0</v>
      </c>
      <c r="AD1133" s="198"/>
      <c r="AE1133" s="198"/>
      <c r="AF1133" s="244"/>
      <c r="AG1133" s="245"/>
      <c r="AH1133" s="81"/>
      <c r="AI1133" s="244"/>
    </row>
    <row r="1134" spans="1:35" s="20" customFormat="1" ht="31.5" outlineLevel="1">
      <c r="A1134" s="152"/>
      <c r="B1134" s="130"/>
      <c r="C1134" s="134" t="s">
        <v>182</v>
      </c>
      <c r="D1134" s="137" t="s">
        <v>159</v>
      </c>
      <c r="E1134" s="168">
        <v>0</v>
      </c>
      <c r="F1134" s="153">
        <v>0</v>
      </c>
      <c r="G1134" s="169">
        <v>0</v>
      </c>
      <c r="H1134" s="168">
        <v>0</v>
      </c>
      <c r="I1134" s="153">
        <v>0</v>
      </c>
      <c r="J1134" s="169">
        <v>0</v>
      </c>
      <c r="K1134" s="178">
        <v>0</v>
      </c>
      <c r="L1134" s="154">
        <v>0</v>
      </c>
      <c r="M1134" s="169">
        <v>0</v>
      </c>
      <c r="N1134" s="184">
        <v>0</v>
      </c>
      <c r="O1134" s="155">
        <v>0</v>
      </c>
      <c r="P1134" s="185">
        <v>0</v>
      </c>
      <c r="Q1134" s="156"/>
      <c r="R1134" s="156"/>
      <c r="S1134" s="263">
        <v>9208468.7599999998</v>
      </c>
      <c r="T1134" s="200">
        <v>-9208468.7599999998</v>
      </c>
      <c r="U1134" s="201"/>
      <c r="V1134" s="204">
        <v>0</v>
      </c>
      <c r="W1134" s="198"/>
      <c r="X1134" s="22"/>
      <c r="Y1134" s="243">
        <v>0</v>
      </c>
      <c r="Z1134" s="244">
        <v>0</v>
      </c>
      <c r="AD1134" s="198"/>
      <c r="AE1134" s="198"/>
      <c r="AF1134" s="244"/>
      <c r="AG1134" s="245"/>
      <c r="AH1134" s="81"/>
      <c r="AI1134" s="244"/>
    </row>
    <row r="1135" spans="1:35" s="20" customFormat="1" outlineLevel="1">
      <c r="A1135" s="152"/>
      <c r="B1135" s="132" t="s">
        <v>185</v>
      </c>
      <c r="C1135" s="133" t="s">
        <v>157</v>
      </c>
      <c r="D1135" s="137" t="s">
        <v>159</v>
      </c>
      <c r="E1135" s="168">
        <v>12240</v>
      </c>
      <c r="F1135" s="153">
        <v>168747</v>
      </c>
      <c r="G1135" s="169">
        <v>340624646.74000007</v>
      </c>
      <c r="H1135" s="168">
        <v>0</v>
      </c>
      <c r="I1135" s="153">
        <v>0</v>
      </c>
      <c r="J1135" s="169">
        <v>0</v>
      </c>
      <c r="K1135" s="178">
        <v>-12240</v>
      </c>
      <c r="L1135" s="154">
        <v>-168747</v>
      </c>
      <c r="M1135" s="169">
        <v>-340624646.74000007</v>
      </c>
      <c r="N1135" s="184">
        <v>-1</v>
      </c>
      <c r="O1135" s="155">
        <v>-1</v>
      </c>
      <c r="P1135" s="185">
        <v>-1</v>
      </c>
      <c r="Q1135" s="156"/>
      <c r="R1135" s="156"/>
      <c r="S1135" s="203"/>
      <c r="T1135" s="200"/>
      <c r="U1135" s="201"/>
      <c r="V1135" s="18"/>
      <c r="W1135" s="198"/>
      <c r="X1135" s="22"/>
      <c r="Y1135" s="243">
        <v>0</v>
      </c>
      <c r="Z1135" s="244">
        <v>0</v>
      </c>
      <c r="AD1135" s="198"/>
      <c r="AE1135" s="198"/>
      <c r="AF1135" s="244"/>
      <c r="AG1135" s="245"/>
      <c r="AH1135" s="81"/>
      <c r="AI1135" s="244"/>
    </row>
    <row r="1136" spans="1:35" s="20" customFormat="1" outlineLevel="1">
      <c r="A1136" s="152"/>
      <c r="B1136" s="132" t="s">
        <v>186</v>
      </c>
      <c r="C1136" s="133" t="s">
        <v>183</v>
      </c>
      <c r="D1136" s="137" t="s">
        <v>159</v>
      </c>
      <c r="E1136" s="168">
        <v>19249</v>
      </c>
      <c r="F1136" s="153">
        <v>166716</v>
      </c>
      <c r="G1136" s="169">
        <v>798043873.62000012</v>
      </c>
      <c r="H1136" s="168">
        <v>0</v>
      </c>
      <c r="I1136" s="153">
        <v>0</v>
      </c>
      <c r="J1136" s="169">
        <v>0</v>
      </c>
      <c r="K1136" s="178">
        <v>-19249</v>
      </c>
      <c r="L1136" s="154">
        <v>-166716</v>
      </c>
      <c r="M1136" s="169">
        <v>-798043873.62000012</v>
      </c>
      <c r="N1136" s="184">
        <v>-1</v>
      </c>
      <c r="O1136" s="155">
        <v>-1</v>
      </c>
      <c r="P1136" s="185">
        <v>-1</v>
      </c>
      <c r="Q1136" s="156"/>
      <c r="R1136" s="156"/>
      <c r="S1136" s="203"/>
      <c r="T1136" s="200"/>
      <c r="U1136" s="201"/>
      <c r="V1136" s="18"/>
      <c r="W1136" s="198"/>
      <c r="X1136" s="22"/>
      <c r="Y1136" s="243">
        <v>0</v>
      </c>
      <c r="Z1136" s="244">
        <v>0</v>
      </c>
      <c r="AD1136" s="198"/>
      <c r="AE1136" s="198"/>
      <c r="AF1136" s="244"/>
      <c r="AG1136" s="245"/>
      <c r="AH1136" s="81"/>
      <c r="AI1136" s="244"/>
    </row>
    <row r="1137" spans="1:35" s="20" customFormat="1" outlineLevel="1">
      <c r="A1137" s="152"/>
      <c r="B1137" s="132" t="s">
        <v>187</v>
      </c>
      <c r="C1137" s="133" t="s">
        <v>156</v>
      </c>
      <c r="D1137" s="137"/>
      <c r="E1137" s="168">
        <v>0</v>
      </c>
      <c r="F1137" s="153">
        <v>0</v>
      </c>
      <c r="G1137" s="169">
        <v>-7.1395334089174867E-11</v>
      </c>
      <c r="H1137" s="168">
        <v>0</v>
      </c>
      <c r="I1137" s="153">
        <v>0</v>
      </c>
      <c r="J1137" s="169">
        <v>0</v>
      </c>
      <c r="K1137" s="178">
        <v>0</v>
      </c>
      <c r="L1137" s="154">
        <v>0</v>
      </c>
      <c r="M1137" s="169">
        <v>7.1395334089174867E-11</v>
      </c>
      <c r="N1137" s="184">
        <v>0</v>
      </c>
      <c r="O1137" s="155">
        <v>0</v>
      </c>
      <c r="P1137" s="185">
        <v>-1</v>
      </c>
      <c r="Q1137" s="156"/>
      <c r="R1137" s="156"/>
      <c r="S1137" s="203"/>
      <c r="T1137" s="200"/>
      <c r="U1137" s="201"/>
      <c r="V1137" s="18"/>
      <c r="Y1137" s="243">
        <v>0</v>
      </c>
      <c r="Z1137" s="244">
        <v>0</v>
      </c>
      <c r="AD1137" s="198"/>
      <c r="AE1137" s="198"/>
      <c r="AF1137" s="244"/>
      <c r="AG1137" s="245"/>
      <c r="AH1137" s="81"/>
      <c r="AI1137" s="244"/>
    </row>
    <row r="1138" spans="1:35" s="16" customFormat="1" ht="31.5" outlineLevel="1">
      <c r="A1138" s="157"/>
      <c r="B1138" s="130" t="s">
        <v>139</v>
      </c>
      <c r="C1138" s="135" t="s">
        <v>142</v>
      </c>
      <c r="D1138" s="175" t="s">
        <v>1</v>
      </c>
      <c r="E1138" s="166">
        <v>1175649</v>
      </c>
      <c r="F1138" s="158">
        <v>6481695</v>
      </c>
      <c r="G1138" s="167">
        <v>6442742864.9099998</v>
      </c>
      <c r="H1138" s="166">
        <v>1206504</v>
      </c>
      <c r="I1138" s="158">
        <v>6369961</v>
      </c>
      <c r="J1138" s="167">
        <v>2404163648.96</v>
      </c>
      <c r="K1138" s="170">
        <v>30855</v>
      </c>
      <c r="L1138" s="159">
        <v>-111734</v>
      </c>
      <c r="M1138" s="167">
        <v>-4038579215.9500008</v>
      </c>
      <c r="N1138" s="186">
        <v>2.6245078250396164E-2</v>
      </c>
      <c r="O1138" s="160">
        <v>-1.7238392118111082E-2</v>
      </c>
      <c r="P1138" s="187">
        <v>-0.62684159536241502</v>
      </c>
      <c r="Q1138" s="151"/>
      <c r="R1138" s="151"/>
      <c r="S1138" s="199">
        <v>6919350264.9300003</v>
      </c>
      <c r="T1138" s="200">
        <v>-4515186615.9700003</v>
      </c>
      <c r="U1138" s="218"/>
      <c r="V1138" s="218">
        <v>2404163648.96</v>
      </c>
      <c r="X1138" s="244"/>
      <c r="Y1138" s="243"/>
      <c r="Z1138" s="244">
        <v>2404163648.96</v>
      </c>
      <c r="AD1138" s="243"/>
      <c r="AE1138" s="243"/>
      <c r="AF1138" s="244"/>
      <c r="AG1138" s="245"/>
      <c r="AH1138" s="81"/>
      <c r="AI1138" s="244"/>
    </row>
    <row r="1139" spans="1:35" s="20" customFormat="1" ht="31.5" outlineLevel="1">
      <c r="A1139" s="152"/>
      <c r="B1139" s="132" t="s">
        <v>188</v>
      </c>
      <c r="C1139" s="136" t="s">
        <v>184</v>
      </c>
      <c r="D1139" s="137" t="s">
        <v>1</v>
      </c>
      <c r="E1139" s="168">
        <v>1036612</v>
      </c>
      <c r="F1139" s="153">
        <v>5916572</v>
      </c>
      <c r="G1139" s="169">
        <v>5843800781.9099998</v>
      </c>
      <c r="H1139" s="168">
        <v>1069932</v>
      </c>
      <c r="I1139" s="153">
        <v>5814651</v>
      </c>
      <c r="J1139" s="169">
        <v>1781735391.9599998</v>
      </c>
      <c r="K1139" s="178">
        <v>33320</v>
      </c>
      <c r="L1139" s="154">
        <v>-101921</v>
      </c>
      <c r="M1139" s="169">
        <v>-4062065389.9500008</v>
      </c>
      <c r="N1139" s="184">
        <v>3.2143174109502883E-2</v>
      </c>
      <c r="O1139" s="155">
        <v>-1.7226360128804314E-2</v>
      </c>
      <c r="P1139" s="185">
        <v>-0.6951067535574591</v>
      </c>
      <c r="Q1139" s="156"/>
      <c r="R1139" s="156"/>
      <c r="S1139" s="203"/>
      <c r="T1139" s="200"/>
      <c r="U1139" s="201"/>
      <c r="V1139" s="18"/>
      <c r="X1139" s="22"/>
      <c r="Y1139" s="243"/>
      <c r="Z1139" s="244">
        <v>1781735391.9599998</v>
      </c>
      <c r="AD1139" s="198"/>
      <c r="AE1139" s="198"/>
      <c r="AF1139" s="244"/>
      <c r="AG1139" s="245"/>
      <c r="AH1139" s="81"/>
      <c r="AI1139" s="244"/>
    </row>
    <row r="1140" spans="1:35" s="20" customFormat="1" ht="31.5" outlineLevel="1">
      <c r="A1140" s="152"/>
      <c r="B1140" s="132"/>
      <c r="C1140" s="136" t="s">
        <v>224</v>
      </c>
      <c r="D1140" s="137"/>
      <c r="E1140" s="168">
        <v>388120</v>
      </c>
      <c r="F1140" s="153">
        <v>906294</v>
      </c>
      <c r="G1140" s="169">
        <v>1272964082.2199998</v>
      </c>
      <c r="H1140" s="168">
        <v>383166</v>
      </c>
      <c r="I1140" s="153">
        <v>873731</v>
      </c>
      <c r="J1140" s="169">
        <v>1607135145.04</v>
      </c>
      <c r="K1140" s="178">
        <v>-4954</v>
      </c>
      <c r="L1140" s="154">
        <v>-32563</v>
      </c>
      <c r="M1140" s="169">
        <v>334171062.81999999</v>
      </c>
      <c r="N1140" s="184">
        <v>-1.276409357930537E-2</v>
      </c>
      <c r="O1140" s="155">
        <v>-3.5929841751131529E-2</v>
      </c>
      <c r="P1140" s="185">
        <v>0.26251413334241031</v>
      </c>
      <c r="Q1140" s="156"/>
      <c r="R1140" s="156"/>
      <c r="S1140" s="203">
        <v>1626901643.4400001</v>
      </c>
      <c r="T1140" s="200">
        <v>-19766498.400000095</v>
      </c>
      <c r="U1140" s="201"/>
      <c r="V1140" s="18"/>
      <c r="X1140" s="22"/>
      <c r="Y1140" s="243"/>
      <c r="Z1140" s="244"/>
      <c r="AD1140" s="198"/>
      <c r="AE1140" s="198"/>
      <c r="AF1140" s="244"/>
      <c r="AG1140" s="245"/>
      <c r="AH1140" s="81"/>
      <c r="AI1140" s="244"/>
    </row>
    <row r="1141" spans="1:35" s="20" customFormat="1" outlineLevel="1">
      <c r="A1141" s="152"/>
      <c r="B1141" s="132"/>
      <c r="C1141" s="136" t="s">
        <v>222</v>
      </c>
      <c r="D1141" s="137"/>
      <c r="E1141" s="168">
        <v>332455</v>
      </c>
      <c r="F1141" s="153">
        <v>0</v>
      </c>
      <c r="G1141" s="169">
        <v>546788548.21000004</v>
      </c>
      <c r="H1141" s="168">
        <v>229107</v>
      </c>
      <c r="I1141" s="153">
        <v>0</v>
      </c>
      <c r="J1141" s="169">
        <v>424534012</v>
      </c>
      <c r="K1141" s="178">
        <v>-103348</v>
      </c>
      <c r="L1141" s="154">
        <v>0</v>
      </c>
      <c r="M1141" s="169">
        <v>-122254536.21000001</v>
      </c>
      <c r="N1141" s="184">
        <v>-0.31086312433261643</v>
      </c>
      <c r="O1141" s="155">
        <v>0</v>
      </c>
      <c r="P1141" s="185">
        <v>-0.223586497212167</v>
      </c>
      <c r="Q1141" s="156"/>
      <c r="R1141" s="156"/>
      <c r="S1141" s="203">
        <v>431987252</v>
      </c>
      <c r="T1141" s="200">
        <v>-7453240</v>
      </c>
      <c r="U1141" s="201"/>
      <c r="V1141" s="18"/>
      <c r="X1141" s="22"/>
      <c r="Y1141" s="243"/>
      <c r="Z1141" s="244"/>
      <c r="AD1141" s="198"/>
      <c r="AE1141" s="198"/>
      <c r="AF1141" s="244"/>
      <c r="AG1141" s="245"/>
      <c r="AH1141" s="81"/>
      <c r="AI1141" s="244"/>
    </row>
    <row r="1142" spans="1:35" s="20" customFormat="1" outlineLevel="1">
      <c r="A1142" s="152"/>
      <c r="B1142" s="132" t="s">
        <v>189</v>
      </c>
      <c r="C1142" s="138" t="s">
        <v>144</v>
      </c>
      <c r="D1142" s="137" t="s">
        <v>1</v>
      </c>
      <c r="E1142" s="168">
        <v>139037</v>
      </c>
      <c r="F1142" s="153">
        <v>565123</v>
      </c>
      <c r="G1142" s="169">
        <v>598942083</v>
      </c>
      <c r="H1142" s="168">
        <v>136572</v>
      </c>
      <c r="I1142" s="153">
        <v>555310</v>
      </c>
      <c r="J1142" s="169">
        <v>622428257</v>
      </c>
      <c r="K1142" s="178">
        <v>-2465</v>
      </c>
      <c r="L1142" s="154">
        <v>-9813</v>
      </c>
      <c r="M1142" s="169">
        <v>23486174</v>
      </c>
      <c r="N1142" s="184">
        <v>-1.7729093694484201E-2</v>
      </c>
      <c r="O1142" s="155">
        <v>-1.7364361386813135E-2</v>
      </c>
      <c r="P1142" s="185">
        <v>3.9212763081134173E-2</v>
      </c>
      <c r="Q1142" s="156"/>
      <c r="R1142" s="156"/>
      <c r="S1142" s="203"/>
      <c r="T1142" s="200"/>
      <c r="U1142" s="201"/>
      <c r="V1142" s="18"/>
      <c r="X1142" s="22"/>
      <c r="Y1142" s="243"/>
      <c r="Z1142" s="244">
        <v>622428257</v>
      </c>
      <c r="AD1142" s="198"/>
      <c r="AE1142" s="198"/>
      <c r="AF1142" s="244"/>
      <c r="AG1142" s="245"/>
      <c r="AH1142" s="81"/>
      <c r="AI1142" s="244"/>
    </row>
    <row r="1143" spans="1:35" s="16" customFormat="1" outlineLevel="1">
      <c r="A1143" s="157"/>
      <c r="B1143" s="130" t="s">
        <v>143</v>
      </c>
      <c r="C1143" s="131" t="s">
        <v>2</v>
      </c>
      <c r="D1143" s="175" t="s">
        <v>3</v>
      </c>
      <c r="E1143" s="166">
        <v>203965</v>
      </c>
      <c r="F1143" s="158">
        <v>0</v>
      </c>
      <c r="G1143" s="167">
        <v>1054638532.9899999</v>
      </c>
      <c r="H1143" s="166">
        <v>0</v>
      </c>
      <c r="I1143" s="158">
        <v>0</v>
      </c>
      <c r="J1143" s="167">
        <v>0</v>
      </c>
      <c r="K1143" s="170">
        <v>-203965</v>
      </c>
      <c r="L1143" s="159">
        <v>0</v>
      </c>
      <c r="M1143" s="167">
        <v>-1054638532.9899999</v>
      </c>
      <c r="N1143" s="186">
        <v>-1</v>
      </c>
      <c r="O1143" s="160">
        <v>0</v>
      </c>
      <c r="P1143" s="187">
        <v>-1</v>
      </c>
      <c r="Q1143" s="151"/>
      <c r="R1143" s="151"/>
      <c r="S1143" s="199">
        <v>1130298760.5999999</v>
      </c>
      <c r="T1143" s="200">
        <v>-1130298760.5999999</v>
      </c>
      <c r="U1143" s="201"/>
      <c r="V1143" s="204">
        <v>0</v>
      </c>
      <c r="W1143" s="243"/>
      <c r="X1143" s="244"/>
      <c r="Y1143" s="243">
        <v>0</v>
      </c>
      <c r="Z1143" s="244">
        <v>0</v>
      </c>
      <c r="AD1143" s="243"/>
      <c r="AE1143" s="243"/>
      <c r="AF1143" s="244"/>
      <c r="AG1143" s="245"/>
      <c r="AH1143" s="81"/>
      <c r="AI1143" s="244"/>
    </row>
    <row r="1144" spans="1:35" s="13" customFormat="1">
      <c r="A1144" s="36"/>
      <c r="B1144" s="37"/>
      <c r="C1144" s="38" t="s">
        <v>151</v>
      </c>
      <c r="D1144" s="39" t="s">
        <v>145</v>
      </c>
      <c r="E1144" s="40" t="s">
        <v>145</v>
      </c>
      <c r="F1144" s="41" t="s">
        <v>145</v>
      </c>
      <c r="G1144" s="42">
        <v>15248168570.039999</v>
      </c>
      <c r="H1144" s="40" t="s">
        <v>145</v>
      </c>
      <c r="I1144" s="41" t="s">
        <v>145</v>
      </c>
      <c r="J1144" s="42">
        <v>2692831304.2199998</v>
      </c>
      <c r="K1144" s="179" t="s">
        <v>145</v>
      </c>
      <c r="L1144" s="78" t="s">
        <v>145</v>
      </c>
      <c r="M1144" s="79">
        <v>-12555337265.82</v>
      </c>
      <c r="N1144" s="40" t="s">
        <v>145</v>
      </c>
      <c r="O1144" s="41" t="s">
        <v>145</v>
      </c>
      <c r="P1144" s="43">
        <v>-0.82339968948723818</v>
      </c>
      <c r="Q1144" s="95"/>
      <c r="R1144" s="95"/>
      <c r="S1144" s="95">
        <v>0</v>
      </c>
      <c r="T1144" s="85"/>
      <c r="U1144" s="81"/>
      <c r="AF1144" s="81"/>
      <c r="AG1144" s="245"/>
      <c r="AH1144" s="81"/>
      <c r="AI1144" s="244"/>
    </row>
    <row r="1145" spans="1:35" s="16" customFormat="1" outlineLevel="1">
      <c r="A1145" s="24"/>
      <c r="B1145" s="5" t="s">
        <v>136</v>
      </c>
      <c r="C1145" s="6" t="s">
        <v>137</v>
      </c>
      <c r="D1145" s="161" t="s">
        <v>194</v>
      </c>
      <c r="E1145" s="26">
        <v>106365</v>
      </c>
      <c r="F1145" s="14">
        <v>957767</v>
      </c>
      <c r="G1145" s="27">
        <v>7838616878.1399994</v>
      </c>
      <c r="H1145" s="26">
        <v>4587</v>
      </c>
      <c r="I1145" s="14">
        <v>31543</v>
      </c>
      <c r="J1145" s="27">
        <v>886114416.99000013</v>
      </c>
      <c r="K1145" s="26">
        <v>-101778</v>
      </c>
      <c r="L1145" s="14">
        <v>-926224</v>
      </c>
      <c r="M1145" s="27">
        <v>-6952502461.1499996</v>
      </c>
      <c r="N1145" s="30">
        <v>-0.95687491186010432</v>
      </c>
      <c r="O1145" s="15">
        <v>-0.96706610271600502</v>
      </c>
      <c r="P1145" s="31">
        <v>-0.88695525871902758</v>
      </c>
      <c r="Q1145" s="92"/>
      <c r="R1145" s="92"/>
      <c r="S1145" s="92"/>
      <c r="T1145" s="86"/>
      <c r="U1145" s="81"/>
    </row>
    <row r="1146" spans="1:35" s="20" customFormat="1" outlineLevel="1">
      <c r="A1146" s="25"/>
      <c r="B1146" s="7"/>
      <c r="C1146" s="8" t="s">
        <v>166</v>
      </c>
      <c r="D1146" s="162" t="s">
        <v>194</v>
      </c>
      <c r="E1146" s="28">
        <v>2427</v>
      </c>
      <c r="F1146" s="17">
        <v>46700</v>
      </c>
      <c r="G1146" s="29">
        <v>168513896.95999998</v>
      </c>
      <c r="H1146" s="28">
        <v>0</v>
      </c>
      <c r="I1146" s="17">
        <v>0</v>
      </c>
      <c r="J1146" s="29">
        <v>0</v>
      </c>
      <c r="K1146" s="28">
        <v>-2427</v>
      </c>
      <c r="L1146" s="18">
        <v>-46700</v>
      </c>
      <c r="M1146" s="29">
        <v>-168513896.95999998</v>
      </c>
      <c r="N1146" s="181">
        <v>-1</v>
      </c>
      <c r="O1146" s="19">
        <v>-1</v>
      </c>
      <c r="P1146" s="32">
        <v>-1</v>
      </c>
      <c r="Q1146" s="93"/>
      <c r="R1146" s="93"/>
      <c r="S1146" s="93"/>
      <c r="T1146" s="87"/>
      <c r="U1146" s="81"/>
    </row>
    <row r="1147" spans="1:35" s="20" customFormat="1" outlineLevel="1">
      <c r="A1147" s="25"/>
      <c r="B1147" s="7"/>
      <c r="C1147" s="8" t="s">
        <v>167</v>
      </c>
      <c r="D1147" s="162" t="s">
        <v>194</v>
      </c>
      <c r="E1147" s="28">
        <v>5496</v>
      </c>
      <c r="F1147" s="17">
        <v>67693</v>
      </c>
      <c r="G1147" s="29">
        <v>739485948.73999977</v>
      </c>
      <c r="H1147" s="28">
        <v>154</v>
      </c>
      <c r="I1147" s="17">
        <v>1078</v>
      </c>
      <c r="J1147" s="29">
        <v>25170312.859999999</v>
      </c>
      <c r="K1147" s="111">
        <v>-5342</v>
      </c>
      <c r="L1147" s="18">
        <v>-66615</v>
      </c>
      <c r="M1147" s="29">
        <v>-714315635.87999988</v>
      </c>
      <c r="N1147" s="181">
        <v>-0.97197962154294038</v>
      </c>
      <c r="O1147" s="19">
        <v>-0.98407516286765251</v>
      </c>
      <c r="P1147" s="32">
        <v>-0.96596241902515223</v>
      </c>
      <c r="Q1147" s="93"/>
      <c r="R1147" s="93"/>
      <c r="S1147" s="93"/>
      <c r="T1147" s="87"/>
      <c r="U1147" s="81"/>
    </row>
    <row r="1148" spans="1:35" s="20" customFormat="1" outlineLevel="1">
      <c r="A1148" s="25"/>
      <c r="B1148" s="7" t="s">
        <v>168</v>
      </c>
      <c r="C1148" s="8" t="s">
        <v>138</v>
      </c>
      <c r="D1148" s="162" t="s">
        <v>194</v>
      </c>
      <c r="E1148" s="28">
        <v>3723</v>
      </c>
      <c r="F1148" s="17">
        <v>28087</v>
      </c>
      <c r="G1148" s="29">
        <v>714922981.25000024</v>
      </c>
      <c r="H1148" s="28">
        <v>4587</v>
      </c>
      <c r="I1148" s="17">
        <v>31543</v>
      </c>
      <c r="J1148" s="29">
        <v>855800211.99000013</v>
      </c>
      <c r="K1148" s="111">
        <v>864</v>
      </c>
      <c r="L1148" s="18">
        <v>3456</v>
      </c>
      <c r="M1148" s="29">
        <v>140877230.73999995</v>
      </c>
      <c r="N1148" s="181">
        <v>0.23207091055600323</v>
      </c>
      <c r="O1148" s="19">
        <v>0.12304624915441308</v>
      </c>
      <c r="P1148" s="32">
        <v>0.19705231813038729</v>
      </c>
      <c r="Q1148" s="93"/>
      <c r="R1148" s="93"/>
      <c r="S1148" s="93"/>
      <c r="T1148" s="87"/>
      <c r="U1148" s="81"/>
    </row>
    <row r="1149" spans="1:35" s="20" customFormat="1" ht="31.5" outlineLevel="1">
      <c r="A1149" s="25"/>
      <c r="B1149" s="7" t="s">
        <v>169</v>
      </c>
      <c r="C1149" s="129" t="s">
        <v>181</v>
      </c>
      <c r="D1149" s="162" t="s">
        <v>195</v>
      </c>
      <c r="E1149" s="28">
        <v>0</v>
      </c>
      <c r="F1149" s="17">
        <v>0</v>
      </c>
      <c r="G1149" s="29">
        <v>10862330</v>
      </c>
      <c r="H1149" s="28">
        <v>0</v>
      </c>
      <c r="I1149" s="17">
        <v>0</v>
      </c>
      <c r="J1149" s="29">
        <v>30314205</v>
      </c>
      <c r="K1149" s="111">
        <v>0</v>
      </c>
      <c r="L1149" s="18">
        <v>0</v>
      </c>
      <c r="M1149" s="29">
        <v>19451875</v>
      </c>
      <c r="N1149" s="181">
        <v>0</v>
      </c>
      <c r="O1149" s="19">
        <v>0</v>
      </c>
      <c r="P1149" s="32">
        <v>1.7907645044847653</v>
      </c>
      <c r="Q1149" s="93"/>
      <c r="R1149" s="93"/>
      <c r="S1149" s="93"/>
      <c r="T1149" s="87"/>
      <c r="U1149" s="81"/>
    </row>
    <row r="1150" spans="1:35" s="20" customFormat="1" outlineLevel="1">
      <c r="A1150" s="25"/>
      <c r="B1150" s="7" t="s">
        <v>170</v>
      </c>
      <c r="C1150" s="8" t="s">
        <v>180</v>
      </c>
      <c r="D1150" s="162" t="s">
        <v>194</v>
      </c>
      <c r="E1150" s="28">
        <v>102642</v>
      </c>
      <c r="F1150" s="17">
        <v>929680</v>
      </c>
      <c r="G1150" s="29">
        <v>7112831566.8899994</v>
      </c>
      <c r="H1150" s="28">
        <v>0</v>
      </c>
      <c r="I1150" s="17">
        <v>0</v>
      </c>
      <c r="J1150" s="29">
        <v>0</v>
      </c>
      <c r="K1150" s="111">
        <v>-102642</v>
      </c>
      <c r="L1150" s="18">
        <v>-929680</v>
      </c>
      <c r="M1150" s="29">
        <v>-7112831566.8899994</v>
      </c>
      <c r="N1150" s="181">
        <v>-1</v>
      </c>
      <c r="O1150" s="19">
        <v>-1</v>
      </c>
      <c r="P1150" s="32">
        <v>-1</v>
      </c>
      <c r="Q1150" s="93"/>
      <c r="R1150" s="93"/>
      <c r="S1150" s="93"/>
      <c r="T1150" s="87"/>
      <c r="U1150" s="81"/>
    </row>
    <row r="1151" spans="1:35" s="20" customFormat="1" outlineLevel="1">
      <c r="A1151" s="25"/>
      <c r="B1151" s="7" t="s">
        <v>171</v>
      </c>
      <c r="C1151" s="8" t="s">
        <v>156</v>
      </c>
      <c r="D1151" s="162"/>
      <c r="E1151" s="28">
        <v>0</v>
      </c>
      <c r="F1151" s="17">
        <v>0</v>
      </c>
      <c r="G1151" s="29">
        <v>0</v>
      </c>
      <c r="H1151" s="28">
        <v>0</v>
      </c>
      <c r="I1151" s="17">
        <v>0</v>
      </c>
      <c r="J1151" s="29">
        <v>1.4901161193847656E-8</v>
      </c>
      <c r="K1151" s="111">
        <v>0</v>
      </c>
      <c r="L1151" s="18">
        <v>0</v>
      </c>
      <c r="M1151" s="29">
        <v>2.7939677238464355E-9</v>
      </c>
      <c r="N1151" s="181">
        <v>0</v>
      </c>
      <c r="O1151" s="19">
        <v>0</v>
      </c>
      <c r="P1151" s="32">
        <v>0</v>
      </c>
      <c r="Q1151" s="93"/>
      <c r="R1151" s="93"/>
      <c r="S1151" s="93"/>
      <c r="T1151" s="87"/>
      <c r="U1151" s="81"/>
    </row>
    <row r="1152" spans="1:35" s="16" customFormat="1" outlineLevel="1">
      <c r="A1152" s="24"/>
      <c r="B1152" s="5" t="s">
        <v>141</v>
      </c>
      <c r="C1152" s="6" t="s">
        <v>140</v>
      </c>
      <c r="D1152" s="161" t="s">
        <v>159</v>
      </c>
      <c r="E1152" s="26">
        <v>30277</v>
      </c>
      <c r="F1152" s="21">
        <v>320957</v>
      </c>
      <c r="G1152" s="27">
        <v>1095735884.49</v>
      </c>
      <c r="H1152" s="26">
        <v>0</v>
      </c>
      <c r="I1152" s="21">
        <v>0</v>
      </c>
      <c r="J1152" s="27">
        <v>0</v>
      </c>
      <c r="K1152" s="165">
        <v>-30277</v>
      </c>
      <c r="L1152" s="21">
        <v>-320957</v>
      </c>
      <c r="M1152" s="27">
        <v>-1095735884.49</v>
      </c>
      <c r="N1152" s="30">
        <v>-1</v>
      </c>
      <c r="O1152" s="15">
        <v>-1</v>
      </c>
      <c r="P1152" s="31">
        <v>-1</v>
      </c>
      <c r="Q1152" s="92"/>
      <c r="R1152" s="92"/>
      <c r="S1152" s="92"/>
      <c r="T1152" s="86"/>
      <c r="U1152" s="81"/>
    </row>
    <row r="1153" spans="1:21" s="20" customFormat="1" outlineLevel="1">
      <c r="A1153" s="25"/>
      <c r="B1153" s="5"/>
      <c r="C1153" s="8" t="s">
        <v>166</v>
      </c>
      <c r="D1153" s="162" t="s">
        <v>159</v>
      </c>
      <c r="E1153" s="28">
        <v>1147</v>
      </c>
      <c r="F1153" s="17">
        <v>41335</v>
      </c>
      <c r="G1153" s="29">
        <v>63331168.689999998</v>
      </c>
      <c r="H1153" s="28">
        <v>0</v>
      </c>
      <c r="I1153" s="17">
        <v>0</v>
      </c>
      <c r="J1153" s="29">
        <v>0</v>
      </c>
      <c r="K1153" s="111">
        <v>-1147</v>
      </c>
      <c r="L1153" s="18">
        <v>-41335</v>
      </c>
      <c r="M1153" s="29">
        <v>-63331168.689999998</v>
      </c>
      <c r="N1153" s="181">
        <v>-1</v>
      </c>
      <c r="O1153" s="19">
        <v>-1</v>
      </c>
      <c r="P1153" s="32">
        <v>-1</v>
      </c>
      <c r="Q1153" s="93"/>
      <c r="R1153" s="93"/>
      <c r="S1153" s="93"/>
      <c r="T1153" s="87"/>
      <c r="U1153" s="81"/>
    </row>
    <row r="1154" spans="1:21" s="20" customFormat="1" outlineLevel="1">
      <c r="A1154" s="25"/>
      <c r="B1154" s="5"/>
      <c r="C1154" s="8" t="s">
        <v>167</v>
      </c>
      <c r="D1154" s="162" t="s">
        <v>159</v>
      </c>
      <c r="E1154" s="28">
        <v>4600</v>
      </c>
      <c r="F1154" s="17">
        <v>54078</v>
      </c>
      <c r="G1154" s="29">
        <v>417020352.84999996</v>
      </c>
      <c r="H1154" s="28">
        <v>0</v>
      </c>
      <c r="I1154" s="17">
        <v>0</v>
      </c>
      <c r="J1154" s="29">
        <v>0</v>
      </c>
      <c r="K1154" s="111">
        <v>-4600</v>
      </c>
      <c r="L1154" s="18">
        <v>-54078</v>
      </c>
      <c r="M1154" s="29">
        <v>-417020352.84999996</v>
      </c>
      <c r="N1154" s="181">
        <v>-1</v>
      </c>
      <c r="O1154" s="19">
        <v>-1</v>
      </c>
      <c r="P1154" s="32">
        <v>-1</v>
      </c>
      <c r="Q1154" s="93"/>
      <c r="R1154" s="93"/>
      <c r="S1154" s="93"/>
      <c r="T1154" s="87"/>
      <c r="U1154" s="81"/>
    </row>
    <row r="1155" spans="1:21" s="20" customFormat="1" ht="31.5" outlineLevel="1">
      <c r="A1155" s="25"/>
      <c r="B1155" s="5"/>
      <c r="C1155" s="129" t="s">
        <v>182</v>
      </c>
      <c r="D1155" s="162" t="s">
        <v>159</v>
      </c>
      <c r="E1155" s="28">
        <v>0</v>
      </c>
      <c r="F1155" s="17">
        <v>0</v>
      </c>
      <c r="G1155" s="29">
        <v>0</v>
      </c>
      <c r="H1155" s="28">
        <v>0</v>
      </c>
      <c r="I1155" s="17">
        <v>0</v>
      </c>
      <c r="J1155" s="29">
        <v>0</v>
      </c>
      <c r="K1155" s="111">
        <v>0</v>
      </c>
      <c r="L1155" s="18">
        <v>0</v>
      </c>
      <c r="M1155" s="29">
        <v>0</v>
      </c>
      <c r="N1155" s="181">
        <v>0</v>
      </c>
      <c r="O1155" s="19">
        <v>0</v>
      </c>
      <c r="P1155" s="32">
        <v>0</v>
      </c>
      <c r="Q1155" s="93"/>
      <c r="R1155" s="93"/>
      <c r="S1155" s="93"/>
      <c r="T1155" s="87"/>
      <c r="U1155" s="81"/>
    </row>
    <row r="1156" spans="1:21" s="20" customFormat="1" outlineLevel="1">
      <c r="A1156" s="25"/>
      <c r="B1156" s="7" t="s">
        <v>185</v>
      </c>
      <c r="C1156" s="8" t="s">
        <v>157</v>
      </c>
      <c r="D1156" s="162" t="s">
        <v>159</v>
      </c>
      <c r="E1156" s="28">
        <v>11028</v>
      </c>
      <c r="F1156" s="17">
        <v>154241</v>
      </c>
      <c r="G1156" s="29">
        <v>297664108.30000001</v>
      </c>
      <c r="H1156" s="28">
        <v>0</v>
      </c>
      <c r="I1156" s="17">
        <v>0</v>
      </c>
      <c r="J1156" s="29">
        <v>0</v>
      </c>
      <c r="K1156" s="111">
        <v>-11028</v>
      </c>
      <c r="L1156" s="18">
        <v>-154241</v>
      </c>
      <c r="M1156" s="29">
        <v>-297664108.30000001</v>
      </c>
      <c r="N1156" s="181">
        <v>-1</v>
      </c>
      <c r="O1156" s="19">
        <v>-1</v>
      </c>
      <c r="P1156" s="32">
        <v>-1</v>
      </c>
      <c r="Q1156" s="93"/>
      <c r="R1156" s="93"/>
      <c r="S1156" s="93"/>
      <c r="T1156" s="87"/>
      <c r="U1156" s="81"/>
    </row>
    <row r="1157" spans="1:21" s="20" customFormat="1" outlineLevel="1">
      <c r="A1157" s="25"/>
      <c r="B1157" s="7" t="s">
        <v>186</v>
      </c>
      <c r="C1157" s="8" t="s">
        <v>183</v>
      </c>
      <c r="D1157" s="162" t="s">
        <v>159</v>
      </c>
      <c r="E1157" s="28">
        <v>19249</v>
      </c>
      <c r="F1157" s="17">
        <v>166716</v>
      </c>
      <c r="G1157" s="29">
        <v>798043873.62000012</v>
      </c>
      <c r="H1157" s="28">
        <v>0</v>
      </c>
      <c r="I1157" s="17">
        <v>0</v>
      </c>
      <c r="J1157" s="29">
        <v>0</v>
      </c>
      <c r="K1157" s="111">
        <v>-19249</v>
      </c>
      <c r="L1157" s="18">
        <v>-166716</v>
      </c>
      <c r="M1157" s="29">
        <v>-798043873.62000012</v>
      </c>
      <c r="N1157" s="181">
        <v>-1</v>
      </c>
      <c r="O1157" s="19">
        <v>-1</v>
      </c>
      <c r="P1157" s="32">
        <v>-1</v>
      </c>
      <c r="Q1157" s="93"/>
      <c r="R1157" s="93"/>
      <c r="S1157" s="93"/>
      <c r="T1157" s="87"/>
      <c r="U1157" s="81"/>
    </row>
    <row r="1158" spans="1:21" s="20" customFormat="1" outlineLevel="1">
      <c r="A1158" s="25"/>
      <c r="B1158" s="7" t="s">
        <v>187</v>
      </c>
      <c r="C1158" s="8" t="s">
        <v>156</v>
      </c>
      <c r="D1158" s="162"/>
      <c r="E1158" s="28">
        <v>0</v>
      </c>
      <c r="F1158" s="17">
        <v>0</v>
      </c>
      <c r="G1158" s="29">
        <v>27902.569999999927</v>
      </c>
      <c r="H1158" s="28">
        <v>0</v>
      </c>
      <c r="I1158" s="17">
        <v>0</v>
      </c>
      <c r="J1158" s="29">
        <v>0</v>
      </c>
      <c r="K1158" s="111">
        <v>0</v>
      </c>
      <c r="L1158" s="18">
        <v>0</v>
      </c>
      <c r="M1158" s="29">
        <v>-27902.569999999927</v>
      </c>
      <c r="N1158" s="181">
        <v>0</v>
      </c>
      <c r="O1158" s="19">
        <v>0</v>
      </c>
      <c r="P1158" s="32">
        <v>-1</v>
      </c>
      <c r="Q1158" s="93"/>
      <c r="R1158" s="93"/>
      <c r="S1158" s="93"/>
      <c r="T1158" s="87"/>
      <c r="U1158" s="81"/>
    </row>
    <row r="1159" spans="1:21" s="20" customFormat="1" ht="31.5" outlineLevel="1">
      <c r="A1159" s="25"/>
      <c r="B1159" s="5" t="s">
        <v>139</v>
      </c>
      <c r="C1159" s="9" t="s">
        <v>142</v>
      </c>
      <c r="D1159" s="163" t="s">
        <v>1</v>
      </c>
      <c r="E1159" s="26">
        <v>991186</v>
      </c>
      <c r="F1159" s="14">
        <v>5585377</v>
      </c>
      <c r="G1159" s="27">
        <v>5343183077.8199997</v>
      </c>
      <c r="H1159" s="26">
        <v>1029420</v>
      </c>
      <c r="I1159" s="14">
        <v>5522026</v>
      </c>
      <c r="J1159" s="27">
        <v>1806716887.2299998</v>
      </c>
      <c r="K1159" s="111">
        <v>38234</v>
      </c>
      <c r="L1159" s="18">
        <v>-63351</v>
      </c>
      <c r="M1159" s="29">
        <v>-3536466190.5900002</v>
      </c>
      <c r="N1159" s="181">
        <v>3.8573991158067207E-2</v>
      </c>
      <c r="O1159" s="19">
        <v>-1.1342296142229969E-2</v>
      </c>
      <c r="P1159" s="32">
        <v>-0.66186506041130566</v>
      </c>
      <c r="Q1159" s="93"/>
      <c r="R1159" s="93"/>
      <c r="S1159" s="93"/>
      <c r="T1159" s="87"/>
      <c r="U1159" s="81"/>
    </row>
    <row r="1160" spans="1:21" s="20" customFormat="1" ht="31.5" outlineLevel="1">
      <c r="A1160" s="25"/>
      <c r="B1160" s="7" t="s">
        <v>188</v>
      </c>
      <c r="C1160" s="10" t="s">
        <v>184</v>
      </c>
      <c r="D1160" s="164" t="s">
        <v>1</v>
      </c>
      <c r="E1160" s="28">
        <v>870108</v>
      </c>
      <c r="F1160" s="17">
        <v>5093501</v>
      </c>
      <c r="G1160" s="29">
        <v>4822299396.8199997</v>
      </c>
      <c r="H1160" s="28">
        <v>910818</v>
      </c>
      <c r="I1160" s="17">
        <v>5038426</v>
      </c>
      <c r="J1160" s="29">
        <v>1263340738.2299998</v>
      </c>
      <c r="K1160" s="111">
        <v>40710</v>
      </c>
      <c r="L1160" s="18">
        <v>-55075</v>
      </c>
      <c r="M1160" s="29">
        <v>-3558958658.5900002</v>
      </c>
      <c r="N1160" s="181">
        <v>4.6787295370229902E-2</v>
      </c>
      <c r="O1160" s="19">
        <v>-1.0812798505389515E-2</v>
      </c>
      <c r="P1160" s="32">
        <v>-0.73802109029914387</v>
      </c>
      <c r="Q1160" s="93"/>
      <c r="R1160" s="93"/>
      <c r="S1160" s="93"/>
      <c r="T1160" s="87"/>
      <c r="U1160" s="81"/>
    </row>
    <row r="1161" spans="1:21" s="20" customFormat="1" ht="31.5" outlineLevel="1">
      <c r="A1161" s="25"/>
      <c r="B1161" s="7"/>
      <c r="C1161" s="10" t="s">
        <v>224</v>
      </c>
      <c r="D1161" s="164"/>
      <c r="E1161" s="28">
        <v>336824</v>
      </c>
      <c r="F1161" s="17">
        <v>801234</v>
      </c>
      <c r="G1161" s="29">
        <v>1108271438.55</v>
      </c>
      <c r="H1161" s="28">
        <v>334899</v>
      </c>
      <c r="I1161" s="17">
        <v>774462</v>
      </c>
      <c r="J1161" s="29">
        <v>1406356170.49</v>
      </c>
      <c r="K1161" s="111">
        <v>-1925</v>
      </c>
      <c r="L1161" s="18">
        <v>-26772</v>
      </c>
      <c r="M1161" s="29">
        <v>298084731.94000006</v>
      </c>
      <c r="N1161" s="181">
        <v>-5.7151509393629906E-3</v>
      </c>
      <c r="O1161" s="19">
        <v>-3.3413459738353586E-2</v>
      </c>
      <c r="P1161" s="32">
        <v>0.26896365057462579</v>
      </c>
      <c r="Q1161" s="93"/>
      <c r="R1161" s="93"/>
      <c r="S1161" s="93"/>
      <c r="T1161" s="87"/>
      <c r="U1161" s="81"/>
    </row>
    <row r="1162" spans="1:21" s="20" customFormat="1" outlineLevel="1">
      <c r="A1162" s="25"/>
      <c r="B1162" s="7"/>
      <c r="C1162" s="10" t="s">
        <v>222</v>
      </c>
      <c r="D1162" s="164"/>
      <c r="E1162" s="28">
        <v>297962</v>
      </c>
      <c r="F1162" s="17">
        <v>0</v>
      </c>
      <c r="G1162" s="29">
        <v>487567659.14999998</v>
      </c>
      <c r="H1162" s="28">
        <v>200545</v>
      </c>
      <c r="I1162" s="17">
        <v>0</v>
      </c>
      <c r="J1162" s="29">
        <v>354940664</v>
      </c>
      <c r="K1162" s="111">
        <v>-97417</v>
      </c>
      <c r="L1162" s="18">
        <v>0</v>
      </c>
      <c r="M1162" s="29">
        <v>-132626995.15000001</v>
      </c>
      <c r="N1162" s="181">
        <v>-0.32694437545727306</v>
      </c>
      <c r="O1162" s="19">
        <v>0</v>
      </c>
      <c r="P1162" s="32">
        <v>-0.27201762188496054</v>
      </c>
      <c r="Q1162" s="93"/>
      <c r="R1162" s="93"/>
      <c r="S1162" s="93"/>
      <c r="T1162" s="87"/>
      <c r="U1162" s="81"/>
    </row>
    <row r="1163" spans="1:21" s="20" customFormat="1" outlineLevel="1">
      <c r="A1163" s="25"/>
      <c r="B1163" s="7" t="s">
        <v>189</v>
      </c>
      <c r="C1163" s="11" t="s">
        <v>144</v>
      </c>
      <c r="D1163" s="164" t="s">
        <v>1</v>
      </c>
      <c r="E1163" s="28">
        <v>121078</v>
      </c>
      <c r="F1163" s="17">
        <v>491876</v>
      </c>
      <c r="G1163" s="29">
        <v>520883681</v>
      </c>
      <c r="H1163" s="28">
        <v>118602</v>
      </c>
      <c r="I1163" s="17">
        <v>483600</v>
      </c>
      <c r="J1163" s="29">
        <v>543376149</v>
      </c>
      <c r="K1163" s="111">
        <v>-2476</v>
      </c>
      <c r="L1163" s="18">
        <v>-8276</v>
      </c>
      <c r="M1163" s="29">
        <v>22492468</v>
      </c>
      <c r="N1163" s="181">
        <v>-2.0449627512842961E-2</v>
      </c>
      <c r="O1163" s="19">
        <v>-1.682537875399491E-2</v>
      </c>
      <c r="P1163" s="32">
        <v>4.3181364324600527E-2</v>
      </c>
      <c r="Q1163" s="93"/>
      <c r="R1163" s="93"/>
      <c r="S1163" s="93"/>
      <c r="T1163" s="87"/>
      <c r="U1163" s="81"/>
    </row>
    <row r="1164" spans="1:21" s="16" customFormat="1" outlineLevel="1">
      <c r="A1164" s="24"/>
      <c r="B1164" s="5" t="s">
        <v>143</v>
      </c>
      <c r="C1164" s="6" t="s">
        <v>2</v>
      </c>
      <c r="D1164" s="163" t="s">
        <v>3</v>
      </c>
      <c r="E1164" s="26">
        <v>188148</v>
      </c>
      <c r="F1164" s="14">
        <v>0</v>
      </c>
      <c r="G1164" s="27">
        <v>970632729.58999991</v>
      </c>
      <c r="H1164" s="26">
        <v>0</v>
      </c>
      <c r="I1164" s="14">
        <v>0</v>
      </c>
      <c r="J1164" s="27">
        <v>0</v>
      </c>
      <c r="K1164" s="165">
        <v>-188148</v>
      </c>
      <c r="L1164" s="21">
        <v>0</v>
      </c>
      <c r="M1164" s="27">
        <v>-970632729.58999991</v>
      </c>
      <c r="N1164" s="30">
        <v>-1</v>
      </c>
      <c r="O1164" s="15">
        <v>0</v>
      </c>
      <c r="P1164" s="31">
        <v>-1</v>
      </c>
      <c r="Q1164" s="92"/>
      <c r="R1164" s="92"/>
      <c r="S1164" s="92"/>
      <c r="T1164" s="86"/>
      <c r="U1164" s="81"/>
    </row>
    <row r="1165" spans="1:21" s="13" customFormat="1">
      <c r="A1165" s="36"/>
      <c r="B1165" s="37"/>
      <c r="C1165" s="38" t="s">
        <v>150</v>
      </c>
      <c r="D1165" s="39" t="s">
        <v>145</v>
      </c>
      <c r="E1165" s="40" t="s">
        <v>145</v>
      </c>
      <c r="F1165" s="41" t="s">
        <v>145</v>
      </c>
      <c r="G1165" s="42">
        <v>736031016.31000006</v>
      </c>
      <c r="H1165" s="40" t="s">
        <v>145</v>
      </c>
      <c r="I1165" s="41" t="s">
        <v>145</v>
      </c>
      <c r="J1165" s="42">
        <v>160395393.69999999</v>
      </c>
      <c r="K1165" s="179" t="s">
        <v>145</v>
      </c>
      <c r="L1165" s="78" t="s">
        <v>145</v>
      </c>
      <c r="M1165" s="79">
        <v>-575635622.6099999</v>
      </c>
      <c r="N1165" s="40" t="s">
        <v>145</v>
      </c>
      <c r="O1165" s="41" t="s">
        <v>145</v>
      </c>
      <c r="P1165" s="43">
        <v>-0.78208065944812688</v>
      </c>
      <c r="Q1165" s="95"/>
      <c r="R1165" s="95"/>
      <c r="S1165" s="95"/>
      <c r="T1165" s="85"/>
      <c r="U1165" s="81"/>
    </row>
    <row r="1166" spans="1:21" s="16" customFormat="1" outlineLevel="1">
      <c r="A1166" s="24"/>
      <c r="B1166" s="5" t="s">
        <v>136</v>
      </c>
      <c r="C1166" s="6" t="s">
        <v>137</v>
      </c>
      <c r="D1166" s="161" t="s">
        <v>194</v>
      </c>
      <c r="E1166" s="26">
        <v>180</v>
      </c>
      <c r="F1166" s="14">
        <v>1901</v>
      </c>
      <c r="G1166" s="27">
        <v>30694220.479999997</v>
      </c>
      <c r="H1166" s="26">
        <v>0</v>
      </c>
      <c r="I1166" s="14">
        <v>0</v>
      </c>
      <c r="J1166" s="27">
        <v>0</v>
      </c>
      <c r="K1166" s="26">
        <v>-180</v>
      </c>
      <c r="L1166" s="14">
        <v>-1901</v>
      </c>
      <c r="M1166" s="27">
        <v>-30694220.479999997</v>
      </c>
      <c r="N1166" s="30">
        <v>-1</v>
      </c>
      <c r="O1166" s="15">
        <v>-1</v>
      </c>
      <c r="P1166" s="31">
        <v>-1</v>
      </c>
      <c r="Q1166" s="92"/>
      <c r="R1166" s="92"/>
      <c r="S1166" s="92"/>
      <c r="T1166" s="86"/>
      <c r="U1166" s="81"/>
    </row>
    <row r="1167" spans="1:21" s="20" customFormat="1" outlineLevel="1">
      <c r="A1167" s="25"/>
      <c r="B1167" s="7"/>
      <c r="C1167" s="8" t="s">
        <v>166</v>
      </c>
      <c r="D1167" s="162" t="s">
        <v>194</v>
      </c>
      <c r="E1167" s="28">
        <v>0</v>
      </c>
      <c r="F1167" s="17">
        <v>0</v>
      </c>
      <c r="G1167" s="29">
        <v>0</v>
      </c>
      <c r="H1167" s="28">
        <v>0</v>
      </c>
      <c r="I1167" s="17">
        <v>0</v>
      </c>
      <c r="J1167" s="29">
        <v>0</v>
      </c>
      <c r="K1167" s="28">
        <v>0</v>
      </c>
      <c r="L1167" s="18">
        <v>0</v>
      </c>
      <c r="M1167" s="29">
        <v>0</v>
      </c>
      <c r="N1167" s="181">
        <v>0</v>
      </c>
      <c r="O1167" s="19">
        <v>0</v>
      </c>
      <c r="P1167" s="32">
        <v>0</v>
      </c>
      <c r="Q1167" s="93"/>
      <c r="R1167" s="93"/>
      <c r="S1167" s="93"/>
      <c r="T1167" s="87"/>
      <c r="U1167" s="81"/>
    </row>
    <row r="1168" spans="1:21" s="20" customFormat="1" outlineLevel="1">
      <c r="A1168" s="25"/>
      <c r="B1168" s="7"/>
      <c r="C1168" s="8" t="s">
        <v>167</v>
      </c>
      <c r="D1168" s="162" t="s">
        <v>194</v>
      </c>
      <c r="E1168" s="28">
        <v>0</v>
      </c>
      <c r="F1168" s="17">
        <v>0</v>
      </c>
      <c r="G1168" s="29">
        <v>0</v>
      </c>
      <c r="H1168" s="28">
        <v>0</v>
      </c>
      <c r="I1168" s="17">
        <v>0</v>
      </c>
      <c r="J1168" s="29">
        <v>0</v>
      </c>
      <c r="K1168" s="111">
        <v>0</v>
      </c>
      <c r="L1168" s="18">
        <v>0</v>
      </c>
      <c r="M1168" s="29">
        <v>0</v>
      </c>
      <c r="N1168" s="181">
        <v>0</v>
      </c>
      <c r="O1168" s="19">
        <v>0</v>
      </c>
      <c r="P1168" s="32">
        <v>0</v>
      </c>
      <c r="Q1168" s="93"/>
      <c r="R1168" s="93"/>
      <c r="S1168" s="93"/>
      <c r="T1168" s="87"/>
      <c r="U1168" s="81"/>
    </row>
    <row r="1169" spans="1:21" s="20" customFormat="1" outlineLevel="1">
      <c r="A1169" s="25"/>
      <c r="B1169" s="7" t="s">
        <v>168</v>
      </c>
      <c r="C1169" s="8" t="s">
        <v>138</v>
      </c>
      <c r="D1169" s="162" t="s">
        <v>194</v>
      </c>
      <c r="E1169" s="28">
        <v>2</v>
      </c>
      <c r="F1169" s="17">
        <v>18</v>
      </c>
      <c r="G1169" s="29">
        <v>369283.36</v>
      </c>
      <c r="H1169" s="28">
        <v>0</v>
      </c>
      <c r="I1169" s="17">
        <v>0</v>
      </c>
      <c r="J1169" s="29">
        <v>0</v>
      </c>
      <c r="K1169" s="111">
        <v>-2</v>
      </c>
      <c r="L1169" s="18">
        <v>-18</v>
      </c>
      <c r="M1169" s="29">
        <v>-369283.36</v>
      </c>
      <c r="N1169" s="181">
        <v>-1</v>
      </c>
      <c r="O1169" s="19">
        <v>-1</v>
      </c>
      <c r="P1169" s="32">
        <v>-1</v>
      </c>
      <c r="Q1169" s="93"/>
      <c r="R1169" s="93"/>
      <c r="S1169" s="93"/>
      <c r="T1169" s="87"/>
      <c r="U1169" s="81"/>
    </row>
    <row r="1170" spans="1:21" s="20" customFormat="1" ht="31.5" outlineLevel="1">
      <c r="A1170" s="25"/>
      <c r="B1170" s="7" t="s">
        <v>169</v>
      </c>
      <c r="C1170" s="129" t="s">
        <v>181</v>
      </c>
      <c r="D1170" s="162" t="s">
        <v>195</v>
      </c>
      <c r="E1170" s="28">
        <v>0</v>
      </c>
      <c r="F1170" s="17">
        <v>0</v>
      </c>
      <c r="G1170" s="29">
        <v>0</v>
      </c>
      <c r="H1170" s="28">
        <v>0</v>
      </c>
      <c r="I1170" s="17">
        <v>0</v>
      </c>
      <c r="J1170" s="29">
        <v>0</v>
      </c>
      <c r="K1170" s="111">
        <v>0</v>
      </c>
      <c r="L1170" s="18">
        <v>0</v>
      </c>
      <c r="M1170" s="29">
        <v>0</v>
      </c>
      <c r="N1170" s="181">
        <v>0</v>
      </c>
      <c r="O1170" s="19">
        <v>0</v>
      </c>
      <c r="P1170" s="32">
        <v>0</v>
      </c>
      <c r="Q1170" s="93"/>
      <c r="R1170" s="93"/>
      <c r="S1170" s="93"/>
      <c r="T1170" s="87"/>
      <c r="U1170" s="81"/>
    </row>
    <row r="1171" spans="1:21" s="20" customFormat="1" outlineLevel="1">
      <c r="A1171" s="25"/>
      <c r="B1171" s="7" t="s">
        <v>170</v>
      </c>
      <c r="C1171" s="8" t="s">
        <v>180</v>
      </c>
      <c r="D1171" s="162" t="s">
        <v>194</v>
      </c>
      <c r="E1171" s="28">
        <v>178</v>
      </c>
      <c r="F1171" s="17">
        <v>1883</v>
      </c>
      <c r="G1171" s="29">
        <v>30324937.119999997</v>
      </c>
      <c r="H1171" s="28">
        <v>0</v>
      </c>
      <c r="I1171" s="17">
        <v>0</v>
      </c>
      <c r="J1171" s="29">
        <v>0</v>
      </c>
      <c r="K1171" s="111">
        <v>-178</v>
      </c>
      <c r="L1171" s="18">
        <v>-1883</v>
      </c>
      <c r="M1171" s="29">
        <v>-30324937.119999997</v>
      </c>
      <c r="N1171" s="181">
        <v>-1</v>
      </c>
      <c r="O1171" s="19">
        <v>-1</v>
      </c>
      <c r="P1171" s="32">
        <v>-1</v>
      </c>
      <c r="Q1171" s="93"/>
      <c r="R1171" s="93"/>
      <c r="S1171" s="93"/>
      <c r="T1171" s="87"/>
      <c r="U1171" s="81"/>
    </row>
    <row r="1172" spans="1:21" s="20" customFormat="1" outlineLevel="1">
      <c r="A1172" s="25"/>
      <c r="B1172" s="7" t="s">
        <v>171</v>
      </c>
      <c r="C1172" s="8" t="s">
        <v>156</v>
      </c>
      <c r="D1172" s="162"/>
      <c r="E1172" s="28">
        <v>0</v>
      </c>
      <c r="F1172" s="17">
        <v>0</v>
      </c>
      <c r="G1172" s="29">
        <v>0</v>
      </c>
      <c r="H1172" s="28">
        <v>0</v>
      </c>
      <c r="I1172" s="17">
        <v>0</v>
      </c>
      <c r="J1172" s="29">
        <v>0</v>
      </c>
      <c r="K1172" s="111">
        <v>0</v>
      </c>
      <c r="L1172" s="18">
        <v>0</v>
      </c>
      <c r="M1172" s="29">
        <v>0</v>
      </c>
      <c r="N1172" s="181">
        <v>0</v>
      </c>
      <c r="O1172" s="19">
        <v>0</v>
      </c>
      <c r="P1172" s="32">
        <v>0</v>
      </c>
      <c r="Q1172" s="93"/>
      <c r="R1172" s="93"/>
      <c r="S1172" s="93"/>
      <c r="T1172" s="87"/>
      <c r="U1172" s="81"/>
    </row>
    <row r="1173" spans="1:21" s="20" customFormat="1" outlineLevel="1">
      <c r="A1173" s="25"/>
      <c r="B1173" s="5" t="s">
        <v>141</v>
      </c>
      <c r="C1173" s="6" t="s">
        <v>140</v>
      </c>
      <c r="D1173" s="161" t="s">
        <v>159</v>
      </c>
      <c r="E1173" s="26">
        <v>282</v>
      </c>
      <c r="F1173" s="21">
        <v>4853</v>
      </c>
      <c r="G1173" s="27">
        <v>8410628.2399999984</v>
      </c>
      <c r="H1173" s="26">
        <v>0</v>
      </c>
      <c r="I1173" s="21">
        <v>0</v>
      </c>
      <c r="J1173" s="27">
        <v>0</v>
      </c>
      <c r="K1173" s="111">
        <v>-282</v>
      </c>
      <c r="L1173" s="18">
        <v>-4853</v>
      </c>
      <c r="M1173" s="29">
        <v>-8410628.2399999984</v>
      </c>
      <c r="N1173" s="181">
        <v>-1</v>
      </c>
      <c r="O1173" s="19">
        <v>-1</v>
      </c>
      <c r="P1173" s="32">
        <v>-1</v>
      </c>
      <c r="Q1173" s="93"/>
      <c r="R1173" s="93"/>
      <c r="S1173" s="93"/>
      <c r="T1173" s="87"/>
      <c r="U1173" s="81"/>
    </row>
    <row r="1174" spans="1:21" s="20" customFormat="1" outlineLevel="1">
      <c r="A1174" s="25"/>
      <c r="B1174" s="5"/>
      <c r="C1174" s="8" t="s">
        <v>166</v>
      </c>
      <c r="D1174" s="162" t="s">
        <v>159</v>
      </c>
      <c r="E1174" s="28">
        <v>47</v>
      </c>
      <c r="F1174" s="17">
        <v>2187</v>
      </c>
      <c r="G1174" s="29">
        <v>2491824.11</v>
      </c>
      <c r="H1174" s="28">
        <v>0</v>
      </c>
      <c r="I1174" s="17">
        <v>0</v>
      </c>
      <c r="J1174" s="29">
        <v>0</v>
      </c>
      <c r="K1174" s="111">
        <v>-47</v>
      </c>
      <c r="L1174" s="18">
        <v>-2187</v>
      </c>
      <c r="M1174" s="29">
        <v>-2491824.11</v>
      </c>
      <c r="N1174" s="181">
        <v>-1</v>
      </c>
      <c r="O1174" s="19">
        <v>-1</v>
      </c>
      <c r="P1174" s="32">
        <v>-1</v>
      </c>
      <c r="Q1174" s="93"/>
      <c r="R1174" s="93"/>
      <c r="S1174" s="93"/>
      <c r="T1174" s="87"/>
      <c r="U1174" s="81"/>
    </row>
    <row r="1175" spans="1:21" s="16" customFormat="1" outlineLevel="1">
      <c r="A1175" s="24"/>
      <c r="B1175" s="5"/>
      <c r="C1175" s="8" t="s">
        <v>167</v>
      </c>
      <c r="D1175" s="162" t="s">
        <v>159</v>
      </c>
      <c r="E1175" s="28">
        <v>0</v>
      </c>
      <c r="F1175" s="18">
        <v>0</v>
      </c>
      <c r="G1175" s="29">
        <v>0</v>
      </c>
      <c r="H1175" s="28">
        <v>0</v>
      </c>
      <c r="I1175" s="18">
        <v>0</v>
      </c>
      <c r="J1175" s="29">
        <v>0</v>
      </c>
      <c r="K1175" s="165">
        <v>0</v>
      </c>
      <c r="L1175" s="21">
        <v>0</v>
      </c>
      <c r="M1175" s="27">
        <v>0</v>
      </c>
      <c r="N1175" s="30">
        <v>0</v>
      </c>
      <c r="O1175" s="15">
        <v>0</v>
      </c>
      <c r="P1175" s="31">
        <v>0</v>
      </c>
      <c r="Q1175" s="92"/>
      <c r="R1175" s="92"/>
      <c r="S1175" s="92"/>
      <c r="T1175" s="86"/>
      <c r="U1175" s="81"/>
    </row>
    <row r="1176" spans="1:21" s="20" customFormat="1" ht="31.5" outlineLevel="1">
      <c r="A1176" s="25"/>
      <c r="B1176" s="5"/>
      <c r="C1176" s="129" t="s">
        <v>182</v>
      </c>
      <c r="D1176" s="162" t="s">
        <v>159</v>
      </c>
      <c r="E1176" s="28">
        <v>0</v>
      </c>
      <c r="F1176" s="17">
        <v>0</v>
      </c>
      <c r="G1176" s="29">
        <v>0</v>
      </c>
      <c r="H1176" s="28">
        <v>0</v>
      </c>
      <c r="I1176" s="17">
        <v>0</v>
      </c>
      <c r="J1176" s="29">
        <v>0</v>
      </c>
      <c r="K1176" s="111">
        <v>0</v>
      </c>
      <c r="L1176" s="18">
        <v>0</v>
      </c>
      <c r="M1176" s="29">
        <v>0</v>
      </c>
      <c r="N1176" s="181">
        <v>0</v>
      </c>
      <c r="O1176" s="19">
        <v>0</v>
      </c>
      <c r="P1176" s="32">
        <v>0</v>
      </c>
      <c r="Q1176" s="93"/>
      <c r="R1176" s="93"/>
      <c r="S1176" s="93"/>
      <c r="T1176" s="87"/>
      <c r="U1176" s="81"/>
    </row>
    <row r="1177" spans="1:21" s="20" customFormat="1" outlineLevel="1">
      <c r="A1177" s="25"/>
      <c r="B1177" s="7" t="s">
        <v>185</v>
      </c>
      <c r="C1177" s="8" t="s">
        <v>157</v>
      </c>
      <c r="D1177" s="162" t="s">
        <v>159</v>
      </c>
      <c r="E1177" s="28">
        <v>282</v>
      </c>
      <c r="F1177" s="17">
        <v>4853</v>
      </c>
      <c r="G1177" s="29">
        <v>8437015.4499999993</v>
      </c>
      <c r="H1177" s="28">
        <v>0</v>
      </c>
      <c r="I1177" s="17">
        <v>0</v>
      </c>
      <c r="J1177" s="29">
        <v>0</v>
      </c>
      <c r="K1177" s="111">
        <v>-282</v>
      </c>
      <c r="L1177" s="18">
        <v>-4853</v>
      </c>
      <c r="M1177" s="29">
        <v>-8437015.4499999993</v>
      </c>
      <c r="N1177" s="181">
        <v>-1</v>
      </c>
      <c r="O1177" s="19">
        <v>-1</v>
      </c>
      <c r="P1177" s="32">
        <v>-1</v>
      </c>
      <c r="Q1177" s="93"/>
      <c r="R1177" s="93"/>
      <c r="S1177" s="93"/>
      <c r="T1177" s="87"/>
      <c r="U1177" s="81"/>
    </row>
    <row r="1178" spans="1:21" s="20" customFormat="1" outlineLevel="1">
      <c r="A1178" s="25"/>
      <c r="B1178" s="7" t="s">
        <v>186</v>
      </c>
      <c r="C1178" s="8" t="s">
        <v>183</v>
      </c>
      <c r="D1178" s="162" t="s">
        <v>159</v>
      </c>
      <c r="E1178" s="28">
        <v>0</v>
      </c>
      <c r="F1178" s="17">
        <v>0</v>
      </c>
      <c r="G1178" s="29">
        <v>0</v>
      </c>
      <c r="H1178" s="28">
        <v>0</v>
      </c>
      <c r="I1178" s="17">
        <v>0</v>
      </c>
      <c r="J1178" s="29">
        <v>0</v>
      </c>
      <c r="K1178" s="111">
        <v>0</v>
      </c>
      <c r="L1178" s="18">
        <v>0</v>
      </c>
      <c r="M1178" s="29">
        <v>0</v>
      </c>
      <c r="N1178" s="181">
        <v>0</v>
      </c>
      <c r="O1178" s="19">
        <v>0</v>
      </c>
      <c r="P1178" s="32">
        <v>0</v>
      </c>
      <c r="Q1178" s="93"/>
      <c r="R1178" s="93"/>
      <c r="S1178" s="93"/>
      <c r="T1178" s="87"/>
      <c r="U1178" s="81"/>
    </row>
    <row r="1179" spans="1:21" s="20" customFormat="1" outlineLevel="1">
      <c r="A1179" s="25"/>
      <c r="B1179" s="7" t="s">
        <v>187</v>
      </c>
      <c r="C1179" s="8" t="s">
        <v>156</v>
      </c>
      <c r="D1179" s="162"/>
      <c r="E1179" s="28">
        <v>0</v>
      </c>
      <c r="F1179" s="17">
        <v>0</v>
      </c>
      <c r="G1179" s="29">
        <v>-26387.21</v>
      </c>
      <c r="H1179" s="28">
        <v>0</v>
      </c>
      <c r="I1179" s="17">
        <v>0</v>
      </c>
      <c r="J1179" s="29">
        <v>0</v>
      </c>
      <c r="K1179" s="111">
        <v>0</v>
      </c>
      <c r="L1179" s="18">
        <v>0</v>
      </c>
      <c r="M1179" s="29">
        <v>26387.21</v>
      </c>
      <c r="N1179" s="181">
        <v>0</v>
      </c>
      <c r="O1179" s="19">
        <v>0</v>
      </c>
      <c r="P1179" s="32">
        <v>-1</v>
      </c>
      <c r="Q1179" s="93"/>
      <c r="R1179" s="93"/>
      <c r="S1179" s="93"/>
      <c r="T1179" s="87"/>
      <c r="U1179" s="81"/>
    </row>
    <row r="1180" spans="1:21" s="20" customFormat="1" ht="31.5" outlineLevel="1">
      <c r="A1180" s="25"/>
      <c r="B1180" s="5" t="s">
        <v>139</v>
      </c>
      <c r="C1180" s="9" t="s">
        <v>142</v>
      </c>
      <c r="D1180" s="163" t="s">
        <v>1</v>
      </c>
      <c r="E1180" s="26">
        <v>148118</v>
      </c>
      <c r="F1180" s="14">
        <v>721317</v>
      </c>
      <c r="G1180" s="27">
        <v>612920364.19000006</v>
      </c>
      <c r="H1180" s="26">
        <v>150026</v>
      </c>
      <c r="I1180" s="14">
        <v>704442</v>
      </c>
      <c r="J1180" s="27">
        <v>160395393.69999999</v>
      </c>
      <c r="K1180" s="111">
        <v>1908</v>
      </c>
      <c r="L1180" s="18">
        <v>-16875</v>
      </c>
      <c r="M1180" s="29">
        <v>-452524970.48999995</v>
      </c>
      <c r="N1180" s="181">
        <v>1.2881621409956925E-2</v>
      </c>
      <c r="O1180" s="19">
        <v>-2.3394707181447271E-2</v>
      </c>
      <c r="P1180" s="32">
        <v>-0.7383095699357789</v>
      </c>
      <c r="Q1180" s="93"/>
      <c r="R1180" s="93"/>
      <c r="S1180" s="93"/>
      <c r="T1180" s="87"/>
      <c r="U1180" s="81"/>
    </row>
    <row r="1181" spans="1:21" s="20" customFormat="1" ht="31.5" outlineLevel="1">
      <c r="A1181" s="25"/>
      <c r="B1181" s="7" t="s">
        <v>188</v>
      </c>
      <c r="C1181" s="10" t="s">
        <v>184</v>
      </c>
      <c r="D1181" s="164" t="s">
        <v>1</v>
      </c>
      <c r="E1181" s="28">
        <v>133839</v>
      </c>
      <c r="F1181" s="17">
        <v>663257</v>
      </c>
      <c r="G1181" s="29">
        <v>554401608.19000006</v>
      </c>
      <c r="H1181" s="28">
        <v>135591</v>
      </c>
      <c r="I1181" s="17">
        <v>646782</v>
      </c>
      <c r="J1181" s="29">
        <v>100013136.7</v>
      </c>
      <c r="K1181" s="111">
        <v>1752</v>
      </c>
      <c r="L1181" s="18">
        <v>-16475</v>
      </c>
      <c r="M1181" s="29">
        <v>-454388471.48999995</v>
      </c>
      <c r="N1181" s="181">
        <v>1.3090354829309843E-2</v>
      </c>
      <c r="O1181" s="19">
        <v>-2.4839541836723926E-2</v>
      </c>
      <c r="P1181" s="32">
        <v>-0.81960164757364051</v>
      </c>
      <c r="Q1181" s="93"/>
      <c r="R1181" s="93"/>
      <c r="S1181" s="93"/>
      <c r="T1181" s="87"/>
      <c r="U1181" s="81"/>
    </row>
    <row r="1182" spans="1:21" s="20" customFormat="1" ht="31.5" outlineLevel="1">
      <c r="A1182" s="25"/>
      <c r="B1182" s="7"/>
      <c r="C1182" s="10" t="s">
        <v>224</v>
      </c>
      <c r="D1182" s="164"/>
      <c r="E1182" s="28">
        <v>42721</v>
      </c>
      <c r="F1182" s="17">
        <v>98627</v>
      </c>
      <c r="G1182" s="29">
        <v>140847264.06</v>
      </c>
      <c r="H1182" s="28">
        <v>42595</v>
      </c>
      <c r="I1182" s="17">
        <v>93597</v>
      </c>
      <c r="J1182" s="29">
        <v>177705157.17000002</v>
      </c>
      <c r="K1182" s="111">
        <v>-126</v>
      </c>
      <c r="L1182" s="18">
        <v>-5030</v>
      </c>
      <c r="M1182" s="29">
        <v>36857893.109999999</v>
      </c>
      <c r="N1182" s="181">
        <v>-2.9493691627068656E-3</v>
      </c>
      <c r="O1182" s="19">
        <v>-5.1000233201861561E-2</v>
      </c>
      <c r="P1182" s="32">
        <v>0.26168696535204816</v>
      </c>
      <c r="Q1182" s="93"/>
      <c r="R1182" s="93"/>
      <c r="S1182" s="93"/>
      <c r="T1182" s="87"/>
      <c r="U1182" s="81"/>
    </row>
    <row r="1183" spans="1:21" s="20" customFormat="1" outlineLevel="1">
      <c r="A1183" s="25"/>
      <c r="B1183" s="7"/>
      <c r="C1183" s="10" t="s">
        <v>222</v>
      </c>
      <c r="D1183" s="164"/>
      <c r="E1183" s="28"/>
      <c r="F1183" s="17"/>
      <c r="G1183" s="29"/>
      <c r="H1183" s="28"/>
      <c r="I1183" s="17"/>
      <c r="J1183" s="29"/>
      <c r="K1183" s="111"/>
      <c r="L1183" s="18"/>
      <c r="M1183" s="29"/>
      <c r="N1183" s="181">
        <v>0</v>
      </c>
      <c r="O1183" s="19">
        <v>0</v>
      </c>
      <c r="P1183" s="32">
        <v>0</v>
      </c>
      <c r="Q1183" s="93"/>
      <c r="R1183" s="93"/>
      <c r="S1183" s="93"/>
      <c r="T1183" s="87"/>
      <c r="U1183" s="81"/>
    </row>
    <row r="1184" spans="1:21" s="20" customFormat="1" outlineLevel="1">
      <c r="A1184" s="25"/>
      <c r="B1184" s="7" t="s">
        <v>189</v>
      </c>
      <c r="C1184" s="11" t="s">
        <v>144</v>
      </c>
      <c r="D1184" s="164" t="s">
        <v>1</v>
      </c>
      <c r="E1184" s="28">
        <v>14279</v>
      </c>
      <c r="F1184" s="17">
        <v>58060</v>
      </c>
      <c r="G1184" s="29">
        <v>58518756</v>
      </c>
      <c r="H1184" s="28">
        <v>14435</v>
      </c>
      <c r="I1184" s="17">
        <v>57660</v>
      </c>
      <c r="J1184" s="29">
        <v>60382257</v>
      </c>
      <c r="K1184" s="111">
        <v>156</v>
      </c>
      <c r="L1184" s="18">
        <v>-400</v>
      </c>
      <c r="M1184" s="29">
        <v>1863501</v>
      </c>
      <c r="N1184" s="181">
        <v>1.092513481336228E-2</v>
      </c>
      <c r="O1184" s="19">
        <v>-6.8894247330347916E-3</v>
      </c>
      <c r="P1184" s="32">
        <v>3.1844508109502533E-2</v>
      </c>
      <c r="Q1184" s="93"/>
      <c r="R1184" s="93"/>
      <c r="S1184" s="93"/>
      <c r="T1184" s="87"/>
      <c r="U1184" s="81"/>
    </row>
    <row r="1185" spans="1:21" s="16" customFormat="1" outlineLevel="1">
      <c r="A1185" s="24"/>
      <c r="B1185" s="5" t="s">
        <v>143</v>
      </c>
      <c r="C1185" s="6" t="s">
        <v>2</v>
      </c>
      <c r="D1185" s="163" t="s">
        <v>3</v>
      </c>
      <c r="E1185" s="26">
        <v>15817</v>
      </c>
      <c r="F1185" s="14">
        <v>0</v>
      </c>
      <c r="G1185" s="27">
        <v>84005803.400000006</v>
      </c>
      <c r="H1185" s="26">
        <v>0</v>
      </c>
      <c r="I1185" s="14">
        <v>0</v>
      </c>
      <c r="J1185" s="27">
        <v>0</v>
      </c>
      <c r="K1185" s="165">
        <v>-15817</v>
      </c>
      <c r="L1185" s="21">
        <v>0</v>
      </c>
      <c r="M1185" s="27">
        <v>-84005803.400000006</v>
      </c>
      <c r="N1185" s="30">
        <v>-1</v>
      </c>
      <c r="O1185" s="15">
        <v>0</v>
      </c>
      <c r="P1185" s="31">
        <v>-1</v>
      </c>
      <c r="Q1185" s="92"/>
      <c r="R1185" s="92"/>
      <c r="S1185" s="92"/>
      <c r="T1185" s="86"/>
      <c r="U1185" s="81"/>
    </row>
    <row r="1186" spans="1:21" s="13" customFormat="1">
      <c r="A1186" s="36"/>
      <c r="B1186" s="37"/>
      <c r="C1186" s="38" t="s">
        <v>152</v>
      </c>
      <c r="D1186" s="39" t="s">
        <v>145</v>
      </c>
      <c r="E1186" s="40" t="s">
        <v>145</v>
      </c>
      <c r="F1186" s="41" t="s">
        <v>145</v>
      </c>
      <c r="G1186" s="42">
        <v>69926659.930000007</v>
      </c>
      <c r="H1186" s="40" t="s">
        <v>145</v>
      </c>
      <c r="I1186" s="41" t="s">
        <v>145</v>
      </c>
      <c r="J1186" s="42">
        <v>10601148.65</v>
      </c>
      <c r="K1186" s="179" t="s">
        <v>145</v>
      </c>
      <c r="L1186" s="78" t="s">
        <v>145</v>
      </c>
      <c r="M1186" s="79">
        <v>-59325511.280000001</v>
      </c>
      <c r="N1186" s="40" t="s">
        <v>145</v>
      </c>
      <c r="O1186" s="41" t="s">
        <v>145</v>
      </c>
      <c r="P1186" s="43">
        <v>-0.84839618164785402</v>
      </c>
      <c r="Q1186" s="95"/>
      <c r="R1186" s="95"/>
      <c r="S1186" s="95"/>
      <c r="T1186" s="85"/>
      <c r="U1186" s="81"/>
    </row>
    <row r="1187" spans="1:21" s="16" customFormat="1" outlineLevel="1">
      <c r="A1187" s="24"/>
      <c r="B1187" s="5" t="s">
        <v>136</v>
      </c>
      <c r="C1187" s="6" t="s">
        <v>137</v>
      </c>
      <c r="D1187" s="161" t="s">
        <v>194</v>
      </c>
      <c r="E1187" s="26">
        <v>0</v>
      </c>
      <c r="F1187" s="14">
        <v>0</v>
      </c>
      <c r="G1187" s="27">
        <v>0</v>
      </c>
      <c r="H1187" s="26">
        <v>0</v>
      </c>
      <c r="I1187" s="14">
        <v>0</v>
      </c>
      <c r="J1187" s="27">
        <v>0</v>
      </c>
      <c r="K1187" s="26">
        <v>0</v>
      </c>
      <c r="L1187" s="14">
        <v>0</v>
      </c>
      <c r="M1187" s="27">
        <v>0</v>
      </c>
      <c r="N1187" s="30">
        <v>0</v>
      </c>
      <c r="O1187" s="15">
        <v>0</v>
      </c>
      <c r="P1187" s="31">
        <v>0</v>
      </c>
      <c r="Q1187" s="92"/>
      <c r="R1187" s="92"/>
      <c r="S1187" s="92"/>
      <c r="T1187" s="86"/>
      <c r="U1187" s="81"/>
    </row>
    <row r="1188" spans="1:21" s="20" customFormat="1" outlineLevel="1">
      <c r="A1188" s="25"/>
      <c r="B1188" s="7"/>
      <c r="C1188" s="8" t="s">
        <v>166</v>
      </c>
      <c r="D1188" s="162" t="s">
        <v>194</v>
      </c>
      <c r="E1188" s="28">
        <v>0</v>
      </c>
      <c r="F1188" s="17">
        <v>0</v>
      </c>
      <c r="G1188" s="29">
        <v>0</v>
      </c>
      <c r="H1188" s="28">
        <v>0</v>
      </c>
      <c r="I1188" s="17">
        <v>0</v>
      </c>
      <c r="J1188" s="29">
        <v>0</v>
      </c>
      <c r="K1188" s="28">
        <v>0</v>
      </c>
      <c r="L1188" s="18">
        <v>0</v>
      </c>
      <c r="M1188" s="29">
        <v>0</v>
      </c>
      <c r="N1188" s="181">
        <v>0</v>
      </c>
      <c r="O1188" s="19">
        <v>0</v>
      </c>
      <c r="P1188" s="32">
        <v>0</v>
      </c>
      <c r="Q1188" s="93"/>
      <c r="R1188" s="93"/>
      <c r="S1188" s="93"/>
      <c r="T1188" s="87"/>
      <c r="U1188" s="81"/>
    </row>
    <row r="1189" spans="1:21" s="20" customFormat="1" outlineLevel="1">
      <c r="A1189" s="25"/>
      <c r="B1189" s="7"/>
      <c r="C1189" s="8" t="s">
        <v>167</v>
      </c>
      <c r="D1189" s="162" t="s">
        <v>194</v>
      </c>
      <c r="E1189" s="28">
        <v>0</v>
      </c>
      <c r="F1189" s="17">
        <v>0</v>
      </c>
      <c r="G1189" s="29">
        <v>0</v>
      </c>
      <c r="H1189" s="28">
        <v>0</v>
      </c>
      <c r="I1189" s="17">
        <v>0</v>
      </c>
      <c r="J1189" s="29">
        <v>0</v>
      </c>
      <c r="K1189" s="111">
        <v>0</v>
      </c>
      <c r="L1189" s="18">
        <v>0</v>
      </c>
      <c r="M1189" s="29">
        <v>0</v>
      </c>
      <c r="N1189" s="181">
        <v>0</v>
      </c>
      <c r="O1189" s="19">
        <v>0</v>
      </c>
      <c r="P1189" s="32">
        <v>0</v>
      </c>
      <c r="Q1189" s="93"/>
      <c r="R1189" s="93"/>
      <c r="S1189" s="93"/>
      <c r="T1189" s="87"/>
      <c r="U1189" s="81"/>
    </row>
    <row r="1190" spans="1:21" s="20" customFormat="1" outlineLevel="1">
      <c r="A1190" s="25"/>
      <c r="B1190" s="7" t="s">
        <v>168</v>
      </c>
      <c r="C1190" s="8" t="s">
        <v>138</v>
      </c>
      <c r="D1190" s="162" t="s">
        <v>194</v>
      </c>
      <c r="E1190" s="28">
        <v>0</v>
      </c>
      <c r="F1190" s="17">
        <v>0</v>
      </c>
      <c r="G1190" s="29">
        <v>0</v>
      </c>
      <c r="H1190" s="28">
        <v>0</v>
      </c>
      <c r="I1190" s="17">
        <v>0</v>
      </c>
      <c r="J1190" s="29">
        <v>0</v>
      </c>
      <c r="K1190" s="111">
        <v>0</v>
      </c>
      <c r="L1190" s="18">
        <v>0</v>
      </c>
      <c r="M1190" s="29">
        <v>0</v>
      </c>
      <c r="N1190" s="181">
        <v>0</v>
      </c>
      <c r="O1190" s="19">
        <v>0</v>
      </c>
      <c r="P1190" s="32">
        <v>0</v>
      </c>
      <c r="Q1190" s="93"/>
      <c r="R1190" s="93"/>
      <c r="S1190" s="93"/>
      <c r="T1190" s="87"/>
      <c r="U1190" s="81"/>
    </row>
    <row r="1191" spans="1:21" s="20" customFormat="1" ht="31.5" outlineLevel="1">
      <c r="A1191" s="25"/>
      <c r="B1191" s="7" t="s">
        <v>169</v>
      </c>
      <c r="C1191" s="129" t="s">
        <v>181</v>
      </c>
      <c r="D1191" s="162" t="s">
        <v>195</v>
      </c>
      <c r="E1191" s="28">
        <v>0</v>
      </c>
      <c r="F1191" s="17">
        <v>0</v>
      </c>
      <c r="G1191" s="29">
        <v>0</v>
      </c>
      <c r="H1191" s="28">
        <v>0</v>
      </c>
      <c r="I1191" s="17">
        <v>0</v>
      </c>
      <c r="J1191" s="29">
        <v>0</v>
      </c>
      <c r="K1191" s="111">
        <v>0</v>
      </c>
      <c r="L1191" s="18">
        <v>0</v>
      </c>
      <c r="M1191" s="29">
        <v>0</v>
      </c>
      <c r="N1191" s="181">
        <v>0</v>
      </c>
      <c r="O1191" s="19">
        <v>0</v>
      </c>
      <c r="P1191" s="32">
        <v>0</v>
      </c>
      <c r="Q1191" s="93"/>
      <c r="R1191" s="93"/>
      <c r="S1191" s="93"/>
      <c r="T1191" s="87"/>
      <c r="U1191" s="81"/>
    </row>
    <row r="1192" spans="1:21" s="20" customFormat="1" outlineLevel="1">
      <c r="A1192" s="25"/>
      <c r="B1192" s="7" t="s">
        <v>170</v>
      </c>
      <c r="C1192" s="8" t="s">
        <v>180</v>
      </c>
      <c r="D1192" s="162" t="s">
        <v>194</v>
      </c>
      <c r="E1192" s="28">
        <v>0</v>
      </c>
      <c r="F1192" s="17">
        <v>0</v>
      </c>
      <c r="G1192" s="29">
        <v>0</v>
      </c>
      <c r="H1192" s="28">
        <v>0</v>
      </c>
      <c r="I1192" s="17">
        <v>0</v>
      </c>
      <c r="J1192" s="29">
        <v>0</v>
      </c>
      <c r="K1192" s="111">
        <v>0</v>
      </c>
      <c r="L1192" s="18">
        <v>0</v>
      </c>
      <c r="M1192" s="29">
        <v>0</v>
      </c>
      <c r="N1192" s="181">
        <v>0</v>
      </c>
      <c r="O1192" s="19">
        <v>0</v>
      </c>
      <c r="P1192" s="32">
        <v>0</v>
      </c>
      <c r="Q1192" s="93"/>
      <c r="R1192" s="93"/>
      <c r="S1192" s="93"/>
      <c r="T1192" s="87"/>
      <c r="U1192" s="81"/>
    </row>
    <row r="1193" spans="1:21" s="20" customFormat="1" outlineLevel="1">
      <c r="A1193" s="25"/>
      <c r="B1193" s="7" t="s">
        <v>171</v>
      </c>
      <c r="C1193" s="8" t="s">
        <v>156</v>
      </c>
      <c r="D1193" s="162"/>
      <c r="E1193" s="28">
        <v>0</v>
      </c>
      <c r="F1193" s="17">
        <v>0</v>
      </c>
      <c r="G1193" s="29">
        <v>0</v>
      </c>
      <c r="H1193" s="28">
        <v>0</v>
      </c>
      <c r="I1193" s="17">
        <v>0</v>
      </c>
      <c r="J1193" s="29">
        <v>0</v>
      </c>
      <c r="K1193" s="111">
        <v>0</v>
      </c>
      <c r="L1193" s="18">
        <v>0</v>
      </c>
      <c r="M1193" s="29">
        <v>0</v>
      </c>
      <c r="N1193" s="181">
        <v>0</v>
      </c>
      <c r="O1193" s="19">
        <v>0</v>
      </c>
      <c r="P1193" s="32">
        <v>0</v>
      </c>
      <c r="Q1193" s="93"/>
      <c r="R1193" s="93"/>
      <c r="S1193" s="93"/>
      <c r="T1193" s="87"/>
      <c r="U1193" s="81"/>
    </row>
    <row r="1194" spans="1:21" s="16" customFormat="1" outlineLevel="1">
      <c r="A1194" s="24"/>
      <c r="B1194" s="5" t="s">
        <v>141</v>
      </c>
      <c r="C1194" s="6" t="s">
        <v>140</v>
      </c>
      <c r="D1194" s="161" t="s">
        <v>159</v>
      </c>
      <c r="E1194" s="26">
        <v>333</v>
      </c>
      <c r="F1194" s="21">
        <v>3736</v>
      </c>
      <c r="G1194" s="27">
        <v>7315949.169999999</v>
      </c>
      <c r="H1194" s="26">
        <v>0</v>
      </c>
      <c r="I1194" s="21">
        <v>0</v>
      </c>
      <c r="J1194" s="27">
        <v>0</v>
      </c>
      <c r="K1194" s="165">
        <v>-333</v>
      </c>
      <c r="L1194" s="21">
        <v>-3736</v>
      </c>
      <c r="M1194" s="27">
        <v>-7315949.169999999</v>
      </c>
      <c r="N1194" s="30">
        <v>-1</v>
      </c>
      <c r="O1194" s="15">
        <v>-1</v>
      </c>
      <c r="P1194" s="31">
        <v>-1</v>
      </c>
      <c r="Q1194" s="92"/>
      <c r="R1194" s="92"/>
      <c r="S1194" s="92"/>
      <c r="T1194" s="86"/>
      <c r="U1194" s="81"/>
    </row>
    <row r="1195" spans="1:21" s="16" customFormat="1" outlineLevel="1">
      <c r="A1195" s="24"/>
      <c r="B1195" s="5"/>
      <c r="C1195" s="8" t="s">
        <v>166</v>
      </c>
      <c r="D1195" s="162" t="s">
        <v>159</v>
      </c>
      <c r="E1195" s="28">
        <v>0</v>
      </c>
      <c r="F1195" s="18">
        <v>0</v>
      </c>
      <c r="G1195" s="29">
        <v>0</v>
      </c>
      <c r="H1195" s="28">
        <v>0</v>
      </c>
      <c r="I1195" s="18">
        <v>0</v>
      </c>
      <c r="J1195" s="29">
        <v>0</v>
      </c>
      <c r="K1195" s="165">
        <v>0</v>
      </c>
      <c r="L1195" s="21">
        <v>0</v>
      </c>
      <c r="M1195" s="27">
        <v>0</v>
      </c>
      <c r="N1195" s="30">
        <v>0</v>
      </c>
      <c r="O1195" s="15">
        <v>0</v>
      </c>
      <c r="P1195" s="31">
        <v>0</v>
      </c>
      <c r="Q1195" s="92"/>
      <c r="R1195" s="92"/>
      <c r="S1195" s="92"/>
      <c r="T1195" s="86"/>
      <c r="U1195" s="81"/>
    </row>
    <row r="1196" spans="1:21" s="16" customFormat="1" outlineLevel="1">
      <c r="A1196" s="24"/>
      <c r="B1196" s="5"/>
      <c r="C1196" s="8" t="s">
        <v>167</v>
      </c>
      <c r="D1196" s="162" t="s">
        <v>159</v>
      </c>
      <c r="E1196" s="28">
        <v>0</v>
      </c>
      <c r="F1196" s="18">
        <v>0</v>
      </c>
      <c r="G1196" s="29">
        <v>0</v>
      </c>
      <c r="H1196" s="28">
        <v>0</v>
      </c>
      <c r="I1196" s="18">
        <v>0</v>
      </c>
      <c r="J1196" s="29">
        <v>0</v>
      </c>
      <c r="K1196" s="165">
        <v>0</v>
      </c>
      <c r="L1196" s="21">
        <v>0</v>
      </c>
      <c r="M1196" s="27">
        <v>0</v>
      </c>
      <c r="N1196" s="30">
        <v>0</v>
      </c>
      <c r="O1196" s="15">
        <v>0</v>
      </c>
      <c r="P1196" s="31">
        <v>0</v>
      </c>
      <c r="Q1196" s="92"/>
      <c r="R1196" s="92"/>
      <c r="S1196" s="92"/>
      <c r="T1196" s="86"/>
      <c r="U1196" s="81"/>
    </row>
    <row r="1197" spans="1:21" s="20" customFormat="1" ht="31.5" outlineLevel="1">
      <c r="A1197" s="25"/>
      <c r="B1197" s="5"/>
      <c r="C1197" s="129" t="s">
        <v>182</v>
      </c>
      <c r="D1197" s="162" t="s">
        <v>159</v>
      </c>
      <c r="E1197" s="28">
        <v>0</v>
      </c>
      <c r="F1197" s="17">
        <v>0</v>
      </c>
      <c r="G1197" s="29">
        <v>0</v>
      </c>
      <c r="H1197" s="28">
        <v>0</v>
      </c>
      <c r="I1197" s="17">
        <v>0</v>
      </c>
      <c r="J1197" s="29">
        <v>0</v>
      </c>
      <c r="K1197" s="111">
        <v>0</v>
      </c>
      <c r="L1197" s="18">
        <v>0</v>
      </c>
      <c r="M1197" s="29">
        <v>0</v>
      </c>
      <c r="N1197" s="181">
        <v>0</v>
      </c>
      <c r="O1197" s="19">
        <v>0</v>
      </c>
      <c r="P1197" s="32">
        <v>0</v>
      </c>
      <c r="Q1197" s="93"/>
      <c r="R1197" s="93"/>
      <c r="S1197" s="93"/>
      <c r="T1197" s="87"/>
      <c r="U1197" s="81"/>
    </row>
    <row r="1198" spans="1:21" s="20" customFormat="1" outlineLevel="1">
      <c r="A1198" s="25"/>
      <c r="B1198" s="7" t="s">
        <v>185</v>
      </c>
      <c r="C1198" s="8" t="s">
        <v>157</v>
      </c>
      <c r="D1198" s="162" t="s">
        <v>159</v>
      </c>
      <c r="E1198" s="28">
        <v>333</v>
      </c>
      <c r="F1198" s="17">
        <v>3736</v>
      </c>
      <c r="G1198" s="29">
        <v>7317464.5299999993</v>
      </c>
      <c r="H1198" s="28">
        <v>0</v>
      </c>
      <c r="I1198" s="17">
        <v>0</v>
      </c>
      <c r="J1198" s="29">
        <v>0</v>
      </c>
      <c r="K1198" s="111">
        <v>-333</v>
      </c>
      <c r="L1198" s="18">
        <v>-3736</v>
      </c>
      <c r="M1198" s="29">
        <v>-7317464.5299999993</v>
      </c>
      <c r="N1198" s="181">
        <v>-1</v>
      </c>
      <c r="O1198" s="19">
        <v>-1</v>
      </c>
      <c r="P1198" s="32">
        <v>-1</v>
      </c>
      <c r="Q1198" s="93"/>
      <c r="R1198" s="93"/>
      <c r="S1198" s="93"/>
      <c r="T1198" s="87"/>
      <c r="U1198" s="81"/>
    </row>
    <row r="1199" spans="1:21" s="20" customFormat="1" outlineLevel="1">
      <c r="A1199" s="25"/>
      <c r="B1199" s="7" t="s">
        <v>186</v>
      </c>
      <c r="C1199" s="8" t="s">
        <v>183</v>
      </c>
      <c r="D1199" s="162" t="s">
        <v>159</v>
      </c>
      <c r="E1199" s="28">
        <v>0</v>
      </c>
      <c r="F1199" s="17">
        <v>0</v>
      </c>
      <c r="G1199" s="29">
        <v>0</v>
      </c>
      <c r="H1199" s="28">
        <v>0</v>
      </c>
      <c r="I1199" s="17">
        <v>0</v>
      </c>
      <c r="J1199" s="29">
        <v>0</v>
      </c>
      <c r="K1199" s="111">
        <v>0</v>
      </c>
      <c r="L1199" s="18">
        <v>0</v>
      </c>
      <c r="M1199" s="29">
        <v>0</v>
      </c>
      <c r="N1199" s="181">
        <v>0</v>
      </c>
      <c r="O1199" s="19">
        <v>0</v>
      </c>
      <c r="P1199" s="32">
        <v>0</v>
      </c>
      <c r="Q1199" s="93"/>
      <c r="R1199" s="93"/>
      <c r="S1199" s="93"/>
      <c r="T1199" s="87"/>
      <c r="U1199" s="81"/>
    </row>
    <row r="1200" spans="1:21" s="20" customFormat="1" outlineLevel="1">
      <c r="A1200" s="25"/>
      <c r="B1200" s="7" t="s">
        <v>187</v>
      </c>
      <c r="C1200" s="8" t="s">
        <v>156</v>
      </c>
      <c r="D1200" s="162"/>
      <c r="E1200" s="28">
        <v>0</v>
      </c>
      <c r="F1200" s="17">
        <v>0</v>
      </c>
      <c r="G1200" s="29">
        <v>-1515.3600000000001</v>
      </c>
      <c r="H1200" s="28">
        <v>0</v>
      </c>
      <c r="I1200" s="17">
        <v>0</v>
      </c>
      <c r="J1200" s="29">
        <v>0</v>
      </c>
      <c r="K1200" s="111">
        <v>0</v>
      </c>
      <c r="L1200" s="18">
        <v>0</v>
      </c>
      <c r="M1200" s="29">
        <v>1515.3600000000001</v>
      </c>
      <c r="N1200" s="181">
        <v>0</v>
      </c>
      <c r="O1200" s="19">
        <v>0</v>
      </c>
      <c r="P1200" s="32">
        <v>-1</v>
      </c>
      <c r="Q1200" s="93"/>
      <c r="R1200" s="93"/>
      <c r="S1200" s="93"/>
      <c r="T1200" s="87"/>
      <c r="U1200" s="81"/>
    </row>
    <row r="1201" spans="1:21" s="20" customFormat="1" ht="31.5" outlineLevel="1">
      <c r="A1201" s="25"/>
      <c r="B1201" s="5" t="s">
        <v>139</v>
      </c>
      <c r="C1201" s="9" t="s">
        <v>142</v>
      </c>
      <c r="D1201" s="163" t="s">
        <v>1</v>
      </c>
      <c r="E1201" s="26">
        <v>20745</v>
      </c>
      <c r="F1201" s="14">
        <v>78218</v>
      </c>
      <c r="G1201" s="27">
        <v>62610710.760000005</v>
      </c>
      <c r="H1201" s="26">
        <v>19466</v>
      </c>
      <c r="I1201" s="14">
        <v>79321</v>
      </c>
      <c r="J1201" s="27">
        <v>10601148.65</v>
      </c>
      <c r="K1201" s="111">
        <v>-1279</v>
      </c>
      <c r="L1201" s="18">
        <v>1103</v>
      </c>
      <c r="M1201" s="29">
        <v>-52009562.109999999</v>
      </c>
      <c r="N1201" s="181">
        <v>-6.1653410460351894E-2</v>
      </c>
      <c r="O1201" s="19">
        <v>1.4101613439361784E-2</v>
      </c>
      <c r="P1201" s="32">
        <v>-0.83068154759276835</v>
      </c>
      <c r="Q1201" s="93"/>
      <c r="R1201" s="93"/>
      <c r="S1201" s="93"/>
      <c r="T1201" s="87"/>
      <c r="U1201" s="81"/>
    </row>
    <row r="1202" spans="1:21" s="20" customFormat="1" ht="31.5" outlineLevel="1">
      <c r="A1202" s="25"/>
      <c r="B1202" s="7" t="s">
        <v>188</v>
      </c>
      <c r="C1202" s="10" t="s">
        <v>184</v>
      </c>
      <c r="D1202" s="164" t="s">
        <v>1</v>
      </c>
      <c r="E1202" s="28">
        <v>19699</v>
      </c>
      <c r="F1202" s="17">
        <v>74031</v>
      </c>
      <c r="G1202" s="29">
        <v>57438012.760000005</v>
      </c>
      <c r="H1202" s="28">
        <v>18363</v>
      </c>
      <c r="I1202" s="17">
        <v>74921</v>
      </c>
      <c r="J1202" s="29">
        <v>4815246.6500000004</v>
      </c>
      <c r="K1202" s="111">
        <v>-1336</v>
      </c>
      <c r="L1202" s="18">
        <v>890</v>
      </c>
      <c r="M1202" s="29">
        <v>-52622766.109999999</v>
      </c>
      <c r="N1202" s="181">
        <v>-6.7820701558454738E-2</v>
      </c>
      <c r="O1202" s="19">
        <v>1.2021990787643015E-2</v>
      </c>
      <c r="P1202" s="32">
        <v>-0.91616620390193304</v>
      </c>
      <c r="Q1202" s="93"/>
      <c r="R1202" s="93"/>
      <c r="S1202" s="93"/>
      <c r="T1202" s="87"/>
      <c r="U1202" s="81"/>
    </row>
    <row r="1203" spans="1:21" s="20" customFormat="1" ht="31.5" outlineLevel="1">
      <c r="A1203" s="25"/>
      <c r="B1203" s="7"/>
      <c r="C1203" s="10" t="s">
        <v>224</v>
      </c>
      <c r="D1203" s="164"/>
      <c r="E1203" s="28">
        <v>5744</v>
      </c>
      <c r="F1203" s="17">
        <v>4153</v>
      </c>
      <c r="G1203" s="29">
        <v>15636710.300000001</v>
      </c>
      <c r="H1203" s="28">
        <v>5672</v>
      </c>
      <c r="I1203" s="17">
        <v>5672</v>
      </c>
      <c r="J1203" s="29">
        <v>23073817.380000003</v>
      </c>
      <c r="K1203" s="111">
        <v>-72</v>
      </c>
      <c r="L1203" s="18">
        <v>1519</v>
      </c>
      <c r="M1203" s="29">
        <v>7437107.0800000001</v>
      </c>
      <c r="N1203" s="181">
        <v>-1.2534818941504178E-2</v>
      </c>
      <c r="O1203" s="19">
        <v>0.36575969178906814</v>
      </c>
      <c r="P1203" s="32">
        <v>0.47561839653702603</v>
      </c>
      <c r="Q1203" s="93"/>
      <c r="R1203" s="93"/>
      <c r="S1203" s="93"/>
      <c r="T1203" s="87"/>
      <c r="U1203" s="81"/>
    </row>
    <row r="1204" spans="1:21" s="20" customFormat="1" outlineLevel="1">
      <c r="A1204" s="25"/>
      <c r="B1204" s="7"/>
      <c r="C1204" s="10" t="s">
        <v>222</v>
      </c>
      <c r="D1204" s="164"/>
      <c r="E1204" s="28">
        <v>1431</v>
      </c>
      <c r="F1204" s="17">
        <v>0</v>
      </c>
      <c r="G1204" s="29">
        <v>2323550</v>
      </c>
      <c r="H1204" s="28">
        <v>2153</v>
      </c>
      <c r="I1204" s="17">
        <v>0</v>
      </c>
      <c r="J1204" s="29">
        <v>2017634</v>
      </c>
      <c r="K1204" s="111">
        <v>722</v>
      </c>
      <c r="L1204" s="18">
        <v>0</v>
      </c>
      <c r="M1204" s="29">
        <v>-305916</v>
      </c>
      <c r="N1204" s="181">
        <v>0.50454227812718377</v>
      </c>
      <c r="O1204" s="19">
        <v>0</v>
      </c>
      <c r="P1204" s="32">
        <v>-0.13165888403520476</v>
      </c>
      <c r="Q1204" s="93"/>
      <c r="R1204" s="93"/>
      <c r="S1204" s="93"/>
      <c r="T1204" s="87"/>
      <c r="U1204" s="81"/>
    </row>
    <row r="1205" spans="1:21" s="20" customFormat="1" outlineLevel="1">
      <c r="A1205" s="25"/>
      <c r="B1205" s="7" t="s">
        <v>189</v>
      </c>
      <c r="C1205" s="11" t="s">
        <v>144</v>
      </c>
      <c r="D1205" s="164" t="s">
        <v>1</v>
      </c>
      <c r="E1205" s="28">
        <v>1046</v>
      </c>
      <c r="F1205" s="17">
        <v>4187</v>
      </c>
      <c r="G1205" s="29">
        <v>5172698</v>
      </c>
      <c r="H1205" s="28">
        <v>1103</v>
      </c>
      <c r="I1205" s="17">
        <v>4400</v>
      </c>
      <c r="J1205" s="29">
        <v>5785902</v>
      </c>
      <c r="K1205" s="111">
        <v>57</v>
      </c>
      <c r="L1205" s="18">
        <v>213</v>
      </c>
      <c r="M1205" s="29">
        <v>613204</v>
      </c>
      <c r="N1205" s="181">
        <v>5.4493307839388147E-2</v>
      </c>
      <c r="O1205" s="19">
        <v>5.0871745880105089E-2</v>
      </c>
      <c r="P1205" s="32">
        <v>0.11854625961152188</v>
      </c>
      <c r="Q1205" s="93"/>
      <c r="R1205" s="93"/>
      <c r="S1205" s="93"/>
      <c r="T1205" s="87"/>
      <c r="U1205" s="81"/>
    </row>
    <row r="1206" spans="1:21" s="16" customFormat="1" outlineLevel="1">
      <c r="A1206" s="24"/>
      <c r="B1206" s="5" t="s">
        <v>143</v>
      </c>
      <c r="C1206" s="6" t="s">
        <v>2</v>
      </c>
      <c r="D1206" s="163" t="s">
        <v>3</v>
      </c>
      <c r="E1206" s="26">
        <v>0</v>
      </c>
      <c r="F1206" s="14">
        <v>0</v>
      </c>
      <c r="G1206" s="27">
        <v>0</v>
      </c>
      <c r="H1206" s="26">
        <v>0</v>
      </c>
      <c r="I1206" s="14">
        <v>0</v>
      </c>
      <c r="J1206" s="27">
        <v>0</v>
      </c>
      <c r="K1206" s="165">
        <v>0</v>
      </c>
      <c r="L1206" s="21">
        <v>0</v>
      </c>
      <c r="M1206" s="27">
        <v>0</v>
      </c>
      <c r="N1206" s="30">
        <v>0</v>
      </c>
      <c r="O1206" s="15">
        <v>0</v>
      </c>
      <c r="P1206" s="31">
        <v>0</v>
      </c>
      <c r="Q1206" s="92"/>
      <c r="R1206" s="92"/>
      <c r="S1206" s="92"/>
      <c r="T1206" s="86"/>
      <c r="U1206" s="81"/>
    </row>
    <row r="1207" spans="1:21" s="13" customFormat="1">
      <c r="A1207" s="36"/>
      <c r="B1207" s="37"/>
      <c r="C1207" s="38" t="s">
        <v>153</v>
      </c>
      <c r="D1207" s="39" t="s">
        <v>145</v>
      </c>
      <c r="E1207" s="40" t="s">
        <v>145</v>
      </c>
      <c r="F1207" s="41" t="s">
        <v>145</v>
      </c>
      <c r="G1207" s="42">
        <v>484183014.69</v>
      </c>
      <c r="H1207" s="40" t="s">
        <v>145</v>
      </c>
      <c r="I1207" s="41" t="s">
        <v>145</v>
      </c>
      <c r="J1207" s="42">
        <v>443659219.38</v>
      </c>
      <c r="K1207" s="179" t="s">
        <v>145</v>
      </c>
      <c r="L1207" s="78" t="s">
        <v>145</v>
      </c>
      <c r="M1207" s="79">
        <v>-40523795.309999995</v>
      </c>
      <c r="N1207" s="40" t="s">
        <v>145</v>
      </c>
      <c r="O1207" s="41" t="s">
        <v>145</v>
      </c>
      <c r="P1207" s="43">
        <v>-8.3695202187019119E-2</v>
      </c>
      <c r="Q1207" s="95"/>
      <c r="R1207" s="95"/>
      <c r="S1207" s="95"/>
      <c r="T1207" s="85"/>
      <c r="U1207" s="81"/>
    </row>
    <row r="1208" spans="1:21" s="16" customFormat="1" outlineLevel="1">
      <c r="A1208" s="24"/>
      <c r="B1208" s="5" t="s">
        <v>136</v>
      </c>
      <c r="C1208" s="6" t="s">
        <v>137</v>
      </c>
      <c r="D1208" s="161" t="s">
        <v>194</v>
      </c>
      <c r="E1208" s="26">
        <v>168</v>
      </c>
      <c r="F1208" s="14">
        <v>2737</v>
      </c>
      <c r="G1208" s="27">
        <v>32948244.09</v>
      </c>
      <c r="H1208" s="26">
        <v>0</v>
      </c>
      <c r="I1208" s="14">
        <v>0</v>
      </c>
      <c r="J1208" s="27">
        <v>17209000</v>
      </c>
      <c r="K1208" s="26">
        <v>-168</v>
      </c>
      <c r="L1208" s="14">
        <v>-2737</v>
      </c>
      <c r="M1208" s="27">
        <v>-15739244.09</v>
      </c>
      <c r="N1208" s="30">
        <v>-1</v>
      </c>
      <c r="O1208" s="15">
        <v>-1</v>
      </c>
      <c r="P1208" s="31">
        <v>-0.47769599032371379</v>
      </c>
      <c r="Q1208" s="92"/>
      <c r="R1208" s="92"/>
      <c r="S1208" s="92"/>
      <c r="T1208" s="86"/>
      <c r="U1208" s="81"/>
    </row>
    <row r="1209" spans="1:21" s="20" customFormat="1" outlineLevel="1">
      <c r="A1209" s="25"/>
      <c r="B1209" s="7"/>
      <c r="C1209" s="8" t="s">
        <v>166</v>
      </c>
      <c r="D1209" s="162" t="s">
        <v>194</v>
      </c>
      <c r="E1209" s="28">
        <v>168</v>
      </c>
      <c r="F1209" s="17">
        <v>2737</v>
      </c>
      <c r="G1209" s="29">
        <v>9245304.0899999999</v>
      </c>
      <c r="H1209" s="28">
        <v>0</v>
      </c>
      <c r="I1209" s="17">
        <v>0</v>
      </c>
      <c r="J1209" s="29">
        <v>0</v>
      </c>
      <c r="K1209" s="28">
        <v>-168</v>
      </c>
      <c r="L1209" s="18">
        <v>-2737</v>
      </c>
      <c r="M1209" s="29">
        <v>-9245304.0899999999</v>
      </c>
      <c r="N1209" s="181">
        <v>-1</v>
      </c>
      <c r="O1209" s="19">
        <v>-1</v>
      </c>
      <c r="P1209" s="32">
        <v>-1</v>
      </c>
      <c r="Q1209" s="93"/>
      <c r="R1209" s="93"/>
      <c r="S1209" s="93"/>
      <c r="T1209" s="87"/>
      <c r="U1209" s="81"/>
    </row>
    <row r="1210" spans="1:21" s="20" customFormat="1" outlineLevel="1">
      <c r="A1210" s="25"/>
      <c r="B1210" s="7"/>
      <c r="C1210" s="8" t="s">
        <v>167</v>
      </c>
      <c r="D1210" s="162" t="s">
        <v>194</v>
      </c>
      <c r="E1210" s="28">
        <v>0</v>
      </c>
      <c r="F1210" s="17">
        <v>0</v>
      </c>
      <c r="G1210" s="29">
        <v>0</v>
      </c>
      <c r="H1210" s="28">
        <v>0</v>
      </c>
      <c r="I1210" s="17">
        <v>0</v>
      </c>
      <c r="J1210" s="29">
        <v>0</v>
      </c>
      <c r="K1210" s="111">
        <v>0</v>
      </c>
      <c r="L1210" s="18">
        <v>0</v>
      </c>
      <c r="M1210" s="29">
        <v>0</v>
      </c>
      <c r="N1210" s="181">
        <v>0</v>
      </c>
      <c r="O1210" s="19">
        <v>0</v>
      </c>
      <c r="P1210" s="32">
        <v>0</v>
      </c>
      <c r="Q1210" s="93"/>
      <c r="R1210" s="93"/>
      <c r="S1210" s="93"/>
      <c r="T1210" s="87"/>
      <c r="U1210" s="81"/>
    </row>
    <row r="1211" spans="1:21" s="20" customFormat="1" outlineLevel="1">
      <c r="A1211" s="25"/>
      <c r="B1211" s="7" t="s">
        <v>168</v>
      </c>
      <c r="C1211" s="8" t="s">
        <v>138</v>
      </c>
      <c r="D1211" s="162" t="s">
        <v>194</v>
      </c>
      <c r="E1211" s="28">
        <v>0</v>
      </c>
      <c r="F1211" s="17">
        <v>0</v>
      </c>
      <c r="G1211" s="29">
        <v>0</v>
      </c>
      <c r="H1211" s="28">
        <v>0</v>
      </c>
      <c r="I1211" s="17">
        <v>0</v>
      </c>
      <c r="J1211" s="29">
        <v>0</v>
      </c>
      <c r="K1211" s="111">
        <v>0</v>
      </c>
      <c r="L1211" s="18">
        <v>0</v>
      </c>
      <c r="M1211" s="29">
        <v>0</v>
      </c>
      <c r="N1211" s="181">
        <v>0</v>
      </c>
      <c r="O1211" s="19">
        <v>0</v>
      </c>
      <c r="P1211" s="32">
        <v>0</v>
      </c>
      <c r="Q1211" s="93"/>
      <c r="R1211" s="93"/>
      <c r="S1211" s="93"/>
      <c r="T1211" s="87"/>
      <c r="U1211" s="81"/>
    </row>
    <row r="1212" spans="1:21" s="20" customFormat="1" ht="31.5" outlineLevel="1">
      <c r="A1212" s="25"/>
      <c r="B1212" s="7" t="s">
        <v>169</v>
      </c>
      <c r="C1212" s="129" t="s">
        <v>181</v>
      </c>
      <c r="D1212" s="162" t="s">
        <v>195</v>
      </c>
      <c r="E1212" s="28">
        <v>0</v>
      </c>
      <c r="F1212" s="17">
        <v>0</v>
      </c>
      <c r="G1212" s="29">
        <v>23702940</v>
      </c>
      <c r="H1212" s="28">
        <v>0</v>
      </c>
      <c r="I1212" s="17">
        <v>0</v>
      </c>
      <c r="J1212" s="29">
        <v>17209000</v>
      </c>
      <c r="K1212" s="111">
        <v>0</v>
      </c>
      <c r="L1212" s="18">
        <v>0</v>
      </c>
      <c r="M1212" s="29">
        <v>-6493940</v>
      </c>
      <c r="N1212" s="181">
        <v>0</v>
      </c>
      <c r="O1212" s="19">
        <v>0</v>
      </c>
      <c r="P1212" s="32">
        <v>-0.27397192078282273</v>
      </c>
      <c r="Q1212" s="93"/>
      <c r="R1212" s="93"/>
      <c r="S1212" s="93"/>
      <c r="T1212" s="87"/>
      <c r="U1212" s="81"/>
    </row>
    <row r="1213" spans="1:21" s="20" customFormat="1" outlineLevel="1">
      <c r="A1213" s="25"/>
      <c r="B1213" s="7" t="s">
        <v>170</v>
      </c>
      <c r="C1213" s="8" t="s">
        <v>180</v>
      </c>
      <c r="D1213" s="162" t="s">
        <v>194</v>
      </c>
      <c r="E1213" s="28">
        <v>168</v>
      </c>
      <c r="F1213" s="17">
        <v>2737</v>
      </c>
      <c r="G1213" s="29">
        <v>9245304.0899999999</v>
      </c>
      <c r="H1213" s="28">
        <v>0</v>
      </c>
      <c r="I1213" s="17">
        <v>0</v>
      </c>
      <c r="J1213" s="29">
        <v>0</v>
      </c>
      <c r="K1213" s="111">
        <v>-168</v>
      </c>
      <c r="L1213" s="18">
        <v>-2737</v>
      </c>
      <c r="M1213" s="29">
        <v>-9245304.0899999999</v>
      </c>
      <c r="N1213" s="181">
        <v>-1</v>
      </c>
      <c r="O1213" s="19">
        <v>-1</v>
      </c>
      <c r="P1213" s="32">
        <v>-1</v>
      </c>
      <c r="Q1213" s="93"/>
      <c r="R1213" s="93"/>
      <c r="S1213" s="93"/>
      <c r="T1213" s="87"/>
      <c r="U1213" s="81"/>
    </row>
    <row r="1214" spans="1:21" s="20" customFormat="1" outlineLevel="1">
      <c r="A1214" s="25"/>
      <c r="B1214" s="7" t="s">
        <v>171</v>
      </c>
      <c r="C1214" s="8" t="s">
        <v>156</v>
      </c>
      <c r="D1214" s="162"/>
      <c r="E1214" s="28">
        <v>0</v>
      </c>
      <c r="F1214" s="17">
        <v>0</v>
      </c>
      <c r="G1214" s="29">
        <v>0</v>
      </c>
      <c r="H1214" s="28">
        <v>0</v>
      </c>
      <c r="I1214" s="17">
        <v>0</v>
      </c>
      <c r="J1214" s="29">
        <v>0</v>
      </c>
      <c r="K1214" s="111">
        <v>0</v>
      </c>
      <c r="L1214" s="18">
        <v>0</v>
      </c>
      <c r="M1214" s="29">
        <v>0</v>
      </c>
      <c r="N1214" s="181">
        <v>0</v>
      </c>
      <c r="O1214" s="19">
        <v>0</v>
      </c>
      <c r="P1214" s="32">
        <v>0</v>
      </c>
      <c r="Q1214" s="93"/>
      <c r="R1214" s="93"/>
      <c r="S1214" s="93"/>
      <c r="T1214" s="87"/>
      <c r="U1214" s="81"/>
    </row>
    <row r="1215" spans="1:21" s="20" customFormat="1" outlineLevel="1">
      <c r="A1215" s="25"/>
      <c r="B1215" s="5" t="s">
        <v>141</v>
      </c>
      <c r="C1215" s="6" t="s">
        <v>140</v>
      </c>
      <c r="D1215" s="161" t="s">
        <v>159</v>
      </c>
      <c r="E1215" s="26">
        <v>597</v>
      </c>
      <c r="F1215" s="21">
        <v>5917</v>
      </c>
      <c r="G1215" s="27">
        <v>27206058.460000001</v>
      </c>
      <c r="H1215" s="26">
        <v>0</v>
      </c>
      <c r="I1215" s="21">
        <v>0</v>
      </c>
      <c r="J1215" s="27">
        <v>0</v>
      </c>
      <c r="K1215" s="111">
        <v>-597</v>
      </c>
      <c r="L1215" s="18">
        <v>-5917</v>
      </c>
      <c r="M1215" s="29">
        <v>-27206058.460000001</v>
      </c>
      <c r="N1215" s="181">
        <v>-1</v>
      </c>
      <c r="O1215" s="19">
        <v>-1</v>
      </c>
      <c r="P1215" s="32">
        <v>-1</v>
      </c>
      <c r="Q1215" s="93"/>
      <c r="R1215" s="93"/>
      <c r="S1215" s="93"/>
      <c r="T1215" s="87"/>
      <c r="U1215" s="81"/>
    </row>
    <row r="1216" spans="1:21" s="20" customFormat="1" outlineLevel="1">
      <c r="A1216" s="25"/>
      <c r="B1216" s="5"/>
      <c r="C1216" s="8" t="s">
        <v>166</v>
      </c>
      <c r="D1216" s="162" t="s">
        <v>159</v>
      </c>
      <c r="E1216" s="28">
        <v>0</v>
      </c>
      <c r="F1216" s="17">
        <v>0</v>
      </c>
      <c r="G1216" s="29">
        <v>0</v>
      </c>
      <c r="H1216" s="28">
        <v>0</v>
      </c>
      <c r="I1216" s="17">
        <v>0</v>
      </c>
      <c r="J1216" s="29">
        <v>0</v>
      </c>
      <c r="K1216" s="111">
        <v>0</v>
      </c>
      <c r="L1216" s="18">
        <v>0</v>
      </c>
      <c r="M1216" s="29">
        <v>0</v>
      </c>
      <c r="N1216" s="181">
        <v>0</v>
      </c>
      <c r="O1216" s="19">
        <v>0</v>
      </c>
      <c r="P1216" s="32">
        <v>0</v>
      </c>
      <c r="Q1216" s="93"/>
      <c r="R1216" s="93"/>
      <c r="S1216" s="93"/>
      <c r="T1216" s="87"/>
      <c r="U1216" s="81"/>
    </row>
    <row r="1217" spans="1:21" s="16" customFormat="1" outlineLevel="1">
      <c r="A1217" s="24"/>
      <c r="B1217" s="5"/>
      <c r="C1217" s="8" t="s">
        <v>167</v>
      </c>
      <c r="D1217" s="162" t="s">
        <v>159</v>
      </c>
      <c r="E1217" s="28">
        <v>0</v>
      </c>
      <c r="F1217" s="18">
        <v>0</v>
      </c>
      <c r="G1217" s="29">
        <v>0</v>
      </c>
      <c r="H1217" s="28">
        <v>0</v>
      </c>
      <c r="I1217" s="18">
        <v>0</v>
      </c>
      <c r="J1217" s="29">
        <v>0</v>
      </c>
      <c r="K1217" s="165">
        <v>0</v>
      </c>
      <c r="L1217" s="21">
        <v>0</v>
      </c>
      <c r="M1217" s="27">
        <v>0</v>
      </c>
      <c r="N1217" s="30">
        <v>0</v>
      </c>
      <c r="O1217" s="15">
        <v>0</v>
      </c>
      <c r="P1217" s="31">
        <v>0</v>
      </c>
      <c r="Q1217" s="92"/>
      <c r="R1217" s="92"/>
      <c r="S1217" s="92"/>
      <c r="T1217" s="86"/>
      <c r="U1217" s="81"/>
    </row>
    <row r="1218" spans="1:21" s="20" customFormat="1" ht="31.5" outlineLevel="1">
      <c r="A1218" s="25"/>
      <c r="B1218" s="5"/>
      <c r="C1218" s="129" t="s">
        <v>182</v>
      </c>
      <c r="D1218" s="162" t="s">
        <v>159</v>
      </c>
      <c r="E1218" s="28">
        <v>0</v>
      </c>
      <c r="F1218" s="17">
        <v>0</v>
      </c>
      <c r="G1218" s="29">
        <v>0</v>
      </c>
      <c r="H1218" s="28">
        <v>0</v>
      </c>
      <c r="I1218" s="17">
        <v>0</v>
      </c>
      <c r="J1218" s="29">
        <v>0</v>
      </c>
      <c r="K1218" s="111">
        <v>0</v>
      </c>
      <c r="L1218" s="18">
        <v>0</v>
      </c>
      <c r="M1218" s="29">
        <v>0</v>
      </c>
      <c r="N1218" s="181">
        <v>0</v>
      </c>
      <c r="O1218" s="19">
        <v>0</v>
      </c>
      <c r="P1218" s="32">
        <v>0</v>
      </c>
      <c r="Q1218" s="93"/>
      <c r="R1218" s="93"/>
      <c r="S1218" s="93"/>
      <c r="T1218" s="87"/>
      <c r="U1218" s="81"/>
    </row>
    <row r="1219" spans="1:21" s="20" customFormat="1" outlineLevel="1">
      <c r="A1219" s="25"/>
      <c r="B1219" s="7" t="s">
        <v>185</v>
      </c>
      <c r="C1219" s="8" t="s">
        <v>157</v>
      </c>
      <c r="D1219" s="162" t="s">
        <v>159</v>
      </c>
      <c r="E1219" s="28">
        <v>597</v>
      </c>
      <c r="F1219" s="17">
        <v>5917</v>
      </c>
      <c r="G1219" s="29">
        <v>27206058.460000001</v>
      </c>
      <c r="H1219" s="28">
        <v>0</v>
      </c>
      <c r="I1219" s="17">
        <v>0</v>
      </c>
      <c r="J1219" s="29">
        <v>0</v>
      </c>
      <c r="K1219" s="111">
        <v>-597</v>
      </c>
      <c r="L1219" s="18">
        <v>-5917</v>
      </c>
      <c r="M1219" s="29">
        <v>-27206058.460000001</v>
      </c>
      <c r="N1219" s="181">
        <v>-1</v>
      </c>
      <c r="O1219" s="19">
        <v>-1</v>
      </c>
      <c r="P1219" s="32">
        <v>-1</v>
      </c>
      <c r="Q1219" s="93"/>
      <c r="R1219" s="93"/>
      <c r="S1219" s="93"/>
      <c r="T1219" s="87"/>
      <c r="U1219" s="81"/>
    </row>
    <row r="1220" spans="1:21" s="20" customFormat="1" outlineLevel="1">
      <c r="A1220" s="25"/>
      <c r="B1220" s="7" t="s">
        <v>186</v>
      </c>
      <c r="C1220" s="8" t="s">
        <v>183</v>
      </c>
      <c r="D1220" s="162" t="s">
        <v>159</v>
      </c>
      <c r="E1220" s="28">
        <v>0</v>
      </c>
      <c r="F1220" s="17">
        <v>0</v>
      </c>
      <c r="G1220" s="29">
        <v>0</v>
      </c>
      <c r="H1220" s="28">
        <v>0</v>
      </c>
      <c r="I1220" s="17">
        <v>0</v>
      </c>
      <c r="J1220" s="29">
        <v>0</v>
      </c>
      <c r="K1220" s="111">
        <v>0</v>
      </c>
      <c r="L1220" s="18">
        <v>0</v>
      </c>
      <c r="M1220" s="29">
        <v>0</v>
      </c>
      <c r="N1220" s="181">
        <v>0</v>
      </c>
      <c r="O1220" s="19">
        <v>0</v>
      </c>
      <c r="P1220" s="32">
        <v>0</v>
      </c>
      <c r="Q1220" s="93"/>
      <c r="R1220" s="93"/>
      <c r="S1220" s="93"/>
      <c r="T1220" s="87"/>
      <c r="U1220" s="81"/>
    </row>
    <row r="1221" spans="1:21" s="20" customFormat="1" outlineLevel="1">
      <c r="A1221" s="25"/>
      <c r="B1221" s="7" t="s">
        <v>187</v>
      </c>
      <c r="C1221" s="8" t="s">
        <v>156</v>
      </c>
      <c r="D1221" s="162"/>
      <c r="E1221" s="28">
        <v>0</v>
      </c>
      <c r="F1221" s="17">
        <v>0</v>
      </c>
      <c r="G1221" s="29">
        <v>0</v>
      </c>
      <c r="H1221" s="28">
        <v>0</v>
      </c>
      <c r="I1221" s="17">
        <v>0</v>
      </c>
      <c r="J1221" s="29">
        <v>0</v>
      </c>
      <c r="K1221" s="111">
        <v>0</v>
      </c>
      <c r="L1221" s="18">
        <v>0</v>
      </c>
      <c r="M1221" s="29">
        <v>0</v>
      </c>
      <c r="N1221" s="181">
        <v>0</v>
      </c>
      <c r="O1221" s="19">
        <v>0</v>
      </c>
      <c r="P1221" s="32">
        <v>0</v>
      </c>
      <c r="Q1221" s="93"/>
      <c r="R1221" s="93"/>
      <c r="S1221" s="93"/>
      <c r="T1221" s="87"/>
      <c r="U1221" s="81"/>
    </row>
    <row r="1222" spans="1:21" s="20" customFormat="1" ht="31.5" outlineLevel="1">
      <c r="A1222" s="25"/>
      <c r="B1222" s="5" t="s">
        <v>139</v>
      </c>
      <c r="C1222" s="9" t="s">
        <v>142</v>
      </c>
      <c r="D1222" s="163" t="s">
        <v>1</v>
      </c>
      <c r="E1222" s="26">
        <v>15600</v>
      </c>
      <c r="F1222" s="14">
        <v>96783</v>
      </c>
      <c r="G1222" s="27">
        <v>424028712.13999999</v>
      </c>
      <c r="H1222" s="26">
        <v>7592</v>
      </c>
      <c r="I1222" s="14">
        <v>64172</v>
      </c>
      <c r="J1222" s="27">
        <v>426450219.38</v>
      </c>
      <c r="K1222" s="111">
        <v>-8008</v>
      </c>
      <c r="L1222" s="18">
        <v>-32611</v>
      </c>
      <c r="M1222" s="29">
        <v>2421507.2400000039</v>
      </c>
      <c r="N1222" s="181">
        <v>-0.51333333333333331</v>
      </c>
      <c r="O1222" s="19">
        <v>-0.33694967091328021</v>
      </c>
      <c r="P1222" s="32">
        <v>5.7107152668484954E-3</v>
      </c>
      <c r="Q1222" s="93"/>
      <c r="R1222" s="93"/>
      <c r="S1222" s="93"/>
      <c r="T1222" s="87"/>
      <c r="U1222" s="81"/>
    </row>
    <row r="1223" spans="1:21" s="20" customFormat="1" ht="31.5" outlineLevel="1">
      <c r="A1223" s="25"/>
      <c r="B1223" s="7" t="s">
        <v>188</v>
      </c>
      <c r="C1223" s="10" t="s">
        <v>184</v>
      </c>
      <c r="D1223" s="164" t="s">
        <v>1</v>
      </c>
      <c r="E1223" s="28">
        <v>12966</v>
      </c>
      <c r="F1223" s="17">
        <v>85783</v>
      </c>
      <c r="G1223" s="29">
        <v>409661764.13999999</v>
      </c>
      <c r="H1223" s="28">
        <v>5160</v>
      </c>
      <c r="I1223" s="17">
        <v>54522</v>
      </c>
      <c r="J1223" s="29">
        <v>413566270.38</v>
      </c>
      <c r="K1223" s="111">
        <v>-7806</v>
      </c>
      <c r="L1223" s="18">
        <v>-31261</v>
      </c>
      <c r="M1223" s="29">
        <v>3904506.2400000039</v>
      </c>
      <c r="N1223" s="181">
        <v>-0.60203609440074035</v>
      </c>
      <c r="O1223" s="19">
        <v>-0.36441952368184838</v>
      </c>
      <c r="P1223" s="32">
        <v>9.5310487377231953E-3</v>
      </c>
      <c r="Q1223" s="93"/>
      <c r="R1223" s="93"/>
      <c r="S1223" s="93"/>
      <c r="T1223" s="87"/>
      <c r="U1223" s="81"/>
    </row>
    <row r="1224" spans="1:21" s="20" customFormat="1" ht="31.5" outlineLevel="1">
      <c r="A1224" s="25"/>
      <c r="B1224" s="7"/>
      <c r="C1224" s="10" t="s">
        <v>224</v>
      </c>
      <c r="D1224" s="164"/>
      <c r="E1224" s="28">
        <v>2831</v>
      </c>
      <c r="F1224" s="17">
        <v>2280</v>
      </c>
      <c r="G1224" s="29">
        <v>8208669.3099999996</v>
      </c>
      <c r="H1224" s="28">
        <v>0</v>
      </c>
      <c r="I1224" s="17">
        <v>0</v>
      </c>
      <c r="J1224" s="29">
        <v>0</v>
      </c>
      <c r="K1224" s="111">
        <v>-2831</v>
      </c>
      <c r="L1224" s="18">
        <v>-2280</v>
      </c>
      <c r="M1224" s="29">
        <v>-8208669.3099999996</v>
      </c>
      <c r="N1224" s="181">
        <v>-1</v>
      </c>
      <c r="O1224" s="19">
        <v>-1</v>
      </c>
      <c r="P1224" s="32">
        <v>-1</v>
      </c>
      <c r="Q1224" s="93"/>
      <c r="R1224" s="93"/>
      <c r="S1224" s="93"/>
      <c r="T1224" s="87"/>
      <c r="U1224" s="81"/>
    </row>
    <row r="1225" spans="1:21" s="20" customFormat="1" outlineLevel="1">
      <c r="A1225" s="25"/>
      <c r="B1225" s="7"/>
      <c r="C1225" s="10" t="s">
        <v>222</v>
      </c>
      <c r="D1225" s="164"/>
      <c r="E1225" s="28">
        <v>6217</v>
      </c>
      <c r="F1225" s="17">
        <v>0</v>
      </c>
      <c r="G1225" s="29">
        <v>31285828.060000002</v>
      </c>
      <c r="H1225" s="28">
        <v>9677</v>
      </c>
      <c r="I1225" s="17">
        <v>0</v>
      </c>
      <c r="J1225" s="29">
        <v>51724150</v>
      </c>
      <c r="K1225" s="111">
        <v>3460</v>
      </c>
      <c r="L1225" s="18">
        <v>0</v>
      </c>
      <c r="M1225" s="29">
        <v>20438321.939999998</v>
      </c>
      <c r="N1225" s="181">
        <v>0.55653852340357091</v>
      </c>
      <c r="O1225" s="19">
        <v>0</v>
      </c>
      <c r="P1225" s="32">
        <v>0.65327732099030134</v>
      </c>
      <c r="Q1225" s="93"/>
      <c r="R1225" s="93"/>
      <c r="S1225" s="93"/>
      <c r="T1225" s="87"/>
      <c r="U1225" s="81"/>
    </row>
    <row r="1226" spans="1:21" s="20" customFormat="1" outlineLevel="1">
      <c r="A1226" s="25"/>
      <c r="B1226" s="7" t="s">
        <v>189</v>
      </c>
      <c r="C1226" s="11" t="s">
        <v>144</v>
      </c>
      <c r="D1226" s="164" t="s">
        <v>1</v>
      </c>
      <c r="E1226" s="28">
        <v>2634</v>
      </c>
      <c r="F1226" s="17">
        <v>11000</v>
      </c>
      <c r="G1226" s="29">
        <v>14366948</v>
      </c>
      <c r="H1226" s="28">
        <v>2432</v>
      </c>
      <c r="I1226" s="17">
        <v>9650</v>
      </c>
      <c r="J1226" s="29">
        <v>12883949</v>
      </c>
      <c r="K1226" s="111">
        <v>-202</v>
      </c>
      <c r="L1226" s="18">
        <v>-1350</v>
      </c>
      <c r="M1226" s="29">
        <v>-1482999</v>
      </c>
      <c r="N1226" s="181">
        <v>-7.6689445709946846E-2</v>
      </c>
      <c r="O1226" s="19">
        <v>-0.12272727272727273</v>
      </c>
      <c r="P1226" s="32">
        <v>-0.10322296704909073</v>
      </c>
      <c r="Q1226" s="93"/>
      <c r="R1226" s="93"/>
      <c r="S1226" s="93"/>
      <c r="T1226" s="87"/>
      <c r="U1226" s="81"/>
    </row>
    <row r="1227" spans="1:21" s="16" customFormat="1" ht="16.5" outlineLevel="1" thickBot="1">
      <c r="A1227" s="51"/>
      <c r="B1227" s="52" t="s">
        <v>143</v>
      </c>
      <c r="C1227" s="53" t="s">
        <v>2</v>
      </c>
      <c r="D1227" s="176" t="s">
        <v>3</v>
      </c>
      <c r="E1227" s="171">
        <v>0</v>
      </c>
      <c r="F1227" s="54">
        <v>0</v>
      </c>
      <c r="G1227" s="55">
        <v>0</v>
      </c>
      <c r="H1227" s="171">
        <v>0</v>
      </c>
      <c r="I1227" s="54">
        <v>0</v>
      </c>
      <c r="J1227" s="55">
        <v>0</v>
      </c>
      <c r="K1227" s="180">
        <v>0</v>
      </c>
      <c r="L1227" s="99">
        <v>0</v>
      </c>
      <c r="M1227" s="55">
        <v>0</v>
      </c>
      <c r="N1227" s="188">
        <v>0</v>
      </c>
      <c r="O1227" s="56">
        <v>0</v>
      </c>
      <c r="P1227" s="57">
        <v>0</v>
      </c>
      <c r="Q1227" s="92"/>
      <c r="R1227" s="92"/>
      <c r="S1227" s="92"/>
      <c r="T1227" s="86"/>
      <c r="U1227" s="81"/>
    </row>
    <row r="1228" spans="1:21" s="20" customFormat="1">
      <c r="G1228" s="22">
        <v>2.1457672119140625E-6</v>
      </c>
      <c r="H1228" s="22"/>
      <c r="I1228" s="22"/>
      <c r="J1228" s="22">
        <v>5.3644180297851563E-7</v>
      </c>
      <c r="M1228" s="22"/>
      <c r="T1228" s="87"/>
    </row>
    <row r="1229" spans="1:21" s="12" customFormat="1">
      <c r="J1229" s="23"/>
      <c r="K1229" s="20"/>
      <c r="L1229" s="20"/>
      <c r="M1229" s="22"/>
      <c r="T1229" s="83"/>
    </row>
    <row r="1230" spans="1:21" s="12" customFormat="1">
      <c r="C1230" s="45"/>
      <c r="J1230" s="23"/>
      <c r="K1230" s="20"/>
      <c r="L1230" s="20"/>
      <c r="M1230" s="22"/>
      <c r="T1230" s="83"/>
    </row>
    <row r="1231" spans="1:21">
      <c r="C1231" s="46" t="s">
        <v>149</v>
      </c>
      <c r="D1231" s="47"/>
      <c r="E1231" s="47" t="s">
        <v>145</v>
      </c>
      <c r="F1231" s="47" t="s">
        <v>145</v>
      </c>
      <c r="G1231" s="48">
        <v>16538309260.969999</v>
      </c>
      <c r="H1231" s="222" t="s">
        <v>145</v>
      </c>
      <c r="I1231" s="222" t="s">
        <v>145</v>
      </c>
      <c r="J1231" s="223">
        <v>3307487065.9499998</v>
      </c>
      <c r="M1231" s="80"/>
    </row>
    <row r="1232" spans="1:21">
      <c r="C1232" s="58" t="s">
        <v>137</v>
      </c>
      <c r="D1232" s="189" t="s">
        <v>194</v>
      </c>
      <c r="E1232" s="191">
        <v>106713</v>
      </c>
      <c r="F1232" s="191">
        <v>962405</v>
      </c>
      <c r="G1232" s="195">
        <v>7902259342.71</v>
      </c>
      <c r="H1232" s="224">
        <v>4587</v>
      </c>
      <c r="I1232" s="224">
        <v>31543</v>
      </c>
      <c r="J1232" s="225">
        <v>903323416.99000001</v>
      </c>
      <c r="M1232" s="80"/>
    </row>
    <row r="1233" spans="3:20">
      <c r="C1233" s="59" t="s">
        <v>166</v>
      </c>
      <c r="D1233" s="190" t="s">
        <v>194</v>
      </c>
      <c r="E1233" s="191">
        <v>2595</v>
      </c>
      <c r="F1233" s="191">
        <v>49437</v>
      </c>
      <c r="G1233" s="195">
        <v>177759201.04999998</v>
      </c>
      <c r="H1233" s="224">
        <v>0</v>
      </c>
      <c r="I1233" s="224">
        <v>0</v>
      </c>
      <c r="J1233" s="224">
        <v>0</v>
      </c>
    </row>
    <row r="1234" spans="3:20">
      <c r="C1234" s="59" t="s">
        <v>167</v>
      </c>
      <c r="D1234" s="190" t="s">
        <v>194</v>
      </c>
      <c r="E1234" s="191">
        <v>5496</v>
      </c>
      <c r="F1234" s="191">
        <v>67693</v>
      </c>
      <c r="G1234" s="195">
        <v>739485948.73999977</v>
      </c>
      <c r="H1234" s="224">
        <v>154</v>
      </c>
      <c r="I1234" s="224">
        <v>1078</v>
      </c>
      <c r="J1234" s="225">
        <v>25170312.859999999</v>
      </c>
    </row>
    <row r="1235" spans="3:20">
      <c r="C1235" s="59" t="s">
        <v>138</v>
      </c>
      <c r="D1235" s="190" t="s">
        <v>194</v>
      </c>
      <c r="E1235" s="191">
        <v>3725</v>
      </c>
      <c r="F1235" s="191">
        <v>28105</v>
      </c>
      <c r="G1235" s="195">
        <v>715292264.61000013</v>
      </c>
      <c r="H1235" s="224">
        <v>4587</v>
      </c>
      <c r="I1235" s="224">
        <v>31543</v>
      </c>
      <c r="J1235" s="225">
        <v>855800211.99000001</v>
      </c>
    </row>
    <row r="1236" spans="3:20" ht="31.5">
      <c r="C1236" s="115" t="s">
        <v>181</v>
      </c>
      <c r="D1236" s="190" t="s">
        <v>195</v>
      </c>
      <c r="E1236" s="191"/>
      <c r="F1236" s="191"/>
      <c r="G1236" s="195">
        <v>34565270</v>
      </c>
      <c r="H1236" s="224"/>
      <c r="I1236" s="226"/>
      <c r="J1236" s="225">
        <v>47523205</v>
      </c>
    </row>
    <row r="1237" spans="3:20" s="2" customFormat="1">
      <c r="C1237" s="59" t="s">
        <v>180</v>
      </c>
      <c r="D1237" s="190" t="s">
        <v>194</v>
      </c>
      <c r="E1237" s="192">
        <v>102988</v>
      </c>
      <c r="F1237" s="192">
        <v>934300</v>
      </c>
      <c r="G1237" s="196">
        <v>7152401808.1000004</v>
      </c>
      <c r="H1237" s="224">
        <v>0</v>
      </c>
      <c r="I1237" s="224">
        <v>0</v>
      </c>
      <c r="J1237" s="224">
        <v>0</v>
      </c>
      <c r="T1237" s="88"/>
    </row>
    <row r="1238" spans="3:20" s="2" customFormat="1">
      <c r="C1238" s="59" t="s">
        <v>156</v>
      </c>
      <c r="D1238" s="190"/>
      <c r="E1238" s="192"/>
      <c r="F1238" s="192"/>
      <c r="G1238" s="196">
        <v>-9.5751602202653885E-9</v>
      </c>
      <c r="H1238" s="224"/>
      <c r="I1238" s="226"/>
      <c r="J1238" s="225">
        <v>0</v>
      </c>
      <c r="K1238" s="197"/>
      <c r="L1238" s="197"/>
      <c r="M1238" s="197"/>
      <c r="T1238" s="88"/>
    </row>
    <row r="1239" spans="3:20">
      <c r="C1239" s="58" t="s">
        <v>140</v>
      </c>
      <c r="D1239" s="189" t="s">
        <v>159</v>
      </c>
      <c r="E1239" s="191">
        <v>31489</v>
      </c>
      <c r="F1239" s="191">
        <v>335463</v>
      </c>
      <c r="G1239" s="195">
        <v>1138668520.3600001</v>
      </c>
      <c r="H1239" s="224">
        <v>0</v>
      </c>
      <c r="I1239" s="224">
        <v>0</v>
      </c>
      <c r="J1239" s="225">
        <v>0</v>
      </c>
      <c r="K1239" s="197"/>
    </row>
    <row r="1240" spans="3:20" s="2" customFormat="1">
      <c r="C1240" s="59" t="s">
        <v>166</v>
      </c>
      <c r="D1240" s="190" t="s">
        <v>159</v>
      </c>
      <c r="E1240" s="192">
        <v>1194</v>
      </c>
      <c r="F1240" s="192">
        <v>43522</v>
      </c>
      <c r="G1240" s="196">
        <v>65822992.799999997</v>
      </c>
      <c r="H1240" s="224">
        <v>0</v>
      </c>
      <c r="I1240" s="224">
        <v>0</v>
      </c>
      <c r="J1240" s="225">
        <v>0</v>
      </c>
      <c r="K1240" s="197"/>
      <c r="T1240" s="88"/>
    </row>
    <row r="1241" spans="3:20" s="2" customFormat="1">
      <c r="C1241" s="59" t="s">
        <v>167</v>
      </c>
      <c r="D1241" s="190" t="s">
        <v>159</v>
      </c>
      <c r="E1241" s="192">
        <v>4600</v>
      </c>
      <c r="F1241" s="192">
        <v>54078</v>
      </c>
      <c r="G1241" s="196">
        <v>417020352.84999996</v>
      </c>
      <c r="H1241" s="224">
        <v>0</v>
      </c>
      <c r="I1241" s="224">
        <v>0</v>
      </c>
      <c r="J1241" s="225">
        <v>0</v>
      </c>
      <c r="K1241" s="197"/>
      <c r="T1241" s="88"/>
    </row>
    <row r="1242" spans="3:20">
      <c r="C1242" s="59" t="s">
        <v>182</v>
      </c>
      <c r="D1242" s="190" t="s">
        <v>159</v>
      </c>
      <c r="E1242" s="192">
        <v>0</v>
      </c>
      <c r="F1242" s="192">
        <v>0</v>
      </c>
      <c r="G1242" s="196">
        <v>0</v>
      </c>
      <c r="H1242" s="224">
        <v>0</v>
      </c>
      <c r="I1242" s="224">
        <v>0</v>
      </c>
      <c r="J1242" s="225">
        <v>0</v>
      </c>
      <c r="K1242" s="197"/>
    </row>
    <row r="1243" spans="3:20">
      <c r="C1243" s="59" t="s">
        <v>157</v>
      </c>
      <c r="D1243" s="190" t="s">
        <v>159</v>
      </c>
      <c r="E1243" s="192">
        <v>12240</v>
      </c>
      <c r="F1243" s="192">
        <v>168747</v>
      </c>
      <c r="G1243" s="196">
        <v>340624646.74000001</v>
      </c>
      <c r="H1243" s="224">
        <v>0</v>
      </c>
      <c r="I1243" s="224">
        <v>0</v>
      </c>
      <c r="J1243" s="225">
        <v>0</v>
      </c>
      <c r="K1243" s="197"/>
    </row>
    <row r="1244" spans="3:20">
      <c r="C1244" s="59" t="s">
        <v>183</v>
      </c>
      <c r="D1244" s="190" t="s">
        <v>159</v>
      </c>
      <c r="E1244" s="192">
        <v>19249</v>
      </c>
      <c r="F1244" s="192">
        <v>166716</v>
      </c>
      <c r="G1244" s="196">
        <v>798043873.62</v>
      </c>
      <c r="H1244" s="224">
        <v>0</v>
      </c>
      <c r="I1244" s="224">
        <v>0</v>
      </c>
      <c r="J1244" s="225">
        <v>0</v>
      </c>
      <c r="K1244" s="197"/>
    </row>
    <row r="1245" spans="3:20">
      <c r="C1245" s="59" t="s">
        <v>156</v>
      </c>
      <c r="D1245" s="190"/>
      <c r="E1245" s="49"/>
      <c r="F1245" s="49"/>
      <c r="G1245" s="48">
        <v>1.2789769243681803E-11</v>
      </c>
      <c r="H1245" s="227"/>
      <c r="I1245" s="227"/>
      <c r="J1245" s="223"/>
      <c r="K1245" s="197"/>
    </row>
    <row r="1246" spans="3:20" ht="31.5">
      <c r="C1246" s="60" t="s">
        <v>142</v>
      </c>
      <c r="D1246" s="189" t="s">
        <v>1</v>
      </c>
      <c r="E1246" s="191">
        <v>1175649</v>
      </c>
      <c r="F1246" s="191">
        <v>6481695</v>
      </c>
      <c r="G1246" s="195">
        <v>6442742864.9100008</v>
      </c>
      <c r="H1246" s="224">
        <v>1206504</v>
      </c>
      <c r="I1246" s="224">
        <v>6369961</v>
      </c>
      <c r="J1246" s="225">
        <v>2404163648.96</v>
      </c>
      <c r="K1246" s="197"/>
    </row>
    <row r="1247" spans="3:20" ht="31.5">
      <c r="C1247" s="61" t="s">
        <v>184</v>
      </c>
      <c r="D1247" s="190" t="s">
        <v>1</v>
      </c>
      <c r="E1247" s="191">
        <v>1036612</v>
      </c>
      <c r="F1247" s="191">
        <v>5916572</v>
      </c>
      <c r="G1247" s="195">
        <v>5843800781.9100008</v>
      </c>
      <c r="H1247" s="224">
        <v>1069932</v>
      </c>
      <c r="I1247" s="224">
        <v>5814651</v>
      </c>
      <c r="J1247" s="225">
        <v>1781735391.96</v>
      </c>
      <c r="K1247" s="197"/>
    </row>
    <row r="1248" spans="3:20" ht="31.5">
      <c r="C1248" s="61" t="s">
        <v>224</v>
      </c>
      <c r="D1248" s="190"/>
      <c r="E1248" s="191">
        <v>388120</v>
      </c>
      <c r="F1248" s="191">
        <v>906294</v>
      </c>
      <c r="G1248" s="195">
        <v>1272964082.22</v>
      </c>
      <c r="H1248" s="224">
        <v>383166</v>
      </c>
      <c r="I1248" s="224">
        <v>873731</v>
      </c>
      <c r="J1248" s="225">
        <v>1607135145.0399995</v>
      </c>
      <c r="K1248" s="197"/>
    </row>
    <row r="1249" spans="3:20">
      <c r="C1249" s="61" t="s">
        <v>222</v>
      </c>
      <c r="D1249" s="190"/>
      <c r="E1249" s="191">
        <v>332455</v>
      </c>
      <c r="F1249" s="191">
        <v>0</v>
      </c>
      <c r="G1249" s="195">
        <v>546788548.21000004</v>
      </c>
      <c r="H1249" s="224">
        <v>229107</v>
      </c>
      <c r="I1249" s="224"/>
      <c r="J1249" s="225">
        <v>424534012</v>
      </c>
      <c r="K1249" s="197"/>
    </row>
    <row r="1250" spans="3:20">
      <c r="C1250" s="62" t="s">
        <v>144</v>
      </c>
      <c r="D1250" s="190" t="s">
        <v>1</v>
      </c>
      <c r="E1250" s="191">
        <v>139037</v>
      </c>
      <c r="F1250" s="191">
        <v>565123</v>
      </c>
      <c r="G1250" s="195">
        <v>598942083</v>
      </c>
      <c r="H1250" s="224">
        <v>136572</v>
      </c>
      <c r="I1250" s="224">
        <v>555310</v>
      </c>
      <c r="J1250" s="225">
        <v>622428257</v>
      </c>
      <c r="K1250" s="197"/>
    </row>
    <row r="1251" spans="3:20">
      <c r="C1251" s="58" t="s">
        <v>2</v>
      </c>
      <c r="D1251" s="189" t="s">
        <v>3</v>
      </c>
      <c r="E1251" s="191">
        <v>203965</v>
      </c>
      <c r="F1251" s="191">
        <v>0</v>
      </c>
      <c r="G1251" s="195">
        <v>1054638532.99</v>
      </c>
      <c r="H1251" s="224">
        <v>0</v>
      </c>
      <c r="I1251" s="224"/>
      <c r="J1251" s="225">
        <v>0</v>
      </c>
      <c r="K1251" s="197"/>
    </row>
    <row r="1252" spans="3:20">
      <c r="H1252" s="228"/>
      <c r="I1252" s="228"/>
      <c r="J1252" s="228"/>
    </row>
    <row r="1253" spans="3:20">
      <c r="E1253" s="4"/>
      <c r="F1253" s="4"/>
      <c r="G1253" s="4">
        <v>0</v>
      </c>
      <c r="H1253" s="4"/>
      <c r="I1253" s="4"/>
      <c r="J1253" s="4">
        <v>0</v>
      </c>
    </row>
    <row r="1254" spans="3:20" s="2" customFormat="1">
      <c r="C1254" s="58" t="s">
        <v>137</v>
      </c>
      <c r="E1254" s="80">
        <v>0</v>
      </c>
      <c r="F1254" s="80">
        <v>0</v>
      </c>
      <c r="G1254" s="80">
        <v>0</v>
      </c>
      <c r="H1254" s="80">
        <v>0</v>
      </c>
      <c r="I1254" s="80">
        <v>0</v>
      </c>
      <c r="J1254" s="80">
        <v>0</v>
      </c>
      <c r="T1254" s="88"/>
    </row>
    <row r="1255" spans="3:20" s="2" customFormat="1">
      <c r="C1255" s="59" t="s">
        <v>166</v>
      </c>
      <c r="E1255" s="80">
        <v>0</v>
      </c>
      <c r="F1255" s="80">
        <v>0</v>
      </c>
      <c r="G1255" s="80">
        <v>0</v>
      </c>
      <c r="H1255" s="80">
        <v>0</v>
      </c>
      <c r="I1255" s="80">
        <v>0</v>
      </c>
      <c r="J1255" s="80">
        <v>0</v>
      </c>
      <c r="T1255" s="88"/>
    </row>
    <row r="1256" spans="3:20" s="2" customFormat="1">
      <c r="C1256" s="59" t="s">
        <v>167</v>
      </c>
      <c r="E1256" s="80">
        <v>0</v>
      </c>
      <c r="F1256" s="80">
        <v>0</v>
      </c>
      <c r="G1256" s="80">
        <v>0</v>
      </c>
      <c r="H1256" s="80">
        <v>0</v>
      </c>
      <c r="I1256" s="80">
        <v>0</v>
      </c>
      <c r="J1256" s="80">
        <v>0</v>
      </c>
      <c r="T1256" s="88"/>
    </row>
    <row r="1257" spans="3:20" s="2" customFormat="1">
      <c r="C1257" s="59" t="s">
        <v>138</v>
      </c>
      <c r="E1257" s="80">
        <v>0</v>
      </c>
      <c r="F1257" s="80">
        <v>0</v>
      </c>
      <c r="G1257" s="80">
        <v>0</v>
      </c>
      <c r="H1257" s="80">
        <v>0</v>
      </c>
      <c r="I1257" s="80">
        <v>0</v>
      </c>
      <c r="J1257" s="80">
        <v>0</v>
      </c>
      <c r="T1257" s="88"/>
    </row>
    <row r="1258" spans="3:20" s="2" customFormat="1">
      <c r="C1258" s="59" t="s">
        <v>181</v>
      </c>
      <c r="E1258" s="80">
        <v>0</v>
      </c>
      <c r="F1258" s="80">
        <v>0</v>
      </c>
      <c r="G1258" s="80">
        <v>0</v>
      </c>
      <c r="H1258" s="80">
        <v>0</v>
      </c>
      <c r="I1258" s="80">
        <v>0</v>
      </c>
      <c r="J1258" s="80">
        <v>0</v>
      </c>
      <c r="T1258" s="88"/>
    </row>
    <row r="1259" spans="3:20" s="2" customFormat="1">
      <c r="C1259" s="59" t="s">
        <v>180</v>
      </c>
      <c r="E1259" s="80">
        <v>0</v>
      </c>
      <c r="F1259" s="80">
        <v>0</v>
      </c>
      <c r="G1259" s="80">
        <v>0</v>
      </c>
      <c r="H1259" s="80">
        <v>0</v>
      </c>
      <c r="I1259" s="80">
        <v>0</v>
      </c>
      <c r="J1259" s="80">
        <v>0</v>
      </c>
      <c r="T1259" s="88"/>
    </row>
    <row r="1260" spans="3:20" s="2" customFormat="1">
      <c r="C1260" s="59" t="s">
        <v>156</v>
      </c>
      <c r="E1260" s="80">
        <v>0</v>
      </c>
      <c r="F1260" s="80">
        <v>0</v>
      </c>
      <c r="G1260" s="80">
        <v>-9.5751602202653885E-9</v>
      </c>
      <c r="H1260" s="80">
        <v>0</v>
      </c>
      <c r="I1260" s="80">
        <v>0</v>
      </c>
      <c r="J1260" s="80">
        <v>-1.4901161193847656E-8</v>
      </c>
      <c r="T1260" s="88"/>
    </row>
    <row r="1261" spans="3:20" s="2" customFormat="1">
      <c r="C1261" s="58" t="s">
        <v>140</v>
      </c>
      <c r="E1261" s="80">
        <v>0</v>
      </c>
      <c r="F1261" s="80">
        <v>0</v>
      </c>
      <c r="G1261" s="80">
        <v>0</v>
      </c>
      <c r="H1261" s="80">
        <v>0</v>
      </c>
      <c r="I1261" s="80">
        <v>0</v>
      </c>
      <c r="J1261" s="80">
        <v>0</v>
      </c>
      <c r="T1261" s="88"/>
    </row>
    <row r="1262" spans="3:20" s="2" customFormat="1">
      <c r="C1262" s="59" t="s">
        <v>166</v>
      </c>
      <c r="E1262" s="80">
        <v>0</v>
      </c>
      <c r="F1262" s="80">
        <v>0</v>
      </c>
      <c r="G1262" s="80">
        <v>0</v>
      </c>
      <c r="H1262" s="80">
        <v>0</v>
      </c>
      <c r="I1262" s="80">
        <v>0</v>
      </c>
      <c r="J1262" s="80">
        <v>0</v>
      </c>
      <c r="T1262" s="88"/>
    </row>
    <row r="1263" spans="3:20" s="2" customFormat="1">
      <c r="C1263" s="59" t="s">
        <v>167</v>
      </c>
      <c r="E1263" s="80">
        <v>0</v>
      </c>
      <c r="F1263" s="80">
        <v>0</v>
      </c>
      <c r="G1263" s="80">
        <v>0</v>
      </c>
      <c r="H1263" s="80">
        <v>0</v>
      </c>
      <c r="I1263" s="80">
        <v>0</v>
      </c>
      <c r="J1263" s="80">
        <v>0</v>
      </c>
      <c r="T1263" s="88"/>
    </row>
    <row r="1264" spans="3:20" s="2" customFormat="1">
      <c r="C1264" s="59" t="s">
        <v>182</v>
      </c>
      <c r="E1264" s="80">
        <v>0</v>
      </c>
      <c r="F1264" s="80">
        <v>0</v>
      </c>
      <c r="G1264" s="80">
        <v>0</v>
      </c>
      <c r="H1264" s="80">
        <v>0</v>
      </c>
      <c r="I1264" s="80">
        <v>0</v>
      </c>
      <c r="J1264" s="80">
        <v>0</v>
      </c>
      <c r="T1264" s="88"/>
    </row>
    <row r="1265" spans="3:20" s="2" customFormat="1">
      <c r="C1265" s="59" t="s">
        <v>157</v>
      </c>
      <c r="E1265" s="80">
        <v>0</v>
      </c>
      <c r="F1265" s="80">
        <v>0</v>
      </c>
      <c r="G1265" s="80">
        <v>0</v>
      </c>
      <c r="H1265" s="80">
        <v>0</v>
      </c>
      <c r="I1265" s="80">
        <v>0</v>
      </c>
      <c r="J1265" s="80">
        <v>0</v>
      </c>
      <c r="T1265" s="88"/>
    </row>
    <row r="1266" spans="3:20" s="2" customFormat="1">
      <c r="C1266" s="59" t="s">
        <v>183</v>
      </c>
      <c r="E1266" s="80">
        <v>0</v>
      </c>
      <c r="F1266" s="80">
        <v>0</v>
      </c>
      <c r="G1266" s="80">
        <v>0</v>
      </c>
      <c r="H1266" s="80">
        <v>0</v>
      </c>
      <c r="I1266" s="80">
        <v>0</v>
      </c>
      <c r="J1266" s="80">
        <v>0</v>
      </c>
      <c r="T1266" s="88"/>
    </row>
    <row r="1267" spans="3:20" s="2" customFormat="1">
      <c r="C1267" s="59" t="s">
        <v>156</v>
      </c>
      <c r="E1267" s="80">
        <v>0</v>
      </c>
      <c r="F1267" s="80">
        <v>0</v>
      </c>
      <c r="G1267" s="80">
        <v>8.418510333285667E-11</v>
      </c>
      <c r="H1267" s="80">
        <v>0</v>
      </c>
      <c r="I1267" s="80">
        <v>0</v>
      </c>
      <c r="J1267" s="80">
        <v>0</v>
      </c>
      <c r="T1267" s="88"/>
    </row>
    <row r="1268" spans="3:20" s="2" customFormat="1" ht="31.5">
      <c r="C1268" s="60" t="s">
        <v>142</v>
      </c>
      <c r="E1268" s="80">
        <v>0</v>
      </c>
      <c r="F1268" s="80">
        <v>0</v>
      </c>
      <c r="G1268" s="80">
        <v>0</v>
      </c>
      <c r="H1268" s="80">
        <v>0</v>
      </c>
      <c r="I1268" s="80">
        <v>0</v>
      </c>
      <c r="J1268" s="80">
        <v>0</v>
      </c>
      <c r="T1268" s="88"/>
    </row>
    <row r="1269" spans="3:20" s="2" customFormat="1" ht="31.5">
      <c r="C1269" s="61" t="s">
        <v>184</v>
      </c>
      <c r="E1269" s="80">
        <v>0</v>
      </c>
      <c r="F1269" s="80">
        <v>0</v>
      </c>
      <c r="G1269" s="80">
        <v>0</v>
      </c>
      <c r="H1269" s="80">
        <v>0</v>
      </c>
      <c r="I1269" s="80">
        <v>0</v>
      </c>
      <c r="J1269" s="80">
        <v>0</v>
      </c>
      <c r="T1269" s="88"/>
    </row>
    <row r="1270" spans="3:20" s="2" customFormat="1" ht="31.5">
      <c r="C1270" s="61" t="s">
        <v>224</v>
      </c>
      <c r="E1270" s="80">
        <v>0</v>
      </c>
      <c r="F1270" s="80">
        <v>0</v>
      </c>
      <c r="G1270" s="80">
        <v>0</v>
      </c>
      <c r="H1270" s="80">
        <v>0</v>
      </c>
      <c r="I1270" s="80">
        <v>0</v>
      </c>
      <c r="J1270" s="80">
        <v>0</v>
      </c>
      <c r="T1270" s="88"/>
    </row>
    <row r="1271" spans="3:20" s="2" customFormat="1">
      <c r="C1271" s="61" t="s">
        <v>222</v>
      </c>
      <c r="E1271" s="80">
        <v>0</v>
      </c>
      <c r="F1271" s="80">
        <v>0</v>
      </c>
      <c r="G1271" s="80">
        <v>0</v>
      </c>
      <c r="H1271" s="80">
        <v>0</v>
      </c>
      <c r="I1271" s="80">
        <v>0</v>
      </c>
      <c r="J1271" s="80">
        <v>0</v>
      </c>
      <c r="T1271" s="88"/>
    </row>
    <row r="1272" spans="3:20" s="2" customFormat="1">
      <c r="C1272" s="62" t="s">
        <v>144</v>
      </c>
      <c r="E1272" s="80">
        <v>0</v>
      </c>
      <c r="F1272" s="80">
        <v>0</v>
      </c>
      <c r="G1272" s="80">
        <v>0</v>
      </c>
      <c r="H1272" s="80">
        <v>0</v>
      </c>
      <c r="I1272" s="80">
        <v>0</v>
      </c>
      <c r="J1272" s="80">
        <v>0</v>
      </c>
      <c r="T1272" s="88"/>
    </row>
    <row r="1273" spans="3:20" s="2" customFormat="1">
      <c r="C1273" s="58" t="s">
        <v>2</v>
      </c>
      <c r="E1273" s="80">
        <v>0</v>
      </c>
      <c r="F1273" s="80">
        <v>0</v>
      </c>
      <c r="G1273" s="80">
        <v>0</v>
      </c>
      <c r="H1273" s="80">
        <v>0</v>
      </c>
      <c r="I1273" s="80">
        <v>0</v>
      </c>
      <c r="J1273" s="80">
        <v>0</v>
      </c>
      <c r="T1273" s="88"/>
    </row>
    <row r="1277" spans="3:20">
      <c r="H1277" s="44"/>
      <c r="I1277" s="44"/>
      <c r="J1277" s="44"/>
    </row>
    <row r="1278" spans="3:20">
      <c r="H1278" s="44"/>
      <c r="I1278" s="44"/>
      <c r="J1278" s="44"/>
    </row>
    <row r="1279" spans="3:20">
      <c r="H1279" s="44"/>
      <c r="I1279" s="44"/>
      <c r="J1279" s="44"/>
    </row>
    <row r="1280" spans="3:20">
      <c r="H1280" s="44"/>
      <c r="I1280" s="44"/>
      <c r="J1280" s="44"/>
    </row>
    <row r="1281" spans="5:20">
      <c r="H1281" s="44"/>
      <c r="I1281" s="44"/>
      <c r="J1281" s="44"/>
    </row>
    <row r="1282" spans="5:20">
      <c r="E1282" s="44"/>
      <c r="G1282" s="44"/>
      <c r="H1282" s="44"/>
      <c r="I1282" s="44"/>
      <c r="J1282" s="44"/>
      <c r="M1282" s="44"/>
    </row>
    <row r="1283" spans="5:20">
      <c r="H1283" s="44"/>
      <c r="I1283" s="44"/>
      <c r="J1283" s="44"/>
    </row>
    <row r="1284" spans="5:20">
      <c r="H1284" s="44"/>
      <c r="I1284" s="44"/>
      <c r="J1284" s="44"/>
    </row>
    <row r="1285" spans="5:20">
      <c r="H1285" s="44"/>
      <c r="I1285" s="44"/>
      <c r="J1285" s="44"/>
    </row>
    <row r="1286" spans="5:20">
      <c r="H1286" s="44"/>
      <c r="I1286" s="44"/>
      <c r="J1286" s="44"/>
    </row>
    <row r="1287" spans="5:20">
      <c r="H1287" s="44"/>
      <c r="I1287" s="44"/>
      <c r="J1287" s="44"/>
    </row>
    <row r="1288" spans="5:20">
      <c r="H1288" s="44"/>
      <c r="I1288" s="44"/>
      <c r="J1288" s="44"/>
    </row>
    <row r="1289" spans="5:20">
      <c r="H1289" s="44"/>
      <c r="I1289" s="44"/>
      <c r="J1289" s="44"/>
    </row>
    <row r="1290" spans="5:20">
      <c r="H1290" s="44"/>
      <c r="I1290" s="44"/>
      <c r="J1290" s="44"/>
    </row>
    <row r="1291" spans="5:20">
      <c r="H1291" s="44"/>
      <c r="I1291" s="44"/>
      <c r="J1291" s="44"/>
    </row>
    <row r="1292" spans="5:20">
      <c r="H1292" s="44"/>
      <c r="I1292" s="44"/>
      <c r="J1292" s="44"/>
    </row>
    <row r="1293" spans="5:20">
      <c r="H1293" s="44"/>
      <c r="I1293" s="44"/>
      <c r="J1293" s="44"/>
    </row>
    <row r="1294" spans="5:20">
      <c r="H1294" s="44"/>
      <c r="I1294" s="44"/>
      <c r="J1294" s="44"/>
    </row>
    <row r="1295" spans="5:20" s="4" customFormat="1">
      <c r="H1295" s="44"/>
      <c r="I1295" s="44"/>
      <c r="J1295" s="44"/>
      <c r="K1295" s="80"/>
      <c r="L1295" s="80"/>
      <c r="M1295" s="80"/>
      <c r="T1295" s="96"/>
    </row>
    <row r="1296" spans="5:20" s="4" customFormat="1">
      <c r="H1296" s="44"/>
      <c r="I1296" s="44"/>
      <c r="J1296" s="44"/>
      <c r="T1296" s="96"/>
    </row>
    <row r="1297" spans="8:20" s="4" customFormat="1">
      <c r="H1297" s="44"/>
      <c r="I1297" s="44"/>
      <c r="J1297" s="44"/>
      <c r="K1297" s="80"/>
      <c r="L1297" s="80"/>
      <c r="M1297" s="80"/>
      <c r="T1297" s="96"/>
    </row>
    <row r="1298" spans="8:20" s="4" customFormat="1">
      <c r="H1298" s="44"/>
      <c r="I1298" s="44"/>
      <c r="J1298" s="44"/>
      <c r="K1298" s="80"/>
      <c r="L1298" s="80"/>
      <c r="M1298" s="80"/>
      <c r="T1298" s="96"/>
    </row>
    <row r="1299" spans="8:20" s="4" customFormat="1">
      <c r="H1299" s="44"/>
      <c r="I1299" s="44"/>
      <c r="J1299" s="44"/>
      <c r="K1299" s="80"/>
      <c r="L1299" s="80"/>
      <c r="M1299" s="80"/>
      <c r="T1299" s="96"/>
    </row>
    <row r="1300" spans="8:20" s="4" customFormat="1">
      <c r="H1300" s="44"/>
      <c r="I1300" s="44"/>
      <c r="J1300" s="44"/>
      <c r="K1300" s="80"/>
      <c r="L1300" s="80"/>
      <c r="M1300" s="80"/>
      <c r="T1300" s="96"/>
    </row>
    <row r="1301" spans="8:20">
      <c r="H1301" s="44"/>
      <c r="I1301" s="44"/>
      <c r="J1301" s="44"/>
    </row>
    <row r="1302" spans="8:20">
      <c r="H1302" s="44"/>
      <c r="I1302" s="44"/>
      <c r="J1302" s="44"/>
    </row>
    <row r="1303" spans="8:20">
      <c r="H1303" s="44"/>
      <c r="I1303" s="44"/>
      <c r="J1303" s="44"/>
    </row>
    <row r="1304" spans="8:20">
      <c r="H1304" s="44"/>
      <c r="I1304" s="44"/>
      <c r="J1304" s="44"/>
    </row>
    <row r="1305" spans="8:20">
      <c r="H1305" s="44"/>
      <c r="I1305" s="44"/>
      <c r="J1305" s="44"/>
    </row>
    <row r="1306" spans="8:20">
      <c r="H1306" s="44"/>
      <c r="I1306" s="44"/>
      <c r="J1306" s="44"/>
    </row>
  </sheetData>
  <autoFilter ref="A8:AK1121"/>
  <mergeCells count="19">
    <mergeCell ref="C2:P2"/>
    <mergeCell ref="A4:A7"/>
    <mergeCell ref="B4:B7"/>
    <mergeCell ref="C4:C7"/>
    <mergeCell ref="D4:D7"/>
    <mergeCell ref="E4:G4"/>
    <mergeCell ref="H4:J4"/>
    <mergeCell ref="K4:M4"/>
    <mergeCell ref="N4:P4"/>
    <mergeCell ref="E5:F6"/>
    <mergeCell ref="P5:P7"/>
    <mergeCell ref="S1122:T1122"/>
    <mergeCell ref="U1122:V1122"/>
    <mergeCell ref="G5:G7"/>
    <mergeCell ref="H5:I6"/>
    <mergeCell ref="J5:J7"/>
    <mergeCell ref="K5:L6"/>
    <mergeCell ref="M5:M7"/>
    <mergeCell ref="N5:O6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38" fitToHeight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2:AI1306"/>
  <sheetViews>
    <sheetView zoomScale="75" zoomScaleNormal="60" workbookViewId="0">
      <pane xSplit="3" ySplit="8" topLeftCell="E1119" activePane="bottomRight" state="frozen"/>
      <selection activeCell="E9" sqref="E9:P1274"/>
      <selection pane="topRight" activeCell="E9" sqref="E9:P1274"/>
      <selection pane="bottomLeft" activeCell="E9" sqref="E9:P1274"/>
      <selection pane="bottomRight" activeCell="E9" sqref="E9:P1274"/>
    </sheetView>
  </sheetViews>
  <sheetFormatPr defaultColWidth="9.140625" defaultRowHeight="15.75" outlineLevelRow="1" outlineLevelCol="1"/>
  <cols>
    <col min="1" max="2" width="8.28515625" style="1" customWidth="1"/>
    <col min="3" max="3" width="81" style="1" customWidth="1"/>
    <col min="4" max="4" width="37.5703125" style="1" customWidth="1"/>
    <col min="5" max="5" width="19.42578125" style="1" customWidth="1"/>
    <col min="6" max="6" width="18.140625" style="1" customWidth="1"/>
    <col min="7" max="7" width="24" style="1" customWidth="1"/>
    <col min="8" max="8" width="20.42578125" style="1" customWidth="1"/>
    <col min="9" max="9" width="18.140625" style="1" customWidth="1"/>
    <col min="10" max="10" width="21.7109375" style="1" customWidth="1"/>
    <col min="11" max="11" width="18.42578125" style="2" customWidth="1"/>
    <col min="12" max="12" width="18.140625" style="2" customWidth="1"/>
    <col min="13" max="13" width="21.7109375" style="2" customWidth="1"/>
    <col min="14" max="14" width="17.85546875" style="1" customWidth="1"/>
    <col min="15" max="15" width="18.140625" style="1" customWidth="1"/>
    <col min="16" max="16" width="14" style="1" customWidth="1"/>
    <col min="17" max="17" width="4.5703125" style="1" customWidth="1" outlineLevel="1"/>
    <col min="18" max="18" width="3.140625" style="1" customWidth="1" outlineLevel="1"/>
    <col min="19" max="19" width="29.5703125" style="1" customWidth="1" outlineLevel="1"/>
    <col min="20" max="20" width="22" style="82" customWidth="1"/>
    <col min="21" max="21" width="20.7109375" style="1" customWidth="1"/>
    <col min="22" max="22" width="19.140625" style="1" customWidth="1"/>
    <col min="23" max="23" width="22" style="1" customWidth="1"/>
    <col min="24" max="24" width="23.42578125" style="1" customWidth="1"/>
    <col min="25" max="25" width="17" style="1" customWidth="1"/>
    <col min="26" max="26" width="27.42578125" style="1" customWidth="1"/>
    <col min="27" max="27" width="9.140625" style="1" customWidth="1"/>
    <col min="28" max="28" width="19.42578125" style="1" customWidth="1"/>
    <col min="29" max="29" width="9.140625" style="1" customWidth="1"/>
    <col min="30" max="30" width="20.28515625" style="1" customWidth="1"/>
    <col min="31" max="31" width="30.7109375" style="1" customWidth="1"/>
    <col min="32" max="32" width="17" style="1" customWidth="1"/>
    <col min="33" max="33" width="17.42578125" style="1" customWidth="1"/>
    <col min="34" max="34" width="21" style="1" customWidth="1"/>
    <col min="35" max="35" width="16.5703125" style="1" customWidth="1"/>
    <col min="36" max="37" width="9.140625" style="1" customWidth="1"/>
    <col min="38" max="16384" width="9.140625" style="1"/>
  </cols>
  <sheetData>
    <row r="2" spans="1:28" ht="74.25" customHeight="1">
      <c r="C2" s="321" t="s">
        <v>232</v>
      </c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</row>
    <row r="3" spans="1:28" ht="16.5" thickBot="1">
      <c r="J3" s="4"/>
    </row>
    <row r="4" spans="1:28" s="12" customFormat="1" ht="44.25" customHeight="1">
      <c r="A4" s="305" t="s">
        <v>147</v>
      </c>
      <c r="B4" s="318" t="s">
        <v>148</v>
      </c>
      <c r="C4" s="318" t="s">
        <v>135</v>
      </c>
      <c r="D4" s="308" t="s">
        <v>0</v>
      </c>
      <c r="E4" s="315" t="s">
        <v>220</v>
      </c>
      <c r="F4" s="316"/>
      <c r="G4" s="317"/>
      <c r="H4" s="315" t="s">
        <v>221</v>
      </c>
      <c r="I4" s="316"/>
      <c r="J4" s="317"/>
      <c r="K4" s="315" t="s">
        <v>226</v>
      </c>
      <c r="L4" s="316"/>
      <c r="M4" s="317"/>
      <c r="N4" s="315" t="s">
        <v>227</v>
      </c>
      <c r="O4" s="316"/>
      <c r="P4" s="317"/>
      <c r="Q4" s="89"/>
      <c r="R4" s="89"/>
      <c r="S4" s="89"/>
      <c r="T4" s="83"/>
    </row>
    <row r="5" spans="1:28" s="3" customFormat="1" ht="22.5" customHeight="1">
      <c r="A5" s="306"/>
      <c r="B5" s="319"/>
      <c r="C5" s="319"/>
      <c r="D5" s="309"/>
      <c r="E5" s="311" t="s">
        <v>7</v>
      </c>
      <c r="F5" s="312"/>
      <c r="G5" s="302" t="s">
        <v>8</v>
      </c>
      <c r="H5" s="311" t="s">
        <v>7</v>
      </c>
      <c r="I5" s="312"/>
      <c r="J5" s="302" t="s">
        <v>8</v>
      </c>
      <c r="K5" s="311" t="s">
        <v>7</v>
      </c>
      <c r="L5" s="312"/>
      <c r="M5" s="302" t="s">
        <v>8</v>
      </c>
      <c r="N5" s="311" t="s">
        <v>7</v>
      </c>
      <c r="O5" s="312"/>
      <c r="P5" s="302" t="s">
        <v>8</v>
      </c>
      <c r="Q5" s="90"/>
      <c r="R5" s="90"/>
      <c r="S5" s="90"/>
      <c r="T5" s="84"/>
    </row>
    <row r="6" spans="1:28" s="3" customFormat="1" ht="22.5" customHeight="1">
      <c r="A6" s="306"/>
      <c r="B6" s="319"/>
      <c r="C6" s="319"/>
      <c r="D6" s="309"/>
      <c r="E6" s="313"/>
      <c r="F6" s="314"/>
      <c r="G6" s="303"/>
      <c r="H6" s="313"/>
      <c r="I6" s="314"/>
      <c r="J6" s="303"/>
      <c r="K6" s="313"/>
      <c r="L6" s="314"/>
      <c r="M6" s="303"/>
      <c r="N6" s="313"/>
      <c r="O6" s="314"/>
      <c r="P6" s="303"/>
      <c r="Q6" s="90"/>
      <c r="R6" s="90"/>
      <c r="S6" s="90"/>
      <c r="T6" s="84"/>
    </row>
    <row r="7" spans="1:28" s="3" customFormat="1" ht="126.75" thickBot="1">
      <c r="A7" s="307"/>
      <c r="B7" s="320"/>
      <c r="C7" s="320"/>
      <c r="D7" s="310"/>
      <c r="E7" s="264" t="s">
        <v>228</v>
      </c>
      <c r="F7" s="266" t="s">
        <v>4</v>
      </c>
      <c r="G7" s="304"/>
      <c r="H7" s="264" t="s">
        <v>193</v>
      </c>
      <c r="I7" s="266" t="s">
        <v>4</v>
      </c>
      <c r="J7" s="304"/>
      <c r="K7" s="264" t="s">
        <v>193</v>
      </c>
      <c r="L7" s="266" t="s">
        <v>4</v>
      </c>
      <c r="M7" s="304"/>
      <c r="N7" s="264" t="s">
        <v>193</v>
      </c>
      <c r="O7" s="266" t="s">
        <v>4</v>
      </c>
      <c r="P7" s="304"/>
      <c r="Q7" s="90"/>
      <c r="R7" s="90"/>
      <c r="S7" s="90"/>
      <c r="T7" s="84"/>
      <c r="W7" s="3" t="s">
        <v>216</v>
      </c>
    </row>
    <row r="8" spans="1:28" s="3" customFormat="1" ht="16.5" thickBot="1">
      <c r="A8" s="33">
        <v>1</v>
      </c>
      <c r="B8" s="34">
        <v>2</v>
      </c>
      <c r="C8" s="34">
        <v>3</v>
      </c>
      <c r="D8" s="265">
        <v>4</v>
      </c>
      <c r="E8" s="100">
        <v>5</v>
      </c>
      <c r="F8" s="34">
        <v>6</v>
      </c>
      <c r="G8" s="265">
        <v>7</v>
      </c>
      <c r="H8" s="100">
        <v>8</v>
      </c>
      <c r="I8" s="34">
        <v>9</v>
      </c>
      <c r="J8" s="265">
        <v>10</v>
      </c>
      <c r="K8" s="33">
        <v>11</v>
      </c>
      <c r="L8" s="34">
        <v>12</v>
      </c>
      <c r="M8" s="265" t="s">
        <v>196</v>
      </c>
      <c r="N8" s="33">
        <v>14</v>
      </c>
      <c r="O8" s="34">
        <v>15</v>
      </c>
      <c r="P8" s="265" t="s">
        <v>197</v>
      </c>
      <c r="Q8" s="90"/>
      <c r="R8" s="90"/>
      <c r="S8" s="90"/>
      <c r="T8" s="84"/>
    </row>
    <row r="9" spans="1:28" s="13" customFormat="1">
      <c r="A9" s="205" t="s">
        <v>10</v>
      </c>
      <c r="B9" s="206" t="s">
        <v>12</v>
      </c>
      <c r="C9" s="207" t="s">
        <v>11</v>
      </c>
      <c r="D9" s="208" t="s">
        <v>145</v>
      </c>
      <c r="E9" s="209" t="e">
        <f>База!E12-'База (2)'!E9</f>
        <v>#VALUE!</v>
      </c>
      <c r="F9" s="210" t="e">
        <f>База!F12-'База (2)'!F9</f>
        <v>#VALUE!</v>
      </c>
      <c r="G9" s="211">
        <f>База!G12-'База (2)'!G9</f>
        <v>1072157454.5099988</v>
      </c>
      <c r="H9" s="209" t="e">
        <f>База!H12-'База (2)'!H9</f>
        <v>#VALUE!</v>
      </c>
      <c r="I9" s="210" t="e">
        <f>База!I12-'База (2)'!I9</f>
        <v>#VALUE!</v>
      </c>
      <c r="J9" s="211">
        <f>База!J12-'База (2)'!J9</f>
        <v>3544095856.7399983</v>
      </c>
      <c r="K9" s="209" t="e">
        <f>База!K12-'База (2)'!K9</f>
        <v>#VALUE!</v>
      </c>
      <c r="L9" s="210" t="e">
        <f>База!L12-'База (2)'!L9</f>
        <v>#VALUE!</v>
      </c>
      <c r="M9" s="211">
        <f>База!M12-'База (2)'!M9</f>
        <v>2471938402.2299995</v>
      </c>
      <c r="N9" s="212" t="e">
        <f>База!N12-'База (2)'!N9</f>
        <v>#VALUE!</v>
      </c>
      <c r="O9" s="213" t="e">
        <f>База!O12-'База (2)'!O9</f>
        <v>#VALUE!</v>
      </c>
      <c r="P9" s="214">
        <f>База!P12-'База (2)'!P9</f>
        <v>0.79885459338626252</v>
      </c>
      <c r="Q9" s="91"/>
      <c r="R9" s="91"/>
      <c r="S9" s="91"/>
      <c r="U9" s="81"/>
      <c r="W9" s="81"/>
      <c r="X9" s="81">
        <v>985573680.61000013</v>
      </c>
    </row>
    <row r="10" spans="1:28" s="16" customFormat="1" outlineLevel="1">
      <c r="A10" s="193" t="s">
        <v>12</v>
      </c>
      <c r="B10" s="5" t="s">
        <v>136</v>
      </c>
      <c r="C10" s="6" t="s">
        <v>137</v>
      </c>
      <c r="D10" s="161" t="s">
        <v>194</v>
      </c>
      <c r="E10" s="26">
        <f>База!E13-'База (2)'!E10</f>
        <v>6971</v>
      </c>
      <c r="F10" s="14">
        <f>База!F13-'База (2)'!F10</f>
        <v>47629</v>
      </c>
      <c r="G10" s="27">
        <f>База!G13-'База (2)'!G10</f>
        <v>641473964.41999865</v>
      </c>
      <c r="H10" s="26">
        <f>База!H13-'База (2)'!H10</f>
        <v>26630</v>
      </c>
      <c r="I10" s="14">
        <f>База!I13-'База (2)'!I10</f>
        <v>203089</v>
      </c>
      <c r="J10" s="27">
        <f>База!J13-'База (2)'!J10</f>
        <v>2496476454.0999985</v>
      </c>
      <c r="K10" s="26">
        <f>База!K13-'База (2)'!K10</f>
        <v>19659</v>
      </c>
      <c r="L10" s="14">
        <f>База!L13-'База (2)'!L10</f>
        <v>155460</v>
      </c>
      <c r="M10" s="27">
        <f>База!M13-'База (2)'!M10</f>
        <v>1855002489.6799994</v>
      </c>
      <c r="N10" s="30">
        <f>База!N13-'База (2)'!N10</f>
        <v>0.88549829391962143</v>
      </c>
      <c r="O10" s="15">
        <f>База!O13-'База (2)'!O10</f>
        <v>0.84841723081058118</v>
      </c>
      <c r="P10" s="31">
        <f>База!P13-'База (2)'!P10</f>
        <v>0.74664686544505354</v>
      </c>
      <c r="Q10" s="92"/>
      <c r="R10" s="92"/>
      <c r="S10" s="92"/>
      <c r="U10" s="81"/>
    </row>
    <row r="11" spans="1:28" s="20" customFormat="1" outlineLevel="1">
      <c r="A11" s="194" t="s">
        <v>12</v>
      </c>
      <c r="B11" s="7"/>
      <c r="C11" s="8" t="s">
        <v>166</v>
      </c>
      <c r="D11" s="162" t="s">
        <v>194</v>
      </c>
      <c r="E11" s="28" t="e">
        <f>База!#REF!-'База (2)'!E11</f>
        <v>#REF!</v>
      </c>
      <c r="F11" s="17" t="e">
        <f>База!#REF!-'База (2)'!F11</f>
        <v>#REF!</v>
      </c>
      <c r="G11" s="29" t="e">
        <f>База!#REF!-'База (2)'!G11</f>
        <v>#REF!</v>
      </c>
      <c r="H11" s="28" t="e">
        <f>База!#REF!-'База (2)'!H11</f>
        <v>#REF!</v>
      </c>
      <c r="I11" s="17" t="e">
        <f>База!#REF!-'База (2)'!I11</f>
        <v>#REF!</v>
      </c>
      <c r="J11" s="29" t="e">
        <f>База!#REF!-'База (2)'!J11</f>
        <v>#REF!</v>
      </c>
      <c r="K11" s="28" t="e">
        <f>База!#REF!-'База (2)'!K11</f>
        <v>#REF!</v>
      </c>
      <c r="L11" s="18" t="e">
        <f>База!#REF!-'База (2)'!L11</f>
        <v>#REF!</v>
      </c>
      <c r="M11" s="29" t="e">
        <f>База!#REF!-'База (2)'!M11</f>
        <v>#REF!</v>
      </c>
      <c r="N11" s="181" t="e">
        <f>База!#REF!-'База (2)'!N11</f>
        <v>#REF!</v>
      </c>
      <c r="O11" s="19" t="e">
        <f>База!#REF!-'База (2)'!O11</f>
        <v>#REF!</v>
      </c>
      <c r="P11" s="32" t="e">
        <f>База!#REF!-'База (2)'!P11</f>
        <v>#REF!</v>
      </c>
      <c r="Q11" s="93"/>
      <c r="R11" s="93"/>
      <c r="S11" s="93"/>
      <c r="U11" s="81"/>
    </row>
    <row r="12" spans="1:28" s="20" customFormat="1" outlineLevel="1">
      <c r="A12" s="194" t="s">
        <v>12</v>
      </c>
      <c r="B12" s="7"/>
      <c r="C12" s="8" t="s">
        <v>167</v>
      </c>
      <c r="D12" s="162" t="s">
        <v>194</v>
      </c>
      <c r="E12" s="28">
        <f>База!E14-'База (2)'!E12</f>
        <v>567</v>
      </c>
      <c r="F12" s="17">
        <f>База!F14-'База (2)'!F12</f>
        <v>8313</v>
      </c>
      <c r="G12" s="29">
        <f>База!G14-'База (2)'!G12</f>
        <v>93011973.389999986</v>
      </c>
      <c r="H12" s="28">
        <f>База!H14-'База (2)'!H12</f>
        <v>846</v>
      </c>
      <c r="I12" s="17">
        <f>База!I14-'База (2)'!I12</f>
        <v>11380</v>
      </c>
      <c r="J12" s="29">
        <f>База!J14-'База (2)'!J12</f>
        <v>219206171.48000002</v>
      </c>
      <c r="K12" s="111">
        <f>База!K14-'База (2)'!K12</f>
        <v>279</v>
      </c>
      <c r="L12" s="18">
        <f>База!L14-'База (2)'!L12</f>
        <v>3067</v>
      </c>
      <c r="M12" s="29">
        <f>База!M14-'База (2)'!M12</f>
        <v>126194198.09000003</v>
      </c>
      <c r="N12" s="181">
        <f>База!N14-'База (2)'!N12</f>
        <v>0.6434267021059088</v>
      </c>
      <c r="O12" s="19">
        <f>База!O14-'База (2)'!O12</f>
        <v>0.55181887572482269</v>
      </c>
      <c r="P12" s="32">
        <f>База!P14-'База (2)'!P12</f>
        <v>0.76412169102385297</v>
      </c>
      <c r="Q12" s="93"/>
      <c r="R12" s="93"/>
      <c r="S12" s="93"/>
      <c r="U12" s="81"/>
    </row>
    <row r="13" spans="1:28" s="20" customFormat="1" outlineLevel="1">
      <c r="A13" s="194" t="s">
        <v>12</v>
      </c>
      <c r="B13" s="7" t="s">
        <v>168</v>
      </c>
      <c r="C13" s="8" t="s">
        <v>138</v>
      </c>
      <c r="D13" s="162" t="s">
        <v>194</v>
      </c>
      <c r="E13" s="28">
        <f>База!E15-'База (2)'!E13</f>
        <v>713</v>
      </c>
      <c r="F13" s="17">
        <f>База!F15-'База (2)'!F13</f>
        <v>5129</v>
      </c>
      <c r="G13" s="29">
        <f>База!G15-'База (2)'!G13</f>
        <v>182316069.92999935</v>
      </c>
      <c r="H13" s="28">
        <f>База!H15-'База (2)'!H13</f>
        <v>229</v>
      </c>
      <c r="I13" s="17">
        <f>База!I15-'База (2)'!I13</f>
        <v>2496</v>
      </c>
      <c r="J13" s="29">
        <f>База!J15-'База (2)'!J13</f>
        <v>176802665.47999978</v>
      </c>
      <c r="K13" s="111">
        <f>База!K15-'База (2)'!K13</f>
        <v>-484</v>
      </c>
      <c r="L13" s="18">
        <f>База!L15-'База (2)'!L13</f>
        <v>-2633</v>
      </c>
      <c r="M13" s="29">
        <f>База!M15-'База (2)'!M13</f>
        <v>-5513404.4499995708</v>
      </c>
      <c r="N13" s="181">
        <f>База!N15-'База (2)'!N13</f>
        <v>-0.19632428313773806</v>
      </c>
      <c r="O13" s="19">
        <f>База!O15-'База (2)'!O13</f>
        <v>-0.14225209724039434</v>
      </c>
      <c r="P13" s="32">
        <f>База!P15-'База (2)'!P13</f>
        <v>-6.018623568356643E-2</v>
      </c>
      <c r="Q13" s="93"/>
      <c r="R13" s="93"/>
      <c r="S13" s="93"/>
      <c r="U13" s="81"/>
      <c r="V13" s="22"/>
      <c r="W13" s="22"/>
      <c r="X13" s="22"/>
    </row>
    <row r="14" spans="1:28" s="20" customFormat="1" ht="31.5" outlineLevel="1">
      <c r="A14" s="194" t="s">
        <v>12</v>
      </c>
      <c r="B14" s="7" t="s">
        <v>169</v>
      </c>
      <c r="C14" s="129" t="s">
        <v>181</v>
      </c>
      <c r="D14" s="162" t="s">
        <v>195</v>
      </c>
      <c r="E14" s="28">
        <f>База!E16-'База (2)'!E14</f>
        <v>0</v>
      </c>
      <c r="F14" s="17">
        <f>База!F16-'База (2)'!F14</f>
        <v>0</v>
      </c>
      <c r="G14" s="29">
        <f>База!G16-'База (2)'!G14</f>
        <v>14658701</v>
      </c>
      <c r="H14" s="111">
        <f>База!H16-'База (2)'!H14</f>
        <v>0</v>
      </c>
      <c r="I14" s="18">
        <f>База!I16-'База (2)'!I14</f>
        <v>0</v>
      </c>
      <c r="J14" s="29">
        <f>База!J16-'База (2)'!J14</f>
        <v>-9669729.3999999985</v>
      </c>
      <c r="K14" s="28">
        <f>База!K16-'База (2)'!K14</f>
        <v>0</v>
      </c>
      <c r="L14" s="18">
        <f>База!L16-'База (2)'!L14</f>
        <v>0</v>
      </c>
      <c r="M14" s="29">
        <f>База!M16-'База (2)'!M14</f>
        <v>-24328430.399999999</v>
      </c>
      <c r="N14" s="181">
        <f>База!N16-'База (2)'!N14</f>
        <v>0</v>
      </c>
      <c r="O14" s="19">
        <f>База!O16-'База (2)'!O14</f>
        <v>0</v>
      </c>
      <c r="P14" s="32">
        <f>База!P16-'База (2)'!P14</f>
        <v>-3.5852043989711277</v>
      </c>
      <c r="Q14" s="93"/>
      <c r="R14" s="93"/>
      <c r="S14" s="93"/>
      <c r="U14" s="81"/>
    </row>
    <row r="15" spans="1:28" s="20" customFormat="1" outlineLevel="1">
      <c r="A15" s="194" t="s">
        <v>12</v>
      </c>
      <c r="B15" s="7" t="s">
        <v>170</v>
      </c>
      <c r="C15" s="8" t="s">
        <v>180</v>
      </c>
      <c r="D15" s="162" t="s">
        <v>194</v>
      </c>
      <c r="E15" s="28">
        <f>База!E17-'База (2)'!E15</f>
        <v>6258</v>
      </c>
      <c r="F15" s="17">
        <f>База!F17-'База (2)'!F15</f>
        <v>42500</v>
      </c>
      <c r="G15" s="29">
        <f>База!G17-'База (2)'!G15</f>
        <v>439755954.23999953</v>
      </c>
      <c r="H15" s="28">
        <f>База!H17-'База (2)'!H15</f>
        <v>26401</v>
      </c>
      <c r="I15" s="17">
        <f>База!I17-'База (2)'!I15</f>
        <v>200593</v>
      </c>
      <c r="J15" s="29">
        <f>База!J17-'База (2)'!J15</f>
        <v>2287053021.9599986</v>
      </c>
      <c r="K15" s="111">
        <f>База!K17-'База (2)'!K15</f>
        <v>20143</v>
      </c>
      <c r="L15" s="18">
        <f>База!L17-'База (2)'!L15</f>
        <v>158093</v>
      </c>
      <c r="M15" s="29">
        <f>База!M17-'База (2)'!M15</f>
        <v>1847297067.7199991</v>
      </c>
      <c r="N15" s="181">
        <f>База!N17-'База (2)'!N15</f>
        <v>1.0403514993892107</v>
      </c>
      <c r="O15" s="19">
        <f>База!O17-'База (2)'!O15</f>
        <v>0.9718417673990456</v>
      </c>
      <c r="P15" s="32">
        <f>База!P17-'База (2)'!P15</f>
        <v>1.040662235552182</v>
      </c>
      <c r="Q15" s="93"/>
      <c r="R15" s="93"/>
      <c r="S15" s="93"/>
      <c r="U15" s="81"/>
      <c r="X15" s="198"/>
      <c r="AB15" s="22"/>
    </row>
    <row r="16" spans="1:28" s="20" customFormat="1" outlineLevel="1">
      <c r="A16" s="194" t="s">
        <v>12</v>
      </c>
      <c r="B16" s="7" t="s">
        <v>171</v>
      </c>
      <c r="C16" s="8" t="s">
        <v>156</v>
      </c>
      <c r="D16" s="162"/>
      <c r="E16" s="28">
        <f>База!E18-'База (2)'!E16</f>
        <v>0</v>
      </c>
      <c r="F16" s="17">
        <f>База!F18-'База (2)'!F16</f>
        <v>0</v>
      </c>
      <c r="G16" s="29">
        <f>База!G18-'База (2)'!G16</f>
        <v>4743239.25</v>
      </c>
      <c r="H16" s="28">
        <f>База!H18-'База (2)'!H16</f>
        <v>0</v>
      </c>
      <c r="I16" s="17">
        <f>База!I18-'База (2)'!I16</f>
        <v>0</v>
      </c>
      <c r="J16" s="29">
        <f>База!J18-'База (2)'!J16</f>
        <v>42290496.060000002</v>
      </c>
      <c r="K16" s="111">
        <f>База!K18-'База (2)'!K16</f>
        <v>0</v>
      </c>
      <c r="L16" s="18">
        <f>База!L18-'База (2)'!L16</f>
        <v>0</v>
      </c>
      <c r="M16" s="29">
        <f>База!M18-'База (2)'!M16</f>
        <v>37547256.810000002</v>
      </c>
      <c r="N16" s="181">
        <f>База!N18-'База (2)'!N16</f>
        <v>0</v>
      </c>
      <c r="O16" s="19">
        <f>База!O18-'База (2)'!O16</f>
        <v>0</v>
      </c>
      <c r="P16" s="32">
        <f>База!P18-'База (2)'!P16</f>
        <v>0.48502829297950067</v>
      </c>
      <c r="Q16" s="93"/>
      <c r="R16" s="93"/>
      <c r="S16" s="93"/>
      <c r="U16" s="81"/>
    </row>
    <row r="17" spans="1:24" s="16" customFormat="1" outlineLevel="1">
      <c r="A17" s="193" t="s">
        <v>12</v>
      </c>
      <c r="B17" s="5" t="s">
        <v>141</v>
      </c>
      <c r="C17" s="6" t="s">
        <v>140</v>
      </c>
      <c r="D17" s="161" t="s">
        <v>159</v>
      </c>
      <c r="E17" s="26">
        <f>База!E19-'База (2)'!E17</f>
        <v>5033</v>
      </c>
      <c r="F17" s="14">
        <f>База!F19-'База (2)'!F17</f>
        <v>19060</v>
      </c>
      <c r="G17" s="27">
        <f>База!G19-'База (2)'!G17</f>
        <v>324038975.29000002</v>
      </c>
      <c r="H17" s="26">
        <f>База!H19-'База (2)'!H17</f>
        <v>9854</v>
      </c>
      <c r="I17" s="21">
        <f>База!I19-'База (2)'!I17</f>
        <v>35952</v>
      </c>
      <c r="J17" s="27">
        <f>База!J19-'База (2)'!J17</f>
        <v>541433571.43000007</v>
      </c>
      <c r="K17" s="26">
        <f>База!K19-'База (2)'!K17</f>
        <v>4821</v>
      </c>
      <c r="L17" s="21">
        <f>База!L19-'База (2)'!L17</f>
        <v>16892</v>
      </c>
      <c r="M17" s="27">
        <f>База!M19-'База (2)'!M17</f>
        <v>217394596.14000005</v>
      </c>
      <c r="N17" s="30">
        <f>База!N19-'База (2)'!N17</f>
        <v>1.1535940060875673</v>
      </c>
      <c r="O17" s="15">
        <f>База!O19-'База (2)'!O17</f>
        <v>0.87385153857372022</v>
      </c>
      <c r="P17" s="31">
        <f>База!P19-'База (2)'!P17</f>
        <v>1.1790403316344513</v>
      </c>
      <c r="Q17" s="92"/>
      <c r="R17" s="92"/>
      <c r="S17" s="92"/>
      <c r="U17" s="81"/>
    </row>
    <row r="18" spans="1:24" s="16" customFormat="1" outlineLevel="1">
      <c r="A18" s="193" t="s">
        <v>12</v>
      </c>
      <c r="B18" s="5"/>
      <c r="C18" s="8" t="s">
        <v>166</v>
      </c>
      <c r="D18" s="162" t="s">
        <v>159</v>
      </c>
      <c r="E18" s="28" t="e">
        <f>База!#REF!-'База (2)'!E18</f>
        <v>#REF!</v>
      </c>
      <c r="F18" s="17" t="e">
        <f>База!#REF!-'База (2)'!F18</f>
        <v>#REF!</v>
      </c>
      <c r="G18" s="29" t="e">
        <f>База!#REF!-'База (2)'!G18</f>
        <v>#REF!</v>
      </c>
      <c r="H18" s="28" t="e">
        <f>База!#REF!-'База (2)'!H18</f>
        <v>#REF!</v>
      </c>
      <c r="I18" s="17" t="e">
        <f>База!#REF!-'База (2)'!I18</f>
        <v>#REF!</v>
      </c>
      <c r="J18" s="29" t="e">
        <f>База!#REF!-'База (2)'!J18</f>
        <v>#REF!</v>
      </c>
      <c r="K18" s="111" t="e">
        <f>База!#REF!-'База (2)'!K18</f>
        <v>#REF!</v>
      </c>
      <c r="L18" s="18" t="e">
        <f>База!#REF!-'База (2)'!L18</f>
        <v>#REF!</v>
      </c>
      <c r="M18" s="29" t="e">
        <f>База!#REF!-'База (2)'!M18</f>
        <v>#REF!</v>
      </c>
      <c r="N18" s="30" t="e">
        <f>База!#REF!-'База (2)'!N18</f>
        <v>#REF!</v>
      </c>
      <c r="O18" s="15" t="e">
        <f>База!#REF!-'База (2)'!O18</f>
        <v>#REF!</v>
      </c>
      <c r="P18" s="31" t="e">
        <f>База!#REF!-'База (2)'!P18</f>
        <v>#REF!</v>
      </c>
      <c r="Q18" s="92"/>
      <c r="R18" s="92"/>
      <c r="S18" s="92"/>
      <c r="U18" s="81"/>
    </row>
    <row r="19" spans="1:24" s="16" customFormat="1" outlineLevel="1">
      <c r="A19" s="193" t="s">
        <v>12</v>
      </c>
      <c r="B19" s="5"/>
      <c r="C19" s="8" t="s">
        <v>167</v>
      </c>
      <c r="D19" s="162" t="s">
        <v>159</v>
      </c>
      <c r="E19" s="28">
        <f>База!E20-'База (2)'!E19</f>
        <v>767</v>
      </c>
      <c r="F19" s="17">
        <f>База!F20-'База (2)'!F19</f>
        <v>6223</v>
      </c>
      <c r="G19" s="29">
        <f>База!G20-'База (2)'!G19</f>
        <v>26249842.809999995</v>
      </c>
      <c r="H19" s="111">
        <f>База!H20-'База (2)'!H19</f>
        <v>266</v>
      </c>
      <c r="I19" s="18">
        <f>База!I20-'База (2)'!I19</f>
        <v>2486</v>
      </c>
      <c r="J19" s="29">
        <f>База!J20-'База (2)'!J19</f>
        <v>20277955.489999998</v>
      </c>
      <c r="K19" s="111">
        <f>База!K20-'База (2)'!K19</f>
        <v>-501</v>
      </c>
      <c r="L19" s="18">
        <f>База!L20-'База (2)'!L19</f>
        <v>-3737</v>
      </c>
      <c r="M19" s="29">
        <f>База!M20-'База (2)'!M19</f>
        <v>-5971887.3199999984</v>
      </c>
      <c r="N19" s="181">
        <f>База!N20-'База (2)'!N19</f>
        <v>0.31367924528301883</v>
      </c>
      <c r="O19" s="19">
        <f>База!O20-'База (2)'!O19</f>
        <v>0.31090545272636316</v>
      </c>
      <c r="P19" s="32">
        <f>База!P20-'База (2)'!P19</f>
        <v>0.52987039695708371</v>
      </c>
      <c r="Q19" s="92"/>
      <c r="R19" s="92"/>
      <c r="S19" s="92"/>
      <c r="U19" s="81"/>
    </row>
    <row r="20" spans="1:24" s="16" customFormat="1" ht="31.5" outlineLevel="1">
      <c r="A20" s="193" t="s">
        <v>12</v>
      </c>
      <c r="B20" s="5"/>
      <c r="C20" s="129" t="s">
        <v>182</v>
      </c>
      <c r="D20" s="162" t="s">
        <v>159</v>
      </c>
      <c r="E20" s="28">
        <f>База!E21-'База (2)'!E20</f>
        <v>0</v>
      </c>
      <c r="F20" s="17">
        <f>База!F21-'База (2)'!F20</f>
        <v>0</v>
      </c>
      <c r="G20" s="29">
        <f>База!G21-'База (2)'!G20</f>
        <v>0</v>
      </c>
      <c r="H20" s="28">
        <f>База!H21-'База (2)'!H20</f>
        <v>0</v>
      </c>
      <c r="I20" s="18">
        <f>База!I21-'База (2)'!I20</f>
        <v>0</v>
      </c>
      <c r="J20" s="29">
        <f>База!J21-'База (2)'!J20</f>
        <v>0</v>
      </c>
      <c r="K20" s="111">
        <f>База!K21-'База (2)'!K20</f>
        <v>0</v>
      </c>
      <c r="L20" s="18">
        <f>База!L21-'База (2)'!L20</f>
        <v>0</v>
      </c>
      <c r="M20" s="29">
        <f>База!M21-'База (2)'!M20</f>
        <v>0</v>
      </c>
      <c r="N20" s="30">
        <f>База!N21-'База (2)'!N20</f>
        <v>0</v>
      </c>
      <c r="O20" s="15">
        <f>База!O21-'База (2)'!O20</f>
        <v>0</v>
      </c>
      <c r="P20" s="31">
        <f>База!P21-'База (2)'!P20</f>
        <v>0</v>
      </c>
      <c r="Q20" s="92"/>
      <c r="R20" s="92"/>
      <c r="S20" s="92"/>
      <c r="U20" s="81"/>
    </row>
    <row r="21" spans="1:24" s="20" customFormat="1" outlineLevel="1">
      <c r="A21" s="194" t="s">
        <v>12</v>
      </c>
      <c r="B21" s="7" t="s">
        <v>185</v>
      </c>
      <c r="C21" s="8" t="s">
        <v>157</v>
      </c>
      <c r="D21" s="162" t="s">
        <v>159</v>
      </c>
      <c r="E21" s="28">
        <f>База!E22-'База (2)'!E21</f>
        <v>340</v>
      </c>
      <c r="F21" s="17">
        <f>База!F22-'База (2)'!F21</f>
        <v>1900</v>
      </c>
      <c r="G21" s="29">
        <f>База!G22-'База (2)'!G21</f>
        <v>9868596</v>
      </c>
      <c r="H21" s="28">
        <f>База!H22-'База (2)'!H21</f>
        <v>356</v>
      </c>
      <c r="I21" s="17">
        <f>База!I22-'База (2)'!I21</f>
        <v>1080</v>
      </c>
      <c r="J21" s="29">
        <f>База!J22-'База (2)'!J21</f>
        <v>9957871.3599999994</v>
      </c>
      <c r="K21" s="111">
        <f>База!K22-'База (2)'!K21</f>
        <v>16</v>
      </c>
      <c r="L21" s="18">
        <f>База!L22-'База (2)'!L21</f>
        <v>-820</v>
      </c>
      <c r="M21" s="29">
        <f>База!M22-'База (2)'!M21</f>
        <v>89275.359999999404</v>
      </c>
      <c r="N21" s="181">
        <f>База!N22-'База (2)'!N21</f>
        <v>4.7058823529411764E-2</v>
      </c>
      <c r="O21" s="19">
        <f>База!O22-'База (2)'!O21</f>
        <v>-0.43157894736842106</v>
      </c>
      <c r="P21" s="32">
        <f>База!P22-'База (2)'!P21</f>
        <v>9.0464094385867451E-3</v>
      </c>
      <c r="Q21" s="93"/>
      <c r="R21" s="93"/>
      <c r="S21" s="93"/>
      <c r="U21" s="81"/>
    </row>
    <row r="22" spans="1:24" s="20" customFormat="1" outlineLevel="1">
      <c r="A22" s="194" t="s">
        <v>12</v>
      </c>
      <c r="B22" s="7" t="s">
        <v>186</v>
      </c>
      <c r="C22" s="8" t="s">
        <v>183</v>
      </c>
      <c r="D22" s="162" t="s">
        <v>159</v>
      </c>
      <c r="E22" s="28">
        <f>База!E23-'База (2)'!E22</f>
        <v>4693</v>
      </c>
      <c r="F22" s="17">
        <f>База!F23-'База (2)'!F22</f>
        <v>17160</v>
      </c>
      <c r="G22" s="29">
        <f>База!G23-'База (2)'!G22</f>
        <v>316031066.44000006</v>
      </c>
      <c r="H22" s="28">
        <f>База!H23-'База (2)'!H22</f>
        <v>9498</v>
      </c>
      <c r="I22" s="17">
        <f>База!I23-'База (2)'!I22</f>
        <v>34872</v>
      </c>
      <c r="J22" s="29">
        <f>База!J23-'База (2)'!J22</f>
        <v>531475700.07000005</v>
      </c>
      <c r="K22" s="111">
        <f>База!K23-'База (2)'!K22</f>
        <v>4805</v>
      </c>
      <c r="L22" s="18">
        <f>База!L23-'База (2)'!L22</f>
        <v>17712</v>
      </c>
      <c r="M22" s="29">
        <f>База!M23-'База (2)'!M22</f>
        <v>215444633.63000003</v>
      </c>
      <c r="N22" s="181">
        <f>База!N23-'База (2)'!N22</f>
        <v>1.1580102414045355</v>
      </c>
      <c r="O22" s="19">
        <f>База!O23-'База (2)'!O22</f>
        <v>0.88863972274603742</v>
      </c>
      <c r="P22" s="32">
        <f>База!P23-'База (2)'!P22</f>
        <v>1.1827737531882898</v>
      </c>
      <c r="Q22" s="93"/>
      <c r="R22" s="93"/>
      <c r="S22" s="93"/>
      <c r="U22" s="81"/>
    </row>
    <row r="23" spans="1:24" s="20" customFormat="1" outlineLevel="1">
      <c r="A23" s="194" t="s">
        <v>12</v>
      </c>
      <c r="B23" s="7" t="s">
        <v>187</v>
      </c>
      <c r="C23" s="8" t="s">
        <v>156</v>
      </c>
      <c r="D23" s="162"/>
      <c r="E23" s="28" t="e">
        <f>База!#REF!-'База (2)'!E23</f>
        <v>#REF!</v>
      </c>
      <c r="F23" s="17" t="e">
        <f>База!#REF!-'База (2)'!F23</f>
        <v>#REF!</v>
      </c>
      <c r="G23" s="29" t="e">
        <f>База!#REF!-'База (2)'!G23</f>
        <v>#REF!</v>
      </c>
      <c r="H23" s="28" t="e">
        <f>База!#REF!-'База (2)'!H23</f>
        <v>#REF!</v>
      </c>
      <c r="I23" s="17" t="e">
        <f>База!#REF!-'База (2)'!I23</f>
        <v>#REF!</v>
      </c>
      <c r="J23" s="29" t="e">
        <f>База!#REF!-'База (2)'!J23</f>
        <v>#REF!</v>
      </c>
      <c r="K23" s="111" t="e">
        <f>База!#REF!-'База (2)'!K23</f>
        <v>#REF!</v>
      </c>
      <c r="L23" s="18" t="e">
        <f>База!#REF!-'База (2)'!L23</f>
        <v>#REF!</v>
      </c>
      <c r="M23" s="29" t="e">
        <f>База!#REF!-'База (2)'!M23</f>
        <v>#REF!</v>
      </c>
      <c r="N23" s="181" t="e">
        <f>База!#REF!-'База (2)'!N23</f>
        <v>#REF!</v>
      </c>
      <c r="O23" s="19" t="e">
        <f>База!#REF!-'База (2)'!O23</f>
        <v>#REF!</v>
      </c>
      <c r="P23" s="32" t="e">
        <f>База!#REF!-'База (2)'!P23</f>
        <v>#REF!</v>
      </c>
      <c r="Q23" s="93"/>
      <c r="R23" s="93"/>
      <c r="S23" s="93"/>
      <c r="U23" s="81"/>
    </row>
    <row r="24" spans="1:24" s="16" customFormat="1" ht="31.5" outlineLevel="1">
      <c r="A24" s="193" t="s">
        <v>12</v>
      </c>
      <c r="B24" s="5" t="s">
        <v>139</v>
      </c>
      <c r="C24" s="9" t="s">
        <v>142</v>
      </c>
      <c r="D24" s="163" t="s">
        <v>1</v>
      </c>
      <c r="E24" s="26">
        <f>База!E24-'База (2)'!E24</f>
        <v>1887</v>
      </c>
      <c r="F24" s="14">
        <f>База!F24-'База (2)'!F24</f>
        <v>3190</v>
      </c>
      <c r="G24" s="27">
        <f>База!G24-'База (2)'!G24</f>
        <v>106644514.80000001</v>
      </c>
      <c r="H24" s="26">
        <f>База!H24-'База (2)'!H24</f>
        <v>2570</v>
      </c>
      <c r="I24" s="21">
        <f>База!I24-'База (2)'!I24</f>
        <v>59443</v>
      </c>
      <c r="J24" s="27">
        <f>База!J24-'База (2)'!J24</f>
        <v>506185831.21000004</v>
      </c>
      <c r="K24" s="26">
        <f>База!K24-'База (2)'!K24</f>
        <v>683</v>
      </c>
      <c r="L24" s="21">
        <f>База!L24-'База (2)'!L24</f>
        <v>56253</v>
      </c>
      <c r="M24" s="27">
        <f>База!M24-'База (2)'!M24</f>
        <v>399541316.40999997</v>
      </c>
      <c r="N24" s="30">
        <f>База!N24-'База (2)'!N24</f>
        <v>-3.3748914927856699E-2</v>
      </c>
      <c r="O24" s="15">
        <f>База!O24-'База (2)'!O24</f>
        <v>0.5002526683650339</v>
      </c>
      <c r="P24" s="31">
        <f>База!P24-'База (2)'!P24</f>
        <v>0.97273750203411902</v>
      </c>
      <c r="Q24" s="92"/>
      <c r="R24" s="92"/>
      <c r="S24" s="92"/>
      <c r="U24" s="81"/>
    </row>
    <row r="25" spans="1:24" s="20" customFormat="1" ht="31.5" outlineLevel="1">
      <c r="A25" s="194" t="s">
        <v>12</v>
      </c>
      <c r="B25" s="7" t="s">
        <v>188</v>
      </c>
      <c r="C25" s="10" t="s">
        <v>184</v>
      </c>
      <c r="D25" s="164" t="s">
        <v>1</v>
      </c>
      <c r="E25" s="28">
        <f>База!E25-'База (2)'!E25</f>
        <v>1887</v>
      </c>
      <c r="F25" s="17">
        <f>База!F25-'База (2)'!F25</f>
        <v>3190</v>
      </c>
      <c r="G25" s="29">
        <f>База!G25-'База (2)'!G25</f>
        <v>106644514.80000001</v>
      </c>
      <c r="H25" s="28">
        <f>База!H25-'База (2)'!H25</f>
        <v>2570</v>
      </c>
      <c r="I25" s="17">
        <f>База!I25-'База (2)'!I25</f>
        <v>59443</v>
      </c>
      <c r="J25" s="29">
        <f>База!J25-'База (2)'!J25</f>
        <v>506185831.21000004</v>
      </c>
      <c r="K25" s="111">
        <f>База!K25-'База (2)'!K25</f>
        <v>683</v>
      </c>
      <c r="L25" s="18">
        <f>База!L25-'База (2)'!L25</f>
        <v>56253</v>
      </c>
      <c r="M25" s="29">
        <f>База!M25-'База (2)'!M25</f>
        <v>399541316.40999997</v>
      </c>
      <c r="N25" s="181">
        <f>База!N25-'База (2)'!N25</f>
        <v>-3.3748914927856699E-2</v>
      </c>
      <c r="O25" s="19">
        <f>База!O25-'База (2)'!O25</f>
        <v>0.5002526683650339</v>
      </c>
      <c r="P25" s="32">
        <f>База!P25-'База (2)'!P25</f>
        <v>0.97273750203411902</v>
      </c>
      <c r="Q25" s="93"/>
      <c r="R25" s="93"/>
      <c r="S25" s="93"/>
      <c r="U25" s="81"/>
    </row>
    <row r="26" spans="1:24" s="20" customFormat="1" ht="31.5" outlineLevel="1">
      <c r="A26" s="194" t="s">
        <v>12</v>
      </c>
      <c r="B26" s="7"/>
      <c r="C26" s="10" t="s">
        <v>224</v>
      </c>
      <c r="D26" s="164" t="s">
        <v>225</v>
      </c>
      <c r="E26" s="28">
        <f>База!E26-'База (2)'!E26</f>
        <v>84</v>
      </c>
      <c r="F26" s="17">
        <f>База!F26-'База (2)'!F26</f>
        <v>465</v>
      </c>
      <c r="G26" s="29">
        <f>База!G26-'База (2)'!G26</f>
        <v>600342.44999999995</v>
      </c>
      <c r="H26" s="28">
        <f>База!H26-'База (2)'!H26</f>
        <v>481</v>
      </c>
      <c r="I26" s="17">
        <f>База!I26-'База (2)'!I26</f>
        <v>481</v>
      </c>
      <c r="J26" s="29">
        <f>База!J26-'База (2)'!J26</f>
        <v>510535.5</v>
      </c>
      <c r="K26" s="111">
        <f>База!K26-'База (2)'!K26</f>
        <v>397</v>
      </c>
      <c r="L26" s="18">
        <f>База!L26-'База (2)'!L26</f>
        <v>16</v>
      </c>
      <c r="M26" s="29">
        <f>База!M26-'База (2)'!M26</f>
        <v>-89806.949999999953</v>
      </c>
      <c r="N26" s="181">
        <f>База!N26-'База (2)'!N26</f>
        <v>0.47990639851104966</v>
      </c>
      <c r="O26" s="19">
        <f>База!O26-'База (2)'!O26</f>
        <v>-0.31921386501539167</v>
      </c>
      <c r="P26" s="32">
        <f>База!P26-'База (2)'!P26</f>
        <v>-0.17359579595176666</v>
      </c>
      <c r="Q26" s="93"/>
      <c r="R26" s="93"/>
      <c r="S26" s="93"/>
      <c r="U26" s="81"/>
    </row>
    <row r="27" spans="1:24" s="20" customFormat="1" outlineLevel="1">
      <c r="A27" s="194" t="s">
        <v>12</v>
      </c>
      <c r="B27" s="7"/>
      <c r="C27" s="10" t="s">
        <v>222</v>
      </c>
      <c r="D27" s="164" t="s">
        <v>223</v>
      </c>
      <c r="E27" s="28">
        <f>База!E27-'База (2)'!E27</f>
        <v>234</v>
      </c>
      <c r="F27" s="17">
        <f>База!F27-'База (2)'!F27</f>
        <v>0</v>
      </c>
      <c r="G27" s="29">
        <f>База!G27-'База (2)'!G27</f>
        <v>18817930.780000001</v>
      </c>
      <c r="H27" s="28">
        <f>База!H27-'База (2)'!H27</f>
        <v>9464</v>
      </c>
      <c r="I27" s="17">
        <f>База!I27-'База (2)'!I27</f>
        <v>0</v>
      </c>
      <c r="J27" s="29">
        <f>База!J27-'База (2)'!J27</f>
        <v>32392557</v>
      </c>
      <c r="K27" s="111">
        <f>База!K27-'База (2)'!K27</f>
        <v>9230</v>
      </c>
      <c r="L27" s="18">
        <f>База!L27-'База (2)'!L27</f>
        <v>0</v>
      </c>
      <c r="M27" s="29">
        <f>База!M27-'База (2)'!M27</f>
        <v>13574626.219999999</v>
      </c>
      <c r="N27" s="181">
        <f>База!N27-'База (2)'!N27</f>
        <v>0.25186339952351272</v>
      </c>
      <c r="O27" s="19">
        <f>База!O27-'База (2)'!O27</f>
        <v>0</v>
      </c>
      <c r="P27" s="32">
        <f>База!P27-'База (2)'!P27</f>
        <v>9.8873659205485506E-2</v>
      </c>
      <c r="Q27" s="93"/>
      <c r="R27" s="93"/>
      <c r="S27" s="93"/>
      <c r="U27" s="81"/>
    </row>
    <row r="28" spans="1:24" s="20" customFormat="1" outlineLevel="1">
      <c r="A28" s="194" t="s">
        <v>12</v>
      </c>
      <c r="B28" s="7" t="s">
        <v>189</v>
      </c>
      <c r="C28" s="11" t="s">
        <v>144</v>
      </c>
      <c r="D28" s="164" t="s">
        <v>1</v>
      </c>
      <c r="E28" s="28">
        <f>База!E28-'База (2)'!E28</f>
        <v>0</v>
      </c>
      <c r="F28" s="17">
        <f>База!F28-'База (2)'!F28</f>
        <v>0</v>
      </c>
      <c r="G28" s="29">
        <f>База!G28-'База (2)'!G28</f>
        <v>0</v>
      </c>
      <c r="H28" s="28">
        <f>База!H28-'База (2)'!H28</f>
        <v>0</v>
      </c>
      <c r="I28" s="17">
        <f>База!I28-'База (2)'!I28</f>
        <v>0</v>
      </c>
      <c r="J28" s="29">
        <f>База!J28-'База (2)'!J28</f>
        <v>0</v>
      </c>
      <c r="K28" s="111">
        <f>База!K28-'База (2)'!K28</f>
        <v>0</v>
      </c>
      <c r="L28" s="18">
        <f>База!L28-'База (2)'!L28</f>
        <v>0</v>
      </c>
      <c r="M28" s="29">
        <f>База!M28-'База (2)'!M28</f>
        <v>0</v>
      </c>
      <c r="N28" s="181">
        <f>База!N28-'База (2)'!N28</f>
        <v>0</v>
      </c>
      <c r="O28" s="19">
        <f>База!O28-'База (2)'!O28</f>
        <v>0</v>
      </c>
      <c r="P28" s="32">
        <f>База!P28-'База (2)'!P28</f>
        <v>0</v>
      </c>
      <c r="Q28" s="93"/>
      <c r="R28" s="93"/>
      <c r="S28" s="93"/>
      <c r="U28" s="81"/>
    </row>
    <row r="29" spans="1:24" s="16" customFormat="1" outlineLevel="1">
      <c r="A29" s="193" t="s">
        <v>12</v>
      </c>
      <c r="B29" s="5" t="s">
        <v>143</v>
      </c>
      <c r="C29" s="6" t="s">
        <v>2</v>
      </c>
      <c r="D29" s="163" t="s">
        <v>3</v>
      </c>
      <c r="E29" s="246">
        <f>База!E33-'База (2)'!E29</f>
        <v>0</v>
      </c>
      <c r="F29" s="247">
        <f>База!F33-'База (2)'!F29</f>
        <v>0</v>
      </c>
      <c r="G29" s="232">
        <f>База!G33-'База (2)'!G29</f>
        <v>0</v>
      </c>
      <c r="H29" s="230">
        <f>База!H33-'База (2)'!H29</f>
        <v>0</v>
      </c>
      <c r="I29" s="231">
        <f>База!I33-'База (2)'!I29</f>
        <v>0</v>
      </c>
      <c r="J29" s="232">
        <f>База!J33-'База (2)'!J29</f>
        <v>0</v>
      </c>
      <c r="K29" s="230">
        <f>База!K33-'База (2)'!K29</f>
        <v>0</v>
      </c>
      <c r="L29" s="231">
        <f>База!L33-'База (2)'!L29</f>
        <v>0</v>
      </c>
      <c r="M29" s="232">
        <f>База!M33-'База (2)'!M29</f>
        <v>0</v>
      </c>
      <c r="N29" s="248">
        <f>База!N33-'База (2)'!N29</f>
        <v>0</v>
      </c>
      <c r="O29" s="249">
        <f>База!O33-'База (2)'!O29</f>
        <v>0</v>
      </c>
      <c r="P29" s="250">
        <f>База!P33-'База (2)'!P29</f>
        <v>0</v>
      </c>
      <c r="Q29" s="92"/>
      <c r="R29" s="92"/>
      <c r="S29" s="92"/>
      <c r="U29" s="81"/>
    </row>
    <row r="30" spans="1:24" s="13" customFormat="1">
      <c r="A30" s="36" t="s">
        <v>9</v>
      </c>
      <c r="B30" s="37" t="s">
        <v>15</v>
      </c>
      <c r="C30" s="215" t="s">
        <v>14</v>
      </c>
      <c r="D30" s="208" t="s">
        <v>145</v>
      </c>
      <c r="E30" s="40" t="e">
        <f>База!E34-'База (2)'!E30</f>
        <v>#VALUE!</v>
      </c>
      <c r="F30" s="41" t="e">
        <f>База!F34-'База (2)'!F30</f>
        <v>#VALUE!</v>
      </c>
      <c r="G30" s="42">
        <f>База!G34-'База (2)'!G30</f>
        <v>433031381.24000096</v>
      </c>
      <c r="H30" s="40" t="e">
        <f>База!H34-'База (2)'!H30</f>
        <v>#VALUE!</v>
      </c>
      <c r="I30" s="41" t="e">
        <f>База!I34-'База (2)'!I30</f>
        <v>#VALUE!</v>
      </c>
      <c r="J30" s="42">
        <f>База!J34-'База (2)'!J30</f>
        <v>1795903763.5899997</v>
      </c>
      <c r="K30" s="40" t="e">
        <f>База!K34-'База (2)'!K30</f>
        <v>#VALUE!</v>
      </c>
      <c r="L30" s="41" t="e">
        <f>База!L34-'База (2)'!L30</f>
        <v>#VALUE!</v>
      </c>
      <c r="M30" s="42">
        <f>База!M34-'База (2)'!M30</f>
        <v>1362872382.349999</v>
      </c>
      <c r="N30" s="216" t="e">
        <f>База!N34-'База (2)'!N30</f>
        <v>#VALUE!</v>
      </c>
      <c r="O30" s="217" t="e">
        <f>База!O34-'База (2)'!O30</f>
        <v>#VALUE!</v>
      </c>
      <c r="P30" s="43">
        <f>База!P34-'База (2)'!P30</f>
        <v>1.1112131866653292</v>
      </c>
      <c r="Q30" s="91"/>
      <c r="R30" s="91"/>
      <c r="S30" s="91"/>
      <c r="U30" s="81"/>
      <c r="W30" s="81"/>
      <c r="X30" s="81">
        <v>163513857.14000002</v>
      </c>
    </row>
    <row r="31" spans="1:24" s="16" customFormat="1" outlineLevel="1">
      <c r="A31" s="193" t="s">
        <v>15</v>
      </c>
      <c r="B31" s="5" t="s">
        <v>136</v>
      </c>
      <c r="C31" s="6" t="s">
        <v>137</v>
      </c>
      <c r="D31" s="161" t="s">
        <v>194</v>
      </c>
      <c r="E31" s="26">
        <f>База!E35-'База (2)'!E31</f>
        <v>1041</v>
      </c>
      <c r="F31" s="14">
        <f>База!F35-'База (2)'!F31</f>
        <v>17365</v>
      </c>
      <c r="G31" s="27">
        <f>База!G35-'База (2)'!G31</f>
        <v>158203299.13000077</v>
      </c>
      <c r="H31" s="26">
        <f>База!H35-'База (2)'!H31</f>
        <v>7448</v>
      </c>
      <c r="I31" s="14">
        <f>База!I35-'База (2)'!I31</f>
        <v>66457</v>
      </c>
      <c r="J31" s="27">
        <f>База!J35-'База (2)'!J31</f>
        <v>870417380.37999988</v>
      </c>
      <c r="K31" s="26">
        <f>База!K35-'База (2)'!K31</f>
        <v>6407</v>
      </c>
      <c r="L31" s="14">
        <f>База!L35-'База (2)'!L31</f>
        <v>49092</v>
      </c>
      <c r="M31" s="27">
        <f>База!M35-'База (2)'!M31</f>
        <v>712214081.24999917</v>
      </c>
      <c r="N31" s="30">
        <f>База!N35-'База (2)'!N31</f>
        <v>1.2675289312457454</v>
      </c>
      <c r="O31" s="15">
        <f>База!O35-'База (2)'!O31</f>
        <v>0.93913571872703638</v>
      </c>
      <c r="P31" s="31">
        <f>База!P35-'База (2)'!P31</f>
        <v>1.3209368418233096</v>
      </c>
      <c r="Q31" s="92"/>
      <c r="R31" s="92"/>
      <c r="S31" s="92"/>
      <c r="U31" s="81"/>
    </row>
    <row r="32" spans="1:24" s="20" customFormat="1" outlineLevel="1">
      <c r="A32" s="194" t="s">
        <v>15</v>
      </c>
      <c r="B32" s="7"/>
      <c r="C32" s="8" t="s">
        <v>166</v>
      </c>
      <c r="D32" s="162" t="s">
        <v>194</v>
      </c>
      <c r="E32" s="28">
        <f>База!E36-'База (2)'!E32</f>
        <v>4300</v>
      </c>
      <c r="F32" s="17">
        <f>База!F36-'База (2)'!F32</f>
        <v>55693</v>
      </c>
      <c r="G32" s="29">
        <f>База!G36-'База (2)'!G32</f>
        <v>576514978.15000033</v>
      </c>
      <c r="H32" s="28">
        <f>База!H36-'База (2)'!H32</f>
        <v>4499</v>
      </c>
      <c r="I32" s="17">
        <f>База!I36-'База (2)'!I32</f>
        <v>43005</v>
      </c>
      <c r="J32" s="29">
        <f>База!J36-'База (2)'!J32</f>
        <v>696178307.23000002</v>
      </c>
      <c r="K32" s="28">
        <f>База!K36-'База (2)'!K32</f>
        <v>199</v>
      </c>
      <c r="L32" s="18">
        <f>База!L36-'База (2)'!L32</f>
        <v>-12688</v>
      </c>
      <c r="M32" s="29">
        <f>База!M36-'База (2)'!M32</f>
        <v>119663329.07999969</v>
      </c>
      <c r="N32" s="181">
        <f>База!N36-'База (2)'!N32</f>
        <v>4.6279069767441859E-2</v>
      </c>
      <c r="O32" s="19">
        <f>База!O36-'База (2)'!O32</f>
        <v>-0.22782037239868566</v>
      </c>
      <c r="P32" s="32">
        <f>База!P36-'База (2)'!P32</f>
        <v>0.20756326134663777</v>
      </c>
      <c r="Q32" s="93"/>
      <c r="R32" s="93"/>
      <c r="S32" s="93"/>
      <c r="U32" s="81"/>
    </row>
    <row r="33" spans="1:28" s="20" customFormat="1" outlineLevel="1">
      <c r="A33" s="194" t="s">
        <v>15</v>
      </c>
      <c r="B33" s="7"/>
      <c r="C33" s="8" t="s">
        <v>167</v>
      </c>
      <c r="D33" s="162" t="s">
        <v>194</v>
      </c>
      <c r="E33" s="28">
        <f>База!E37-'База (2)'!E33</f>
        <v>-4835</v>
      </c>
      <c r="F33" s="17">
        <f>База!F37-'База (2)'!F33</f>
        <v>-53399</v>
      </c>
      <c r="G33" s="29">
        <f>База!G37-'База (2)'!G33</f>
        <v>-503051887.8999998</v>
      </c>
      <c r="H33" s="28">
        <f>База!H37-'База (2)'!H33</f>
        <v>0</v>
      </c>
      <c r="I33" s="17">
        <f>База!I37-'База (2)'!I33</f>
        <v>0</v>
      </c>
      <c r="J33" s="29">
        <f>База!J37-'База (2)'!J33</f>
        <v>0</v>
      </c>
      <c r="K33" s="111">
        <f>База!K37-'База (2)'!K33</f>
        <v>4835</v>
      </c>
      <c r="L33" s="18">
        <f>База!L37-'База (2)'!L33</f>
        <v>53399</v>
      </c>
      <c r="M33" s="29">
        <f>База!M37-'База (2)'!M33</f>
        <v>503051887.8999998</v>
      </c>
      <c r="N33" s="181">
        <f>База!N37-'База (2)'!N33</f>
        <v>1</v>
      </c>
      <c r="O33" s="19">
        <f>База!O37-'База (2)'!O33</f>
        <v>1</v>
      </c>
      <c r="P33" s="32">
        <f>База!P37-'База (2)'!P33</f>
        <v>1</v>
      </c>
      <c r="Q33" s="93"/>
      <c r="R33" s="93"/>
      <c r="S33" s="93"/>
      <c r="U33" s="81"/>
    </row>
    <row r="34" spans="1:28" s="20" customFormat="1" outlineLevel="1">
      <c r="A34" s="194" t="s">
        <v>15</v>
      </c>
      <c r="B34" s="7" t="s">
        <v>168</v>
      </c>
      <c r="C34" s="8" t="s">
        <v>138</v>
      </c>
      <c r="D34" s="162" t="s">
        <v>194</v>
      </c>
      <c r="E34" s="28">
        <f>База!E38-'База (2)'!E34</f>
        <v>0</v>
      </c>
      <c r="F34" s="17">
        <f>База!F38-'База (2)'!F34</f>
        <v>0</v>
      </c>
      <c r="G34" s="29">
        <f>База!G38-'База (2)'!G34</f>
        <v>0</v>
      </c>
      <c r="H34" s="28">
        <f>База!H38-'База (2)'!H34</f>
        <v>0</v>
      </c>
      <c r="I34" s="17">
        <f>База!I38-'База (2)'!I34</f>
        <v>0</v>
      </c>
      <c r="J34" s="29">
        <f>База!J38-'База (2)'!J34</f>
        <v>0</v>
      </c>
      <c r="K34" s="111">
        <f>База!K38-'База (2)'!K34</f>
        <v>0</v>
      </c>
      <c r="L34" s="18">
        <f>База!L38-'База (2)'!L34</f>
        <v>0</v>
      </c>
      <c r="M34" s="29">
        <f>База!M38-'База (2)'!M34</f>
        <v>0</v>
      </c>
      <c r="N34" s="181">
        <f>База!N38-'База (2)'!N34</f>
        <v>0</v>
      </c>
      <c r="O34" s="19">
        <f>База!O38-'База (2)'!O34</f>
        <v>0</v>
      </c>
      <c r="P34" s="32">
        <f>База!P38-'База (2)'!P34</f>
        <v>0</v>
      </c>
      <c r="Q34" s="93"/>
      <c r="R34" s="93"/>
      <c r="S34" s="93"/>
      <c r="U34" s="81"/>
    </row>
    <row r="35" spans="1:28" s="20" customFormat="1" ht="31.5" outlineLevel="1">
      <c r="A35" s="194" t="s">
        <v>15</v>
      </c>
      <c r="B35" s="7" t="s">
        <v>169</v>
      </c>
      <c r="C35" s="129" t="s">
        <v>181</v>
      </c>
      <c r="D35" s="162" t="s">
        <v>195</v>
      </c>
      <c r="E35" s="28">
        <f>База!E39-'База (2)'!E35</f>
        <v>5876</v>
      </c>
      <c r="F35" s="17">
        <f>База!F39-'База (2)'!F35</f>
        <v>70764</v>
      </c>
      <c r="G35" s="29">
        <f>База!G39-'База (2)'!G35</f>
        <v>675708897.38000059</v>
      </c>
      <c r="H35" s="111">
        <f>База!H39-'База (2)'!H35</f>
        <v>7448</v>
      </c>
      <c r="I35" s="18">
        <f>База!I39-'База (2)'!I35</f>
        <v>66457</v>
      </c>
      <c r="J35" s="29">
        <f>База!J39-'База (2)'!J35</f>
        <v>888214587.96999991</v>
      </c>
      <c r="K35" s="28">
        <f>База!K39-'База (2)'!K35</f>
        <v>1572</v>
      </c>
      <c r="L35" s="18">
        <f>База!L39-'База (2)'!L35</f>
        <v>-4307</v>
      </c>
      <c r="M35" s="29">
        <f>База!M39-'База (2)'!M35</f>
        <v>212505690.58999932</v>
      </c>
      <c r="N35" s="181">
        <f>База!N39-'База (2)'!N35</f>
        <v>0.26752893124574539</v>
      </c>
      <c r="O35" s="19">
        <f>База!O39-'База (2)'!O35</f>
        <v>-6.0864281272963651E-2</v>
      </c>
      <c r="P35" s="32">
        <f>База!P39-'База (2)'!P35</f>
        <v>0.31449295904489444</v>
      </c>
      <c r="Q35" s="93"/>
      <c r="R35" s="93"/>
      <c r="S35" s="93"/>
      <c r="U35" s="81"/>
    </row>
    <row r="36" spans="1:28" s="20" customFormat="1" outlineLevel="1">
      <c r="A36" s="194" t="s">
        <v>15</v>
      </c>
      <c r="B36" s="7" t="s">
        <v>170</v>
      </c>
      <c r="C36" s="8" t="s">
        <v>180</v>
      </c>
      <c r="D36" s="162" t="s">
        <v>194</v>
      </c>
      <c r="E36" s="28">
        <f>База!E40-'База (2)'!E36</f>
        <v>-4835</v>
      </c>
      <c r="F36" s="17">
        <f>База!F40-'База (2)'!F36</f>
        <v>-53399</v>
      </c>
      <c r="G36" s="29">
        <f>База!G40-'База (2)'!G36</f>
        <v>-535167443.65999985</v>
      </c>
      <c r="H36" s="28">
        <f>База!H40-'База (2)'!H36</f>
        <v>0</v>
      </c>
      <c r="I36" s="17">
        <f>База!I40-'База (2)'!I36</f>
        <v>0</v>
      </c>
      <c r="J36" s="29">
        <f>База!J40-'База (2)'!J36</f>
        <v>-27524025</v>
      </c>
      <c r="K36" s="111">
        <f>База!K40-'База (2)'!K36</f>
        <v>4835</v>
      </c>
      <c r="L36" s="18">
        <f>База!L40-'База (2)'!L36</f>
        <v>53399</v>
      </c>
      <c r="M36" s="29">
        <f>База!M40-'База (2)'!M36</f>
        <v>507643418.65999985</v>
      </c>
      <c r="N36" s="181">
        <f>База!N40-'База (2)'!N36</f>
        <v>1</v>
      </c>
      <c r="O36" s="19">
        <f>База!O40-'База (2)'!O36</f>
        <v>1</v>
      </c>
      <c r="P36" s="32">
        <f>База!P40-'База (2)'!P36</f>
        <v>1.9042878495209363</v>
      </c>
      <c r="Q36" s="93"/>
      <c r="R36" s="93"/>
      <c r="S36" s="93"/>
      <c r="U36" s="81"/>
      <c r="X36" s="198"/>
      <c r="AB36" s="22"/>
    </row>
    <row r="37" spans="1:28" s="20" customFormat="1" outlineLevel="1">
      <c r="A37" s="194" t="s">
        <v>15</v>
      </c>
      <c r="B37" s="7" t="s">
        <v>171</v>
      </c>
      <c r="C37" s="8" t="s">
        <v>156</v>
      </c>
      <c r="D37" s="162"/>
      <c r="E37" s="28">
        <f>База!E41-'База (2)'!E37</f>
        <v>5800</v>
      </c>
      <c r="F37" s="17">
        <f>База!F41-'База (2)'!F37</f>
        <v>47492</v>
      </c>
      <c r="G37" s="29">
        <f>База!G41-'База (2)'!G37</f>
        <v>656916977.13999999</v>
      </c>
      <c r="H37" s="28">
        <f>База!H41-'База (2)'!H37</f>
        <v>6680</v>
      </c>
      <c r="I37" s="17">
        <f>База!I41-'База (2)'!I37</f>
        <v>25107</v>
      </c>
      <c r="J37" s="29">
        <f>База!J41-'База (2)'!J37</f>
        <v>872995276.3299998</v>
      </c>
      <c r="K37" s="111">
        <f>База!K41-'База (2)'!K37</f>
        <v>880</v>
      </c>
      <c r="L37" s="18">
        <f>База!L41-'База (2)'!L37</f>
        <v>-22385</v>
      </c>
      <c r="M37" s="29">
        <f>База!M41-'База (2)'!M37</f>
        <v>216078299.18999982</v>
      </c>
      <c r="N37" s="181">
        <f>База!N41-'База (2)'!N37</f>
        <v>0.15172413793103448</v>
      </c>
      <c r="O37" s="19">
        <f>База!O41-'База (2)'!O37</f>
        <v>-0.47134254190179398</v>
      </c>
      <c r="P37" s="32">
        <f>База!P41-'База (2)'!P37</f>
        <v>0.79970380856276557</v>
      </c>
      <c r="Q37" s="93"/>
      <c r="R37" s="93"/>
      <c r="S37" s="93"/>
      <c r="U37" s="81"/>
    </row>
    <row r="38" spans="1:28" s="16" customFormat="1" outlineLevel="1">
      <c r="A38" s="193" t="s">
        <v>15</v>
      </c>
      <c r="B38" s="5" t="s">
        <v>141</v>
      </c>
      <c r="C38" s="6" t="s">
        <v>140</v>
      </c>
      <c r="D38" s="161" t="s">
        <v>159</v>
      </c>
      <c r="E38" s="26">
        <f>База!E42-'База (2)'!E38</f>
        <v>1487</v>
      </c>
      <c r="F38" s="14">
        <f>База!F42-'База (2)'!F38</f>
        <v>-2999</v>
      </c>
      <c r="G38" s="27">
        <f>База!G42-'База (2)'!G38</f>
        <v>244764854.51000005</v>
      </c>
      <c r="H38" s="26">
        <f>База!H42-'База (2)'!H38</f>
        <v>6432</v>
      </c>
      <c r="I38" s="21">
        <f>База!I42-'База (2)'!I38</f>
        <v>24205</v>
      </c>
      <c r="J38" s="27">
        <f>База!J42-'База (2)'!J38</f>
        <v>857788344.45999992</v>
      </c>
      <c r="K38" s="26">
        <f>База!K42-'База (2)'!K38</f>
        <v>4945</v>
      </c>
      <c r="L38" s="21">
        <f>База!L42-'База (2)'!L38</f>
        <v>27204</v>
      </c>
      <c r="M38" s="27">
        <f>База!M42-'База (2)'!M38</f>
        <v>613023489.94999981</v>
      </c>
      <c r="N38" s="30">
        <f>База!N42-'База (2)'!N38</f>
        <v>1.1089655172413793</v>
      </c>
      <c r="O38" s="15">
        <f>База!O42-'База (2)'!O38</f>
        <v>0.50966478564810913</v>
      </c>
      <c r="P38" s="31">
        <f>База!P42-'База (2)'!P38</f>
        <v>1.3418560162960116</v>
      </c>
      <c r="Q38" s="92"/>
      <c r="R38" s="92"/>
      <c r="S38" s="92"/>
      <c r="U38" s="81"/>
    </row>
    <row r="39" spans="1:28" s="20" customFormat="1" outlineLevel="1">
      <c r="A39" s="193" t="s">
        <v>15</v>
      </c>
      <c r="B39" s="5"/>
      <c r="C39" s="8" t="s">
        <v>166</v>
      </c>
      <c r="D39" s="162" t="s">
        <v>159</v>
      </c>
      <c r="E39" s="28">
        <f>База!E43-'База (2)'!E39</f>
        <v>0</v>
      </c>
      <c r="F39" s="17">
        <f>База!F43-'База (2)'!F39</f>
        <v>0</v>
      </c>
      <c r="G39" s="29">
        <f>База!G43-'База (2)'!G39</f>
        <v>0</v>
      </c>
      <c r="H39" s="28">
        <f>База!H43-'База (2)'!H39</f>
        <v>0</v>
      </c>
      <c r="I39" s="17">
        <f>База!I43-'База (2)'!I39</f>
        <v>0</v>
      </c>
      <c r="J39" s="29">
        <f>База!J43-'База (2)'!J39</f>
        <v>0</v>
      </c>
      <c r="K39" s="111">
        <f>База!K43-'База (2)'!K39</f>
        <v>0</v>
      </c>
      <c r="L39" s="18">
        <f>База!L43-'База (2)'!L39</f>
        <v>0</v>
      </c>
      <c r="M39" s="29">
        <f>База!M43-'База (2)'!M39</f>
        <v>0</v>
      </c>
      <c r="N39" s="30">
        <f>База!N43-'База (2)'!N39</f>
        <v>0</v>
      </c>
      <c r="O39" s="15">
        <f>База!O43-'База (2)'!O39</f>
        <v>0</v>
      </c>
      <c r="P39" s="31">
        <f>База!P43-'База (2)'!P39</f>
        <v>0</v>
      </c>
      <c r="Q39" s="93"/>
      <c r="R39" s="93"/>
      <c r="S39" s="93"/>
      <c r="U39" s="81"/>
    </row>
    <row r="40" spans="1:28" s="20" customFormat="1" outlineLevel="1">
      <c r="A40" s="193" t="s">
        <v>15</v>
      </c>
      <c r="B40" s="5"/>
      <c r="C40" s="8" t="s">
        <v>167</v>
      </c>
      <c r="D40" s="162" t="s">
        <v>159</v>
      </c>
      <c r="E40" s="28">
        <f>База!E44-'База (2)'!E40</f>
        <v>-4313</v>
      </c>
      <c r="F40" s="17">
        <f>База!F44-'База (2)'!F40</f>
        <v>-50491</v>
      </c>
      <c r="G40" s="29">
        <f>База!G44-'База (2)'!G40</f>
        <v>-394490277.21999997</v>
      </c>
      <c r="H40" s="111">
        <f>База!H44-'База (2)'!H40</f>
        <v>0</v>
      </c>
      <c r="I40" s="18">
        <f>База!I44-'База (2)'!I40</f>
        <v>0</v>
      </c>
      <c r="J40" s="29">
        <f>База!J44-'База (2)'!J40</f>
        <v>0</v>
      </c>
      <c r="K40" s="111">
        <f>База!K44-'База (2)'!K40</f>
        <v>4313</v>
      </c>
      <c r="L40" s="18">
        <f>База!L44-'База (2)'!L40</f>
        <v>50491</v>
      </c>
      <c r="M40" s="29">
        <f>База!M44-'База (2)'!M40</f>
        <v>394490277.21999997</v>
      </c>
      <c r="N40" s="181">
        <f>База!N44-'База (2)'!N40</f>
        <v>1</v>
      </c>
      <c r="O40" s="19">
        <f>База!O44-'База (2)'!O40</f>
        <v>1</v>
      </c>
      <c r="P40" s="32">
        <f>База!P44-'База (2)'!P40</f>
        <v>1</v>
      </c>
      <c r="Q40" s="93"/>
      <c r="R40" s="93"/>
      <c r="U40" s="81"/>
    </row>
    <row r="41" spans="1:28" s="20" customFormat="1" ht="31.5" outlineLevel="1">
      <c r="A41" s="193" t="s">
        <v>15</v>
      </c>
      <c r="B41" s="5"/>
      <c r="C41" s="129" t="s">
        <v>182</v>
      </c>
      <c r="D41" s="162" t="s">
        <v>159</v>
      </c>
      <c r="E41" s="28">
        <f>База!E45-'База (2)'!E41</f>
        <v>5800</v>
      </c>
      <c r="F41" s="17">
        <f>База!F45-'База (2)'!F41</f>
        <v>47492</v>
      </c>
      <c r="G41" s="29">
        <f>База!G45-'База (2)'!G41</f>
        <v>639255131.73000002</v>
      </c>
      <c r="H41" s="28">
        <f>База!H45-'База (2)'!H41</f>
        <v>6680</v>
      </c>
      <c r="I41" s="18">
        <f>База!I45-'База (2)'!I41</f>
        <v>25107</v>
      </c>
      <c r="J41" s="29">
        <f>База!J45-'База (2)'!J41</f>
        <v>863268458.91999984</v>
      </c>
      <c r="K41" s="111">
        <f>База!K45-'База (2)'!K41</f>
        <v>880</v>
      </c>
      <c r="L41" s="18">
        <f>База!L45-'База (2)'!L41</f>
        <v>-22385</v>
      </c>
      <c r="M41" s="29">
        <f>База!M45-'База (2)'!M41</f>
        <v>224013327.18999982</v>
      </c>
      <c r="N41" s="30">
        <f>База!N45-'База (2)'!N41</f>
        <v>0.15172413793103448</v>
      </c>
      <c r="O41" s="15">
        <f>База!O45-'База (2)'!O41</f>
        <v>-0.47134254190179398</v>
      </c>
      <c r="P41" s="31">
        <f>База!P45-'База (2)'!P41</f>
        <v>0.35042867248286019</v>
      </c>
      <c r="Q41" s="93"/>
      <c r="R41" s="93"/>
      <c r="S41" s="93"/>
      <c r="U41" s="81"/>
    </row>
    <row r="42" spans="1:28" s="20" customFormat="1" outlineLevel="1">
      <c r="A42" s="194" t="s">
        <v>15</v>
      </c>
      <c r="B42" s="7" t="s">
        <v>185</v>
      </c>
      <c r="C42" s="8" t="s">
        <v>157</v>
      </c>
      <c r="D42" s="162" t="s">
        <v>159</v>
      </c>
      <c r="E42" s="28">
        <f>База!E46-'База (2)'!E42</f>
        <v>24227</v>
      </c>
      <c r="F42" s="17">
        <f>База!F46-'База (2)'!F42</f>
        <v>70516</v>
      </c>
      <c r="G42" s="29">
        <f>База!G46-'База (2)'!G42</f>
        <v>259093552.16999999</v>
      </c>
      <c r="H42" s="28">
        <f>База!H46-'База (2)'!H42</f>
        <v>5477</v>
      </c>
      <c r="I42" s="17">
        <f>База!I46-'База (2)'!I42</f>
        <v>43698</v>
      </c>
      <c r="J42" s="29">
        <f>База!J46-'База (2)'!J42</f>
        <v>235458598.84</v>
      </c>
      <c r="K42" s="111">
        <f>База!K46-'База (2)'!K42</f>
        <v>-18750</v>
      </c>
      <c r="L42" s="18">
        <f>База!L46-'База (2)'!L42</f>
        <v>-26818</v>
      </c>
      <c r="M42" s="29">
        <f>База!M46-'База (2)'!M42</f>
        <v>-23634953.329999983</v>
      </c>
      <c r="N42" s="181">
        <f>База!N46-'База (2)'!N42</f>
        <v>-0.77392991290708713</v>
      </c>
      <c r="O42" s="19">
        <f>База!O46-'База (2)'!O42</f>
        <v>-0.3803108514379715</v>
      </c>
      <c r="P42" s="32">
        <f>База!P46-'База (2)'!P42</f>
        <v>-9.1221696302547492E-2</v>
      </c>
      <c r="Q42" s="93"/>
      <c r="R42" s="93"/>
      <c r="S42" s="93"/>
      <c r="U42" s="81"/>
    </row>
    <row r="43" spans="1:28" s="20" customFormat="1" outlineLevel="1">
      <c r="A43" s="194" t="s">
        <v>15</v>
      </c>
      <c r="B43" s="7" t="s">
        <v>186</v>
      </c>
      <c r="C43" s="8" t="s">
        <v>183</v>
      </c>
      <c r="D43" s="162" t="s">
        <v>159</v>
      </c>
      <c r="E43" s="28">
        <f>База!E47-'База (2)'!E43</f>
        <v>19914</v>
      </c>
      <c r="F43" s="17">
        <f>База!F47-'База (2)'!F43</f>
        <v>20025</v>
      </c>
      <c r="G43" s="29">
        <f>База!G47-'База (2)'!G43</f>
        <v>-137060633.28</v>
      </c>
      <c r="H43" s="28">
        <f>База!H47-'База (2)'!H43</f>
        <v>5477</v>
      </c>
      <c r="I43" s="17">
        <f>База!I47-'База (2)'!I43</f>
        <v>43698</v>
      </c>
      <c r="J43" s="29">
        <f>База!J47-'База (2)'!J43</f>
        <v>235458598.84</v>
      </c>
      <c r="K43" s="111">
        <f>База!K47-'База (2)'!K43</f>
        <v>-14437</v>
      </c>
      <c r="L43" s="18">
        <f>База!L47-'База (2)'!L43</f>
        <v>23673</v>
      </c>
      <c r="M43" s="29">
        <f>База!M47-'База (2)'!M43</f>
        <v>372519232.12</v>
      </c>
      <c r="N43" s="181">
        <f>База!N47-'База (2)'!N43</f>
        <v>0.22607008709291287</v>
      </c>
      <c r="O43" s="19">
        <f>База!O47-'База (2)'!O43</f>
        <v>0.6196891485620285</v>
      </c>
      <c r="P43" s="32">
        <f>База!P47-'База (2)'!P43</f>
        <v>0.90877830369745249</v>
      </c>
      <c r="Q43" s="93"/>
      <c r="R43" s="93"/>
      <c r="S43" s="93"/>
      <c r="U43" s="81"/>
    </row>
    <row r="44" spans="1:28" s="20" customFormat="1" outlineLevel="1">
      <c r="A44" s="194" t="s">
        <v>15</v>
      </c>
      <c r="B44" s="7" t="s">
        <v>187</v>
      </c>
      <c r="C44" s="8" t="s">
        <v>156</v>
      </c>
      <c r="D44" s="162"/>
      <c r="E44" s="28" t="e">
        <f>База!#REF!-'База (2)'!E44</f>
        <v>#REF!</v>
      </c>
      <c r="F44" s="17" t="e">
        <f>База!#REF!-'База (2)'!F44</f>
        <v>#REF!</v>
      </c>
      <c r="G44" s="29" t="e">
        <f>База!#REF!-'База (2)'!G44</f>
        <v>#REF!</v>
      </c>
      <c r="H44" s="28" t="e">
        <f>База!#REF!-'База (2)'!H44</f>
        <v>#REF!</v>
      </c>
      <c r="I44" s="17" t="e">
        <f>База!#REF!-'База (2)'!I44</f>
        <v>#REF!</v>
      </c>
      <c r="J44" s="29" t="e">
        <f>База!#REF!-'База (2)'!J44</f>
        <v>#REF!</v>
      </c>
      <c r="K44" s="111" t="e">
        <f>База!#REF!-'База (2)'!K44</f>
        <v>#REF!</v>
      </c>
      <c r="L44" s="18" t="e">
        <f>База!#REF!-'База (2)'!L44</f>
        <v>#REF!</v>
      </c>
      <c r="M44" s="29" t="e">
        <f>База!#REF!-'База (2)'!M44</f>
        <v>#REF!</v>
      </c>
      <c r="N44" s="181" t="e">
        <f>База!#REF!-'База (2)'!N44</f>
        <v>#REF!</v>
      </c>
      <c r="O44" s="19" t="e">
        <f>База!#REF!-'База (2)'!O44</f>
        <v>#REF!</v>
      </c>
      <c r="P44" s="32" t="e">
        <f>База!#REF!-'База (2)'!P44</f>
        <v>#REF!</v>
      </c>
      <c r="Q44" s="93"/>
      <c r="R44" s="93"/>
      <c r="S44" s="93"/>
      <c r="U44" s="81"/>
    </row>
    <row r="45" spans="1:28" s="16" customFormat="1" ht="31.5" outlineLevel="1">
      <c r="A45" s="193" t="s">
        <v>15</v>
      </c>
      <c r="B45" s="5" t="s">
        <v>139</v>
      </c>
      <c r="C45" s="9" t="s">
        <v>142</v>
      </c>
      <c r="D45" s="163" t="s">
        <v>1</v>
      </c>
      <c r="E45" s="26">
        <f>База!E48-'База (2)'!E45</f>
        <v>-4971</v>
      </c>
      <c r="F45" s="21">
        <f>База!F48-'База (2)'!F45</f>
        <v>-52000</v>
      </c>
      <c r="G45" s="27">
        <f>База!G48-'База (2)'!G45</f>
        <v>-229030324.56999999</v>
      </c>
      <c r="H45" s="26">
        <f>База!H48-'База (2)'!H45</f>
        <v>-3745</v>
      </c>
      <c r="I45" s="21">
        <f>База!I48-'База (2)'!I45</f>
        <v>-46000</v>
      </c>
      <c r="J45" s="27">
        <f>База!J48-'База (2)'!J45</f>
        <v>-173240674.55000001</v>
      </c>
      <c r="K45" s="26">
        <f>База!K48-'База (2)'!K45</f>
        <v>1226</v>
      </c>
      <c r="L45" s="21">
        <f>База!L48-'База (2)'!L45</f>
        <v>6000</v>
      </c>
      <c r="M45" s="27">
        <f>База!M48-'База (2)'!M45</f>
        <v>55789650.019999981</v>
      </c>
      <c r="N45" s="30">
        <f>База!N48-'База (2)'!N45</f>
        <v>0.24663045664856165</v>
      </c>
      <c r="O45" s="15">
        <f>База!O48-'База (2)'!O45</f>
        <v>0.11538461538461539</v>
      </c>
      <c r="P45" s="31">
        <f>База!P48-'База (2)'!P45</f>
        <v>0.24359066916026936</v>
      </c>
      <c r="Q45" s="92"/>
      <c r="R45" s="92"/>
      <c r="S45" s="92"/>
      <c r="U45" s="81"/>
    </row>
    <row r="46" spans="1:28" s="20" customFormat="1" ht="31.5" outlineLevel="1">
      <c r="A46" s="194" t="s">
        <v>15</v>
      </c>
      <c r="B46" s="7" t="s">
        <v>188</v>
      </c>
      <c r="C46" s="10" t="s">
        <v>184</v>
      </c>
      <c r="D46" s="164" t="s">
        <v>1</v>
      </c>
      <c r="E46" s="28">
        <f>База!E49-'База (2)'!E46</f>
        <v>23859</v>
      </c>
      <c r="F46" s="17">
        <f>База!F49-'База (2)'!F46</f>
        <v>-52000</v>
      </c>
      <c r="G46" s="29">
        <f>База!G49-'База (2)'!G46</f>
        <v>-89592288.569999993</v>
      </c>
      <c r="H46" s="28">
        <f>База!H49-'База (2)'!H46</f>
        <v>25446</v>
      </c>
      <c r="I46" s="17">
        <f>База!I49-'База (2)'!I46</f>
        <v>-46000</v>
      </c>
      <c r="J46" s="29">
        <f>База!J49-'База (2)'!J46</f>
        <v>-35800705.550000012</v>
      </c>
      <c r="K46" s="111">
        <f>База!K49-'База (2)'!K46</f>
        <v>1587</v>
      </c>
      <c r="L46" s="18">
        <f>База!L49-'База (2)'!L46</f>
        <v>6000</v>
      </c>
      <c r="M46" s="29">
        <f>База!M49-'База (2)'!M46</f>
        <v>53791583.019999981</v>
      </c>
      <c r="N46" s="181">
        <f>База!N49-'База (2)'!N46</f>
        <v>0.25915213545536014</v>
      </c>
      <c r="O46" s="19">
        <f>База!O49-'База (2)'!O46</f>
        <v>0.11538461538461539</v>
      </c>
      <c r="P46" s="32">
        <f>База!P49-'База (2)'!P46</f>
        <v>0.22926124329256709</v>
      </c>
      <c r="Q46" s="93"/>
      <c r="R46" s="93"/>
      <c r="S46" s="93"/>
      <c r="U46" s="81"/>
    </row>
    <row r="47" spans="1:28" s="20" customFormat="1" ht="31.5" outlineLevel="1">
      <c r="A47" s="194" t="s">
        <v>15</v>
      </c>
      <c r="B47" s="7"/>
      <c r="C47" s="10" t="s">
        <v>224</v>
      </c>
      <c r="D47" s="164" t="s">
        <v>225</v>
      </c>
      <c r="E47" s="28">
        <f>База!E50-'База (2)'!E47</f>
        <v>0</v>
      </c>
      <c r="F47" s="17">
        <f>База!F50-'База (2)'!F47</f>
        <v>0</v>
      </c>
      <c r="G47" s="29">
        <f>База!G50-'База (2)'!G47</f>
        <v>0</v>
      </c>
      <c r="H47" s="28">
        <f>База!H50-'База (2)'!H47</f>
        <v>0</v>
      </c>
      <c r="I47" s="17">
        <f>База!I50-'База (2)'!I47</f>
        <v>0</v>
      </c>
      <c r="J47" s="29">
        <f>База!J50-'База (2)'!J47</f>
        <v>0</v>
      </c>
      <c r="K47" s="111">
        <f>База!K50-'База (2)'!K47</f>
        <v>0</v>
      </c>
      <c r="L47" s="18">
        <f>База!L50-'База (2)'!L47</f>
        <v>0</v>
      </c>
      <c r="M47" s="29">
        <f>База!M50-'База (2)'!M47</f>
        <v>0</v>
      </c>
      <c r="N47" s="181">
        <f>База!N50-'База (2)'!N47</f>
        <v>0</v>
      </c>
      <c r="O47" s="19">
        <f>База!O50-'База (2)'!O47</f>
        <v>0</v>
      </c>
      <c r="P47" s="32">
        <f>База!P50-'База (2)'!P47</f>
        <v>0</v>
      </c>
      <c r="Q47" s="93"/>
      <c r="R47" s="93"/>
      <c r="S47" s="93"/>
      <c r="U47" s="81"/>
    </row>
    <row r="48" spans="1:28" s="20" customFormat="1" outlineLevel="1">
      <c r="A48" s="194" t="s">
        <v>15</v>
      </c>
      <c r="B48" s="7"/>
      <c r="C48" s="10" t="s">
        <v>222</v>
      </c>
      <c r="D48" s="164" t="s">
        <v>223</v>
      </c>
      <c r="E48" s="28">
        <f>База!E51-'База (2)'!E48</f>
        <v>-20062</v>
      </c>
      <c r="F48" s="17">
        <f>База!F51-'База (2)'!F48</f>
        <v>0</v>
      </c>
      <c r="G48" s="29">
        <f>База!G51-'База (2)'!G48</f>
        <v>-149375686.94</v>
      </c>
      <c r="H48" s="28">
        <f>База!H51-'База (2)'!H48</f>
        <v>-14058</v>
      </c>
      <c r="I48" s="17">
        <f>База!I51-'База (2)'!I48</f>
        <v>0</v>
      </c>
      <c r="J48" s="29">
        <f>База!J51-'База (2)'!J48</f>
        <v>-92891770</v>
      </c>
      <c r="K48" s="111">
        <f>База!K51-'База (2)'!K48</f>
        <v>6004</v>
      </c>
      <c r="L48" s="18">
        <f>База!L51-'База (2)'!L48</f>
        <v>0</v>
      </c>
      <c r="M48" s="29">
        <f>База!M51-'База (2)'!M48</f>
        <v>56483916.939999998</v>
      </c>
      <c r="N48" s="181">
        <f>База!N51-'База (2)'!N48</f>
        <v>0.29927225600638024</v>
      </c>
      <c r="O48" s="19">
        <f>База!O51-'База (2)'!O48</f>
        <v>0</v>
      </c>
      <c r="P48" s="32">
        <f>База!P51-'База (2)'!P48</f>
        <v>0.37813326985862161</v>
      </c>
      <c r="Q48" s="93"/>
      <c r="R48" s="93"/>
      <c r="S48" s="93"/>
      <c r="U48" s="81"/>
    </row>
    <row r="49" spans="1:28" s="20" customFormat="1" outlineLevel="1">
      <c r="A49" s="194" t="s">
        <v>15</v>
      </c>
      <c r="B49" s="7" t="s">
        <v>189</v>
      </c>
      <c r="C49" s="11" t="s">
        <v>144</v>
      </c>
      <c r="D49" s="164" t="s">
        <v>1</v>
      </c>
      <c r="E49" s="28">
        <f>База!E52-'База (2)'!E49</f>
        <v>0</v>
      </c>
      <c r="F49" s="17">
        <f>База!F52-'База (2)'!F49</f>
        <v>0</v>
      </c>
      <c r="G49" s="29">
        <f>База!G52-'База (2)'!G49</f>
        <v>0</v>
      </c>
      <c r="H49" s="28">
        <f>База!H52-'База (2)'!H49</f>
        <v>0</v>
      </c>
      <c r="I49" s="17">
        <f>База!I52-'База (2)'!I49</f>
        <v>0</v>
      </c>
      <c r="J49" s="29">
        <f>База!J52-'База (2)'!J49</f>
        <v>0</v>
      </c>
      <c r="K49" s="111">
        <f>База!K52-'База (2)'!K49</f>
        <v>0</v>
      </c>
      <c r="L49" s="18">
        <f>База!L52-'База (2)'!L49</f>
        <v>0</v>
      </c>
      <c r="M49" s="29">
        <f>База!M52-'База (2)'!M49</f>
        <v>0</v>
      </c>
      <c r="N49" s="181">
        <f>База!N52-'База (2)'!N49</f>
        <v>0</v>
      </c>
      <c r="O49" s="19">
        <f>База!O52-'База (2)'!O49</f>
        <v>0</v>
      </c>
      <c r="P49" s="32">
        <f>База!P52-'База (2)'!P49</f>
        <v>0</v>
      </c>
      <c r="Q49" s="93"/>
      <c r="R49" s="93"/>
      <c r="S49" s="93"/>
      <c r="U49" s="81"/>
    </row>
    <row r="50" spans="1:28" s="16" customFormat="1" outlineLevel="1">
      <c r="A50" s="193" t="s">
        <v>15</v>
      </c>
      <c r="B50" s="5" t="s">
        <v>143</v>
      </c>
      <c r="C50" s="6" t="s">
        <v>2</v>
      </c>
      <c r="D50" s="163" t="s">
        <v>3</v>
      </c>
      <c r="E50" s="26">
        <f>База!E55-'База (2)'!E50</f>
        <v>0</v>
      </c>
      <c r="F50" s="14">
        <f>База!F55-'База (2)'!F50</f>
        <v>0</v>
      </c>
      <c r="G50" s="27">
        <f>База!G55-'База (2)'!G50</f>
        <v>0</v>
      </c>
      <c r="H50" s="230">
        <f>База!H55-'База (2)'!H50</f>
        <v>0</v>
      </c>
      <c r="I50" s="231">
        <f>База!I55-'База (2)'!I50</f>
        <v>0</v>
      </c>
      <c r="J50" s="232">
        <f>База!J55-'База (2)'!J50</f>
        <v>0</v>
      </c>
      <c r="K50" s="165">
        <f>База!K55-'База (2)'!K50</f>
        <v>0</v>
      </c>
      <c r="L50" s="21">
        <f>База!L55-'База (2)'!L50</f>
        <v>0</v>
      </c>
      <c r="M50" s="27">
        <f>База!M55-'База (2)'!M50</f>
        <v>0</v>
      </c>
      <c r="N50" s="30">
        <f>База!N55-'База (2)'!N50</f>
        <v>0</v>
      </c>
      <c r="O50" s="15">
        <f>База!O55-'База (2)'!O50</f>
        <v>0</v>
      </c>
      <c r="P50" s="31">
        <f>База!P55-'База (2)'!P50</f>
        <v>0</v>
      </c>
      <c r="Q50" s="92"/>
      <c r="R50" s="92"/>
      <c r="S50" s="92"/>
      <c r="U50" s="81"/>
    </row>
    <row r="51" spans="1:28" s="13" customFormat="1">
      <c r="A51" s="36" t="s">
        <v>13</v>
      </c>
      <c r="B51" s="37" t="s">
        <v>19</v>
      </c>
      <c r="C51" s="215" t="s">
        <v>18</v>
      </c>
      <c r="D51" s="208" t="s">
        <v>145</v>
      </c>
      <c r="E51" s="40" t="e">
        <f>База!E56-'База (2)'!E51</f>
        <v>#VALUE!</v>
      </c>
      <c r="F51" s="41" t="e">
        <f>База!F56-'База (2)'!F51</f>
        <v>#VALUE!</v>
      </c>
      <c r="G51" s="42">
        <f>База!G56-'База (2)'!G51</f>
        <v>-232486715.48999995</v>
      </c>
      <c r="H51" s="40" t="e">
        <f>База!H56-'База (2)'!H51</f>
        <v>#VALUE!</v>
      </c>
      <c r="I51" s="41" t="e">
        <f>База!I56-'База (2)'!I51</f>
        <v>#VALUE!</v>
      </c>
      <c r="J51" s="42">
        <f>База!J56-'База (2)'!J51</f>
        <v>97852742.600000009</v>
      </c>
      <c r="K51" s="40" t="e">
        <f>База!K56-'База (2)'!K51</f>
        <v>#VALUE!</v>
      </c>
      <c r="L51" s="41" t="e">
        <f>База!L56-'База (2)'!L51</f>
        <v>#VALUE!</v>
      </c>
      <c r="M51" s="42">
        <f>База!M56-'База (2)'!M51</f>
        <v>330339458.09000003</v>
      </c>
      <c r="N51" s="216" t="e">
        <f>База!N56-'База (2)'!N51</f>
        <v>#VALUE!</v>
      </c>
      <c r="O51" s="217" t="e">
        <f>База!O56-'База (2)'!O51</f>
        <v>#VALUE!</v>
      </c>
      <c r="P51" s="43">
        <f>База!P56-'База (2)'!P51</f>
        <v>0.77455754074935568</v>
      </c>
      <c r="Q51" s="91"/>
      <c r="R51" s="91"/>
      <c r="S51" s="91"/>
      <c r="U51" s="81"/>
      <c r="W51" s="81"/>
      <c r="X51" s="81">
        <v>87818129.459999993</v>
      </c>
    </row>
    <row r="52" spans="1:28" s="16" customFormat="1" outlineLevel="1">
      <c r="A52" s="193" t="s">
        <v>19</v>
      </c>
      <c r="B52" s="5" t="s">
        <v>136</v>
      </c>
      <c r="C52" s="6" t="s">
        <v>137</v>
      </c>
      <c r="D52" s="161" t="s">
        <v>194</v>
      </c>
      <c r="E52" s="26">
        <f>База!E57-'База (2)'!E52</f>
        <v>-1010</v>
      </c>
      <c r="F52" s="14">
        <f>База!F57-'База (2)'!F52</f>
        <v>-6923</v>
      </c>
      <c r="G52" s="27">
        <f>База!G57-'База (2)'!G52</f>
        <v>-191846307.22999996</v>
      </c>
      <c r="H52" s="26">
        <f>База!H57-'База (2)'!H52</f>
        <v>700</v>
      </c>
      <c r="I52" s="14">
        <f>База!I57-'База (2)'!I52</f>
        <v>13520</v>
      </c>
      <c r="J52" s="27">
        <f>База!J57-'База (2)'!J52</f>
        <v>78949222.700000003</v>
      </c>
      <c r="K52" s="26">
        <f>База!K57-'База (2)'!K52</f>
        <v>1710</v>
      </c>
      <c r="L52" s="14">
        <f>База!L57-'База (2)'!L52</f>
        <v>20443</v>
      </c>
      <c r="M52" s="27">
        <f>База!M57-'База (2)'!M52</f>
        <v>270795529.93000001</v>
      </c>
      <c r="N52" s="30">
        <f>База!N57-'База (2)'!N52</f>
        <v>1</v>
      </c>
      <c r="O52" s="15">
        <f>База!O57-'База (2)'!O52</f>
        <v>0.96959265633964431</v>
      </c>
      <c r="P52" s="31">
        <f>База!P57-'База (2)'!P52</f>
        <v>0.88509278326623542</v>
      </c>
      <c r="Q52" s="92"/>
      <c r="R52" s="92"/>
      <c r="S52" s="92"/>
      <c r="U52" s="81"/>
    </row>
    <row r="53" spans="1:28" s="20" customFormat="1" outlineLevel="1">
      <c r="A53" s="194" t="s">
        <v>19</v>
      </c>
      <c r="B53" s="7"/>
      <c r="C53" s="8" t="s">
        <v>166</v>
      </c>
      <c r="D53" s="162" t="s">
        <v>194</v>
      </c>
      <c r="E53" s="28">
        <f>База!E58-'База (2)'!E53</f>
        <v>0</v>
      </c>
      <c r="F53" s="17">
        <f>База!F58-'База (2)'!F53</f>
        <v>0</v>
      </c>
      <c r="G53" s="29">
        <f>База!G58-'База (2)'!G53</f>
        <v>0</v>
      </c>
      <c r="H53" s="28">
        <f>База!H58-'База (2)'!H53</f>
        <v>0</v>
      </c>
      <c r="I53" s="17">
        <f>База!I58-'База (2)'!I53</f>
        <v>0</v>
      </c>
      <c r="J53" s="29">
        <f>База!J58-'База (2)'!J53</f>
        <v>0</v>
      </c>
      <c r="K53" s="28">
        <f>База!K58-'База (2)'!K53</f>
        <v>0</v>
      </c>
      <c r="L53" s="18">
        <f>База!L58-'База (2)'!L53</f>
        <v>0</v>
      </c>
      <c r="M53" s="29">
        <f>База!M58-'База (2)'!M53</f>
        <v>0</v>
      </c>
      <c r="N53" s="181">
        <f>База!N58-'База (2)'!N53</f>
        <v>0</v>
      </c>
      <c r="O53" s="19">
        <f>База!O58-'База (2)'!O53</f>
        <v>0</v>
      </c>
      <c r="P53" s="32">
        <f>База!P58-'База (2)'!P53</f>
        <v>0</v>
      </c>
      <c r="Q53" s="93"/>
      <c r="R53" s="93"/>
      <c r="S53" s="93"/>
      <c r="U53" s="81"/>
    </row>
    <row r="54" spans="1:28" s="20" customFormat="1" outlineLevel="1">
      <c r="A54" s="194" t="s">
        <v>19</v>
      </c>
      <c r="B54" s="7"/>
      <c r="C54" s="8" t="s">
        <v>167</v>
      </c>
      <c r="D54" s="162" t="s">
        <v>194</v>
      </c>
      <c r="E54" s="28">
        <f>База!E59-'База (2)'!E54</f>
        <v>0</v>
      </c>
      <c r="F54" s="17">
        <f>База!F59-'База (2)'!F54</f>
        <v>0</v>
      </c>
      <c r="G54" s="29">
        <f>База!G59-'База (2)'!G54</f>
        <v>0</v>
      </c>
      <c r="H54" s="28">
        <f>База!H59-'База (2)'!H54</f>
        <v>0</v>
      </c>
      <c r="I54" s="17">
        <f>База!I59-'База (2)'!I54</f>
        <v>0</v>
      </c>
      <c r="J54" s="29">
        <f>База!J59-'База (2)'!J54</f>
        <v>0</v>
      </c>
      <c r="K54" s="111">
        <f>База!K59-'База (2)'!K54</f>
        <v>0</v>
      </c>
      <c r="L54" s="18">
        <f>База!L59-'База (2)'!L54</f>
        <v>0</v>
      </c>
      <c r="M54" s="29">
        <f>База!M59-'База (2)'!M54</f>
        <v>0</v>
      </c>
      <c r="N54" s="181">
        <f>База!N59-'База (2)'!N54</f>
        <v>0</v>
      </c>
      <c r="O54" s="19">
        <f>База!O59-'База (2)'!O54</f>
        <v>0</v>
      </c>
      <c r="P54" s="32">
        <f>База!P59-'База (2)'!P54</f>
        <v>0</v>
      </c>
      <c r="Q54" s="93"/>
      <c r="R54" s="93"/>
      <c r="S54" s="93"/>
      <c r="U54" s="81"/>
    </row>
    <row r="55" spans="1:28" s="20" customFormat="1" outlineLevel="1">
      <c r="A55" s="194" t="s">
        <v>19</v>
      </c>
      <c r="B55" s="7" t="s">
        <v>168</v>
      </c>
      <c r="C55" s="8" t="s">
        <v>138</v>
      </c>
      <c r="D55" s="162" t="s">
        <v>194</v>
      </c>
      <c r="E55" s="28">
        <f>База!E60-'База (2)'!E55</f>
        <v>0</v>
      </c>
      <c r="F55" s="17">
        <f>База!F60-'База (2)'!F55</f>
        <v>0</v>
      </c>
      <c r="G55" s="29">
        <f>База!G60-'База (2)'!G55</f>
        <v>0</v>
      </c>
      <c r="H55" s="28">
        <f>База!H60-'База (2)'!H55</f>
        <v>0</v>
      </c>
      <c r="I55" s="17">
        <f>База!I60-'База (2)'!I55</f>
        <v>0</v>
      </c>
      <c r="J55" s="29">
        <f>База!J60-'База (2)'!J55</f>
        <v>0</v>
      </c>
      <c r="K55" s="111">
        <f>База!K60-'База (2)'!K55</f>
        <v>0</v>
      </c>
      <c r="L55" s="18">
        <f>База!L60-'База (2)'!L55</f>
        <v>0</v>
      </c>
      <c r="M55" s="29">
        <f>База!M60-'База (2)'!M55</f>
        <v>0</v>
      </c>
      <c r="N55" s="181">
        <f>База!N60-'База (2)'!N55</f>
        <v>0</v>
      </c>
      <c r="O55" s="19">
        <f>База!O60-'База (2)'!O55</f>
        <v>0</v>
      </c>
      <c r="P55" s="32">
        <f>База!P60-'База (2)'!P55</f>
        <v>0</v>
      </c>
      <c r="Q55" s="93"/>
      <c r="R55" s="93"/>
      <c r="S55" s="93"/>
      <c r="U55" s="81"/>
    </row>
    <row r="56" spans="1:28" s="20" customFormat="1" ht="31.5" outlineLevel="1">
      <c r="A56" s="194" t="s">
        <v>19</v>
      </c>
      <c r="B56" s="7" t="s">
        <v>169</v>
      </c>
      <c r="C56" s="129" t="s">
        <v>181</v>
      </c>
      <c r="D56" s="162" t="s">
        <v>195</v>
      </c>
      <c r="E56" s="28">
        <f>База!E61-'База (2)'!E56</f>
        <v>700</v>
      </c>
      <c r="F56" s="17">
        <f>База!F61-'База (2)'!F56</f>
        <v>13944</v>
      </c>
      <c r="G56" s="29">
        <f>База!G61-'База (2)'!G56</f>
        <v>89641316.870000005</v>
      </c>
      <c r="H56" s="111">
        <f>База!H61-'База (2)'!H56</f>
        <v>700</v>
      </c>
      <c r="I56" s="18">
        <f>База!I61-'База (2)'!I56</f>
        <v>13520</v>
      </c>
      <c r="J56" s="29">
        <f>База!J61-'База (2)'!J56</f>
        <v>80903331.5</v>
      </c>
      <c r="K56" s="28">
        <f>База!K61-'База (2)'!K56</f>
        <v>0</v>
      </c>
      <c r="L56" s="18">
        <f>База!L61-'База (2)'!L56</f>
        <v>-424</v>
      </c>
      <c r="M56" s="29">
        <f>База!M61-'База (2)'!M56</f>
        <v>-8737985.3700000048</v>
      </c>
      <c r="N56" s="181">
        <f>База!N61-'База (2)'!N56</f>
        <v>0</v>
      </c>
      <c r="O56" s="19">
        <f>База!O61-'База (2)'!O56</f>
        <v>-3.0407343660355707E-2</v>
      </c>
      <c r="P56" s="32">
        <f>База!P61-'База (2)'!P56</f>
        <v>-9.7477208893216524E-2</v>
      </c>
      <c r="Q56" s="93"/>
      <c r="R56" s="93"/>
      <c r="S56" s="93"/>
      <c r="U56" s="81"/>
    </row>
    <row r="57" spans="1:28" s="20" customFormat="1" outlineLevel="1">
      <c r="A57" s="194" t="s">
        <v>19</v>
      </c>
      <c r="B57" s="7" t="s">
        <v>170</v>
      </c>
      <c r="C57" s="8" t="s">
        <v>180</v>
      </c>
      <c r="D57" s="162" t="s">
        <v>194</v>
      </c>
      <c r="E57" s="28">
        <f>База!E62-'База (2)'!E57</f>
        <v>-1710</v>
      </c>
      <c r="F57" s="17">
        <f>База!F62-'База (2)'!F57</f>
        <v>-20867</v>
      </c>
      <c r="G57" s="29">
        <f>База!G62-'База (2)'!G57</f>
        <v>-281422832.81999999</v>
      </c>
      <c r="H57" s="28">
        <f>База!H62-'База (2)'!H57</f>
        <v>0</v>
      </c>
      <c r="I57" s="17">
        <f>База!I62-'База (2)'!I57</f>
        <v>0</v>
      </c>
      <c r="J57" s="29">
        <f>База!J62-'База (2)'!J57</f>
        <v>24153</v>
      </c>
      <c r="K57" s="111">
        <f>База!K62-'База (2)'!K57</f>
        <v>1710</v>
      </c>
      <c r="L57" s="18">
        <f>База!L62-'База (2)'!L57</f>
        <v>20867</v>
      </c>
      <c r="M57" s="29">
        <f>База!M62-'База (2)'!M57</f>
        <v>281446985.81999999</v>
      </c>
      <c r="N57" s="181">
        <f>База!N62-'База (2)'!N57</f>
        <v>1</v>
      </c>
      <c r="O57" s="19">
        <f>База!O62-'База (2)'!O57</f>
        <v>1</v>
      </c>
      <c r="P57" s="32">
        <f>База!P62-'База (2)'!P57</f>
        <v>2.2467694212905065E-2</v>
      </c>
      <c r="Q57" s="93"/>
      <c r="R57" s="93"/>
      <c r="S57" s="93"/>
      <c r="U57" s="81"/>
      <c r="X57" s="198"/>
      <c r="AB57" s="22"/>
    </row>
    <row r="58" spans="1:28" s="20" customFormat="1" outlineLevel="1">
      <c r="A58" s="194" t="s">
        <v>19</v>
      </c>
      <c r="B58" s="7" t="s">
        <v>171</v>
      </c>
      <c r="C58" s="8" t="s">
        <v>156</v>
      </c>
      <c r="D58" s="162"/>
      <c r="E58" s="28">
        <f>База!E63-'База (2)'!E58</f>
        <v>900</v>
      </c>
      <c r="F58" s="17">
        <f>База!F63-'База (2)'!F58</f>
        <v>17608</v>
      </c>
      <c r="G58" s="29">
        <f>База!G63-'База (2)'!G58</f>
        <v>28880208.789999999</v>
      </c>
      <c r="H58" s="28">
        <f>База!H63-'База (2)'!H58</f>
        <v>900</v>
      </c>
      <c r="I58" s="17">
        <f>База!I63-'База (2)'!I58</f>
        <v>17001</v>
      </c>
      <c r="J58" s="29">
        <f>База!J63-'База (2)'!J58</f>
        <v>30589360.030000001</v>
      </c>
      <c r="K58" s="111">
        <f>База!K63-'База (2)'!K58</f>
        <v>0</v>
      </c>
      <c r="L58" s="18">
        <f>База!L63-'База (2)'!L58</f>
        <v>-607</v>
      </c>
      <c r="M58" s="29">
        <f>База!M63-'База (2)'!M58</f>
        <v>1709151.2400000016</v>
      </c>
      <c r="N58" s="181">
        <f>База!N63-'База (2)'!N58</f>
        <v>0</v>
      </c>
      <c r="O58" s="19">
        <f>База!O63-'База (2)'!O58</f>
        <v>-3.4472966833257609E-2</v>
      </c>
      <c r="P58" s="32">
        <f>База!P63-'База (2)'!P58</f>
        <v>-29.407684866682448</v>
      </c>
      <c r="Q58" s="93"/>
      <c r="R58" s="93"/>
      <c r="S58" s="93"/>
      <c r="U58" s="81"/>
    </row>
    <row r="59" spans="1:28" s="16" customFormat="1" outlineLevel="1">
      <c r="A59" s="193" t="s">
        <v>19</v>
      </c>
      <c r="B59" s="5" t="s">
        <v>141</v>
      </c>
      <c r="C59" s="6" t="s">
        <v>140</v>
      </c>
      <c r="D59" s="161" t="s">
        <v>159</v>
      </c>
      <c r="E59" s="26">
        <f>База!E64-'База (2)'!E59</f>
        <v>-772</v>
      </c>
      <c r="F59" s="14">
        <f>База!F64-'База (2)'!F59</f>
        <v>-11580</v>
      </c>
      <c r="G59" s="27">
        <f>База!G64-'База (2)'!G59</f>
        <v>-23514541</v>
      </c>
      <c r="H59" s="26">
        <f>База!H64-'База (2)'!H59</f>
        <v>0</v>
      </c>
      <c r="I59" s="21">
        <f>База!I64-'База (2)'!I59</f>
        <v>0</v>
      </c>
      <c r="J59" s="27">
        <f>База!J64-'База (2)'!J59</f>
        <v>0</v>
      </c>
      <c r="K59" s="26">
        <f>База!K64-'База (2)'!K59</f>
        <v>772</v>
      </c>
      <c r="L59" s="21">
        <f>База!L64-'База (2)'!L59</f>
        <v>11580</v>
      </c>
      <c r="M59" s="27">
        <f>База!M64-'База (2)'!M59</f>
        <v>23514541</v>
      </c>
      <c r="N59" s="30">
        <f>База!N64-'База (2)'!N59</f>
        <v>1</v>
      </c>
      <c r="O59" s="15">
        <f>База!O64-'База (2)'!O59</f>
        <v>1</v>
      </c>
      <c r="P59" s="31">
        <f>База!P64-'База (2)'!P59</f>
        <v>1</v>
      </c>
      <c r="Q59" s="92"/>
      <c r="R59" s="92"/>
      <c r="S59" s="92"/>
      <c r="U59" s="81"/>
    </row>
    <row r="60" spans="1:28" s="20" customFormat="1" outlineLevel="1">
      <c r="A60" s="193" t="s">
        <v>19</v>
      </c>
      <c r="B60" s="5"/>
      <c r="C60" s="8" t="s">
        <v>166</v>
      </c>
      <c r="D60" s="162" t="s">
        <v>159</v>
      </c>
      <c r="E60" s="28">
        <f>База!E65-'База (2)'!E60</f>
        <v>0</v>
      </c>
      <c r="F60" s="17">
        <f>База!F65-'База (2)'!F60</f>
        <v>0</v>
      </c>
      <c r="G60" s="29">
        <f>База!G65-'База (2)'!G60</f>
        <v>0</v>
      </c>
      <c r="H60" s="28">
        <f>База!H65-'База (2)'!H60</f>
        <v>0</v>
      </c>
      <c r="I60" s="17">
        <f>База!I65-'База (2)'!I60</f>
        <v>0</v>
      </c>
      <c r="J60" s="29">
        <f>База!J65-'База (2)'!J60</f>
        <v>0</v>
      </c>
      <c r="K60" s="111">
        <f>База!K65-'База (2)'!K60</f>
        <v>0</v>
      </c>
      <c r="L60" s="18">
        <f>База!L65-'База (2)'!L60</f>
        <v>0</v>
      </c>
      <c r="M60" s="29">
        <f>База!M65-'База (2)'!M60</f>
        <v>0</v>
      </c>
      <c r="N60" s="30">
        <f>База!N65-'База (2)'!N60</f>
        <v>0</v>
      </c>
      <c r="O60" s="15">
        <f>База!O65-'База (2)'!O60</f>
        <v>0</v>
      </c>
      <c r="P60" s="31">
        <f>База!P65-'База (2)'!P60</f>
        <v>0</v>
      </c>
      <c r="Q60" s="93"/>
      <c r="R60" s="93"/>
      <c r="S60" s="93"/>
      <c r="U60" s="81"/>
    </row>
    <row r="61" spans="1:28" s="20" customFormat="1" outlineLevel="1">
      <c r="A61" s="193" t="s">
        <v>19</v>
      </c>
      <c r="B61" s="5"/>
      <c r="C61" s="8" t="s">
        <v>167</v>
      </c>
      <c r="D61" s="162" t="s">
        <v>159</v>
      </c>
      <c r="E61" s="28">
        <f>База!E66-'База (2)'!E61</f>
        <v>450</v>
      </c>
      <c r="F61" s="17">
        <f>База!F66-'База (2)'!F61</f>
        <v>8640</v>
      </c>
      <c r="G61" s="29">
        <f>База!G66-'База (2)'!G61</f>
        <v>10549816.329999998</v>
      </c>
      <c r="H61" s="111">
        <f>База!H66-'База (2)'!H61</f>
        <v>450</v>
      </c>
      <c r="I61" s="18">
        <f>База!I66-'База (2)'!I61</f>
        <v>8495</v>
      </c>
      <c r="J61" s="29">
        <f>База!J66-'База (2)'!J61</f>
        <v>13056442.010000002</v>
      </c>
      <c r="K61" s="111">
        <f>База!K66-'База (2)'!K61</f>
        <v>0</v>
      </c>
      <c r="L61" s="18">
        <f>База!L66-'База (2)'!L61</f>
        <v>-145</v>
      </c>
      <c r="M61" s="29">
        <f>База!M66-'База (2)'!M61</f>
        <v>2506625.6800000034</v>
      </c>
      <c r="N61" s="181">
        <f>База!N66-'База (2)'!N61</f>
        <v>0</v>
      </c>
      <c r="O61" s="19">
        <f>База!O66-'База (2)'!O61</f>
        <v>-1.6782407407407409E-2</v>
      </c>
      <c r="P61" s="32">
        <f>База!P66-'База (2)'!P61</f>
        <v>0.23759898765934287</v>
      </c>
      <c r="Q61" s="93"/>
      <c r="R61" s="93"/>
      <c r="S61" s="93"/>
      <c r="U61" s="81"/>
    </row>
    <row r="62" spans="1:28" s="20" customFormat="1" ht="31.5" outlineLevel="1">
      <c r="A62" s="193" t="s">
        <v>19</v>
      </c>
      <c r="B62" s="5"/>
      <c r="C62" s="129" t="s">
        <v>182</v>
      </c>
      <c r="D62" s="162" t="s">
        <v>159</v>
      </c>
      <c r="E62" s="28">
        <f>База!E67-'База (2)'!E62</f>
        <v>450</v>
      </c>
      <c r="F62" s="17">
        <f>База!F67-'База (2)'!F62</f>
        <v>8968</v>
      </c>
      <c r="G62" s="29">
        <f>База!G67-'База (2)'!G62</f>
        <v>18395183.740000002</v>
      </c>
      <c r="H62" s="28">
        <f>База!H67-'База (2)'!H62</f>
        <v>450</v>
      </c>
      <c r="I62" s="18">
        <f>База!I67-'База (2)'!I62</f>
        <v>8506</v>
      </c>
      <c r="J62" s="29">
        <f>База!J67-'База (2)'!J62</f>
        <v>19511179.82</v>
      </c>
      <c r="K62" s="111">
        <f>База!K67-'База (2)'!K62</f>
        <v>0</v>
      </c>
      <c r="L62" s="18">
        <f>База!L67-'База (2)'!L62</f>
        <v>-462</v>
      </c>
      <c r="M62" s="29">
        <f>База!M67-'База (2)'!M62</f>
        <v>1115996.0799999982</v>
      </c>
      <c r="N62" s="30">
        <f>База!N67-'База (2)'!N62</f>
        <v>0</v>
      </c>
      <c r="O62" s="15">
        <f>База!O67-'База (2)'!O62</f>
        <v>-5.1516503122212308E-2</v>
      </c>
      <c r="P62" s="31">
        <f>База!P67-'База (2)'!P62</f>
        <v>6.0667840874743993E-2</v>
      </c>
      <c r="Q62" s="93"/>
      <c r="R62" s="93"/>
      <c r="S62" s="93"/>
      <c r="U62" s="81"/>
    </row>
    <row r="63" spans="1:28" s="20" customFormat="1" outlineLevel="1">
      <c r="A63" s="194" t="s">
        <v>19</v>
      </c>
      <c r="B63" s="7" t="s">
        <v>185</v>
      </c>
      <c r="C63" s="8" t="s">
        <v>157</v>
      </c>
      <c r="D63" s="162" t="s">
        <v>159</v>
      </c>
      <c r="E63" s="28">
        <f>База!E68-'База (2)'!E63</f>
        <v>23526</v>
      </c>
      <c r="F63" s="17">
        <f>База!F68-'База (2)'!F63</f>
        <v>95170</v>
      </c>
      <c r="G63" s="29">
        <f>База!G68-'База (2)'!G63</f>
        <v>59419195.680000007</v>
      </c>
      <c r="H63" s="28">
        <f>База!H68-'База (2)'!H63</f>
        <v>29132</v>
      </c>
      <c r="I63" s="17">
        <f>База!I68-'База (2)'!I63</f>
        <v>93000</v>
      </c>
      <c r="J63" s="29">
        <f>База!J68-'База (2)'!J63</f>
        <v>72175765.730000004</v>
      </c>
      <c r="K63" s="111">
        <f>База!K68-'База (2)'!K63</f>
        <v>5606</v>
      </c>
      <c r="L63" s="18">
        <f>База!L68-'База (2)'!L63</f>
        <v>-2170</v>
      </c>
      <c r="M63" s="29">
        <f>База!M68-'База (2)'!M63</f>
        <v>12756570.049999997</v>
      </c>
      <c r="N63" s="181">
        <f>База!N68-'База (2)'!N63</f>
        <v>1.2215699429721569</v>
      </c>
      <c r="O63" s="19">
        <f>База!O68-'База (2)'!O63</f>
        <v>0.92999999999999994</v>
      </c>
      <c r="P63" s="32">
        <f>База!P68-'База (2)'!P63</f>
        <v>1.0425944846713151</v>
      </c>
      <c r="Q63" s="93"/>
      <c r="R63" s="93"/>
      <c r="S63" s="93"/>
      <c r="U63" s="81"/>
    </row>
    <row r="64" spans="1:28" s="20" customFormat="1" outlineLevel="1">
      <c r="A64" s="194" t="s">
        <v>19</v>
      </c>
      <c r="B64" s="7" t="s">
        <v>186</v>
      </c>
      <c r="C64" s="8" t="s">
        <v>183</v>
      </c>
      <c r="D64" s="162" t="s">
        <v>159</v>
      </c>
      <c r="E64" s="28">
        <f>База!E69-'База (2)'!E64</f>
        <v>23398</v>
      </c>
      <c r="F64" s="17">
        <f>База!F69-'База (2)'!F64</f>
        <v>93250</v>
      </c>
      <c r="G64" s="29">
        <f>База!G69-'База (2)'!G64</f>
        <v>55520411.680000007</v>
      </c>
      <c r="H64" s="28">
        <f>База!H69-'База (2)'!H64</f>
        <v>29132</v>
      </c>
      <c r="I64" s="17">
        <f>База!I69-'База (2)'!I64</f>
        <v>93000</v>
      </c>
      <c r="J64" s="29">
        <f>База!J69-'База (2)'!J64</f>
        <v>72175765.730000004</v>
      </c>
      <c r="K64" s="111">
        <f>База!K69-'База (2)'!K64</f>
        <v>5734</v>
      </c>
      <c r="L64" s="18">
        <f>База!L69-'База (2)'!L64</f>
        <v>-250</v>
      </c>
      <c r="M64" s="29">
        <f>База!M69-'База (2)'!M64</f>
        <v>16655354.049999997</v>
      </c>
      <c r="N64" s="181">
        <f>База!N69-'База (2)'!N64</f>
        <v>1.2215699429721569</v>
      </c>
      <c r="O64" s="19">
        <f>База!O69-'База (2)'!O64</f>
        <v>0.92999999999999994</v>
      </c>
      <c r="P64" s="32">
        <f>База!P69-'База (2)'!P64</f>
        <v>1.0425944846713151</v>
      </c>
      <c r="Q64" s="93"/>
      <c r="R64" s="93"/>
      <c r="S64" s="93"/>
      <c r="U64" s="81"/>
    </row>
    <row r="65" spans="1:28" s="20" customFormat="1" outlineLevel="1">
      <c r="A65" s="194" t="s">
        <v>19</v>
      </c>
      <c r="B65" s="7" t="s">
        <v>187</v>
      </c>
      <c r="C65" s="8" t="s">
        <v>156</v>
      </c>
      <c r="D65" s="162"/>
      <c r="E65" s="28" t="e">
        <f>База!#REF!-'База (2)'!E65</f>
        <v>#REF!</v>
      </c>
      <c r="F65" s="17" t="e">
        <f>База!#REF!-'База (2)'!F65</f>
        <v>#REF!</v>
      </c>
      <c r="G65" s="29" t="e">
        <f>База!#REF!-'База (2)'!G65</f>
        <v>#REF!</v>
      </c>
      <c r="H65" s="28" t="e">
        <f>База!#REF!-'База (2)'!H65</f>
        <v>#REF!</v>
      </c>
      <c r="I65" s="17" t="e">
        <f>База!#REF!-'База (2)'!I65</f>
        <v>#REF!</v>
      </c>
      <c r="J65" s="29" t="e">
        <f>База!#REF!-'База (2)'!J65</f>
        <v>#REF!</v>
      </c>
      <c r="K65" s="111" t="e">
        <f>База!#REF!-'База (2)'!K65</f>
        <v>#REF!</v>
      </c>
      <c r="L65" s="18" t="e">
        <f>База!#REF!-'База (2)'!L65</f>
        <v>#REF!</v>
      </c>
      <c r="M65" s="29" t="e">
        <f>База!#REF!-'База (2)'!M65</f>
        <v>#REF!</v>
      </c>
      <c r="N65" s="181" t="e">
        <f>База!#REF!-'База (2)'!N65</f>
        <v>#REF!</v>
      </c>
      <c r="O65" s="19" t="e">
        <f>База!#REF!-'База (2)'!O65</f>
        <v>#REF!</v>
      </c>
      <c r="P65" s="32" t="e">
        <f>База!#REF!-'База (2)'!P65</f>
        <v>#REF!</v>
      </c>
      <c r="Q65" s="93"/>
      <c r="R65" s="93"/>
      <c r="S65" s="93"/>
      <c r="U65" s="81"/>
    </row>
    <row r="66" spans="1:28" s="16" customFormat="1" ht="31.5" outlineLevel="1">
      <c r="A66" s="193" t="s">
        <v>19</v>
      </c>
      <c r="B66" s="5" t="s">
        <v>139</v>
      </c>
      <c r="C66" s="9" t="s">
        <v>142</v>
      </c>
      <c r="D66" s="163" t="s">
        <v>1</v>
      </c>
      <c r="E66" s="26">
        <f>База!E70-'База (2)'!E66</f>
        <v>-26937</v>
      </c>
      <c r="F66" s="21">
        <f>База!F70-'База (2)'!F66</f>
        <v>-94000</v>
      </c>
      <c r="G66" s="27">
        <f>База!G70-'База (2)'!G66</f>
        <v>-115297941.50999999</v>
      </c>
      <c r="H66" s="26">
        <f>База!H70-'База (2)'!H66</f>
        <v>-23484</v>
      </c>
      <c r="I66" s="21">
        <f>База!I70-'База (2)'!I66</f>
        <v>-100500</v>
      </c>
      <c r="J66" s="27">
        <f>База!J70-'База (2)'!J66</f>
        <v>-85839867.659999996</v>
      </c>
      <c r="K66" s="26">
        <f>База!K70-'База (2)'!K66</f>
        <v>3453</v>
      </c>
      <c r="L66" s="21">
        <f>База!L70-'База (2)'!L66</f>
        <v>-6500</v>
      </c>
      <c r="M66" s="27">
        <f>База!M70-'База (2)'!M66</f>
        <v>29458073.849999994</v>
      </c>
      <c r="N66" s="30">
        <f>База!N70-'База (2)'!N66</f>
        <v>0.12818799420870922</v>
      </c>
      <c r="O66" s="15">
        <f>База!O70-'База (2)'!O66</f>
        <v>-6.9148936170212769E-2</v>
      </c>
      <c r="P66" s="31">
        <f>База!P70-'База (2)'!P66</f>
        <v>0.25549522796506341</v>
      </c>
      <c r="Q66" s="92"/>
      <c r="R66" s="92"/>
      <c r="S66" s="92"/>
      <c r="U66" s="81"/>
    </row>
    <row r="67" spans="1:28" s="20" customFormat="1" ht="31.5" outlineLevel="1">
      <c r="A67" s="194" t="s">
        <v>19</v>
      </c>
      <c r="B67" s="7" t="s">
        <v>188</v>
      </c>
      <c r="C67" s="10" t="s">
        <v>184</v>
      </c>
      <c r="D67" s="164" t="s">
        <v>1</v>
      </c>
      <c r="E67" s="28">
        <f>База!E71-'База (2)'!E67</f>
        <v>-8559</v>
      </c>
      <c r="F67" s="17">
        <f>База!F71-'База (2)'!F67</f>
        <v>-94000</v>
      </c>
      <c r="G67" s="29">
        <f>База!G71-'База (2)'!G67</f>
        <v>-105373821.50999999</v>
      </c>
      <c r="H67" s="28">
        <f>База!H71-'База (2)'!H67</f>
        <v>-18824</v>
      </c>
      <c r="I67" s="17">
        <f>База!I71-'База (2)'!I67</f>
        <v>-100500</v>
      </c>
      <c r="J67" s="29">
        <f>База!J71-'База (2)'!J67</f>
        <v>-83109107.659999996</v>
      </c>
      <c r="K67" s="111">
        <f>База!K71-'База (2)'!K67</f>
        <v>-10265</v>
      </c>
      <c r="L67" s="18">
        <f>База!L71-'База (2)'!L67</f>
        <v>-6500</v>
      </c>
      <c r="M67" s="29">
        <f>База!M71-'База (2)'!M67</f>
        <v>22264713.849999994</v>
      </c>
      <c r="N67" s="181">
        <f>База!N71-'База (2)'!N67</f>
        <v>-0.61824796182567976</v>
      </c>
      <c r="O67" s="19">
        <f>База!O71-'База (2)'!O67</f>
        <v>-6.9148936170212769E-2</v>
      </c>
      <c r="P67" s="32">
        <f>База!P71-'База (2)'!P67</f>
        <v>-0.46934082802781052</v>
      </c>
      <c r="Q67" s="93"/>
      <c r="R67" s="93"/>
      <c r="S67" s="93"/>
      <c r="U67" s="81"/>
    </row>
    <row r="68" spans="1:28" s="20" customFormat="1" ht="31.5" outlineLevel="1">
      <c r="A68" s="194" t="s">
        <v>19</v>
      </c>
      <c r="B68" s="7"/>
      <c r="C68" s="10" t="s">
        <v>224</v>
      </c>
      <c r="D68" s="164" t="s">
        <v>225</v>
      </c>
      <c r="E68" s="28">
        <f>База!E72-'База (2)'!E68</f>
        <v>0</v>
      </c>
      <c r="F68" s="17">
        <f>База!F72-'База (2)'!F68</f>
        <v>0</v>
      </c>
      <c r="G68" s="29">
        <f>База!G72-'База (2)'!G68</f>
        <v>0</v>
      </c>
      <c r="H68" s="28">
        <f>База!H72-'База (2)'!H68</f>
        <v>0</v>
      </c>
      <c r="I68" s="17">
        <f>База!I72-'База (2)'!I68</f>
        <v>0</v>
      </c>
      <c r="J68" s="29">
        <f>База!J72-'База (2)'!J68</f>
        <v>0</v>
      </c>
      <c r="K68" s="111">
        <f>База!K72-'База (2)'!K68</f>
        <v>0</v>
      </c>
      <c r="L68" s="18">
        <f>База!L72-'База (2)'!L68</f>
        <v>0</v>
      </c>
      <c r="M68" s="29">
        <f>База!M72-'База (2)'!M68</f>
        <v>0</v>
      </c>
      <c r="N68" s="181">
        <f>База!N72-'База (2)'!N68</f>
        <v>0</v>
      </c>
      <c r="O68" s="19">
        <f>База!O72-'База (2)'!O68</f>
        <v>0</v>
      </c>
      <c r="P68" s="32">
        <f>База!P72-'База (2)'!P68</f>
        <v>0</v>
      </c>
      <c r="Q68" s="93"/>
      <c r="R68" s="93"/>
      <c r="S68" s="93"/>
      <c r="U68" s="81"/>
    </row>
    <row r="69" spans="1:28" s="20" customFormat="1" outlineLevel="1">
      <c r="A69" s="194" t="s">
        <v>19</v>
      </c>
      <c r="B69" s="7"/>
      <c r="C69" s="10" t="s">
        <v>222</v>
      </c>
      <c r="D69" s="164" t="s">
        <v>223</v>
      </c>
      <c r="E69" s="28">
        <f>База!E73-'База (2)'!E69</f>
        <v>-128429</v>
      </c>
      <c r="F69" s="17">
        <f>База!F73-'База (2)'!F69</f>
        <v>0</v>
      </c>
      <c r="G69" s="29">
        <f>База!G73-'База (2)'!G69</f>
        <v>-62544923</v>
      </c>
      <c r="H69" s="28">
        <f>База!H73-'База (2)'!H69</f>
        <v>-70781</v>
      </c>
      <c r="I69" s="17">
        <f>База!I73-'База (2)'!I69</f>
        <v>0</v>
      </c>
      <c r="J69" s="29">
        <f>База!J73-'База (2)'!J69</f>
        <v>-35532062</v>
      </c>
      <c r="K69" s="111">
        <f>База!K73-'База (2)'!K69</f>
        <v>57648</v>
      </c>
      <c r="L69" s="18">
        <f>База!L73-'База (2)'!L69</f>
        <v>0</v>
      </c>
      <c r="M69" s="29">
        <f>База!M73-'База (2)'!M69</f>
        <v>27012861</v>
      </c>
      <c r="N69" s="181">
        <f>База!N73-'База (2)'!N69</f>
        <v>0.44887058218938092</v>
      </c>
      <c r="O69" s="19">
        <f>База!O73-'База (2)'!O69</f>
        <v>0</v>
      </c>
      <c r="P69" s="32">
        <f>База!P73-'База (2)'!P69</f>
        <v>0.43189534344778074</v>
      </c>
      <c r="Q69" s="93"/>
      <c r="R69" s="93"/>
      <c r="S69" s="93"/>
      <c r="U69" s="81"/>
    </row>
    <row r="70" spans="1:28" s="20" customFormat="1" outlineLevel="1">
      <c r="A70" s="194" t="s">
        <v>19</v>
      </c>
      <c r="B70" s="7" t="s">
        <v>189</v>
      </c>
      <c r="C70" s="11" t="s">
        <v>144</v>
      </c>
      <c r="D70" s="164" t="s">
        <v>1</v>
      </c>
      <c r="E70" s="28">
        <f>База!E76-'База (2)'!E70</f>
        <v>0</v>
      </c>
      <c r="F70" s="17">
        <f>База!F76-'База (2)'!F70</f>
        <v>0</v>
      </c>
      <c r="G70" s="29">
        <f>База!G76-'База (2)'!G70</f>
        <v>0</v>
      </c>
      <c r="H70" s="28">
        <f>База!H76-'База (2)'!H70</f>
        <v>0</v>
      </c>
      <c r="I70" s="17">
        <f>База!I76-'База (2)'!I70</f>
        <v>0</v>
      </c>
      <c r="J70" s="29">
        <f>База!J76-'База (2)'!J70</f>
        <v>0</v>
      </c>
      <c r="K70" s="111">
        <f>База!K76-'База (2)'!K70</f>
        <v>0</v>
      </c>
      <c r="L70" s="18">
        <f>База!L76-'База (2)'!L70</f>
        <v>0</v>
      </c>
      <c r="M70" s="29">
        <f>База!M76-'База (2)'!M70</f>
        <v>0</v>
      </c>
      <c r="N70" s="181">
        <f>База!N76-'База (2)'!N70</f>
        <v>0</v>
      </c>
      <c r="O70" s="19">
        <f>База!O76-'База (2)'!O70</f>
        <v>0</v>
      </c>
      <c r="P70" s="32">
        <f>База!P76-'База (2)'!P70</f>
        <v>0</v>
      </c>
      <c r="Q70" s="93"/>
      <c r="R70" s="93"/>
      <c r="S70" s="93"/>
      <c r="U70" s="81"/>
    </row>
    <row r="71" spans="1:28" s="16" customFormat="1" outlineLevel="1">
      <c r="A71" s="193" t="s">
        <v>19</v>
      </c>
      <c r="B71" s="5" t="s">
        <v>143</v>
      </c>
      <c r="C71" s="6" t="s">
        <v>2</v>
      </c>
      <c r="D71" s="163" t="s">
        <v>3</v>
      </c>
      <c r="E71" s="26">
        <f>База!E77-'База (2)'!E71</f>
        <v>0</v>
      </c>
      <c r="F71" s="14">
        <f>База!F77-'База (2)'!F71</f>
        <v>0</v>
      </c>
      <c r="G71" s="27">
        <f>База!G77-'База (2)'!G71</f>
        <v>0</v>
      </c>
      <c r="H71" s="230">
        <f>База!H77-'База (2)'!H71</f>
        <v>0</v>
      </c>
      <c r="I71" s="231">
        <f>База!I77-'База (2)'!I71</f>
        <v>0</v>
      </c>
      <c r="J71" s="232">
        <f>База!J77-'База (2)'!J71</f>
        <v>0</v>
      </c>
      <c r="K71" s="165">
        <f>База!K77-'База (2)'!K71</f>
        <v>0</v>
      </c>
      <c r="L71" s="21">
        <f>База!L77-'База (2)'!L71</f>
        <v>0</v>
      </c>
      <c r="M71" s="27">
        <f>База!M77-'База (2)'!M71</f>
        <v>0</v>
      </c>
      <c r="N71" s="30">
        <f>База!N77-'База (2)'!N71</f>
        <v>0</v>
      </c>
      <c r="O71" s="15">
        <f>База!O77-'База (2)'!O71</f>
        <v>0</v>
      </c>
      <c r="P71" s="31">
        <f>База!P77-'База (2)'!P71</f>
        <v>0</v>
      </c>
      <c r="Q71" s="92"/>
      <c r="R71" s="92"/>
      <c r="S71" s="92"/>
      <c r="U71" s="81"/>
    </row>
    <row r="72" spans="1:28" s="13" customFormat="1">
      <c r="A72" s="36" t="s">
        <v>16</v>
      </c>
      <c r="B72" s="37" t="s">
        <v>22</v>
      </c>
      <c r="C72" s="215" t="s">
        <v>21</v>
      </c>
      <c r="D72" s="208" t="s">
        <v>145</v>
      </c>
      <c r="E72" s="40" t="e">
        <f>База!E78-'База (2)'!E72</f>
        <v>#VALUE!</v>
      </c>
      <c r="F72" s="41" t="e">
        <f>База!F78-'База (2)'!F72</f>
        <v>#VALUE!</v>
      </c>
      <c r="G72" s="42">
        <f>База!G78-'База (2)'!G72</f>
        <v>32354996</v>
      </c>
      <c r="H72" s="40" t="e">
        <f>База!H78-'База (2)'!H72</f>
        <v>#VALUE!</v>
      </c>
      <c r="I72" s="41" t="e">
        <f>База!I78-'База (2)'!I72</f>
        <v>#VALUE!</v>
      </c>
      <c r="J72" s="42">
        <f>База!J78-'База (2)'!J72</f>
        <v>-14212229.049999997</v>
      </c>
      <c r="K72" s="40" t="e">
        <f>База!K78-'База (2)'!K72</f>
        <v>#VALUE!</v>
      </c>
      <c r="L72" s="41" t="e">
        <f>База!L78-'База (2)'!L72</f>
        <v>#VALUE!</v>
      </c>
      <c r="M72" s="42">
        <f>База!M78-'База (2)'!M72</f>
        <v>-46567225.049999997</v>
      </c>
      <c r="N72" s="216" t="e">
        <f>База!N78-'База (2)'!N72</f>
        <v>#VALUE!</v>
      </c>
      <c r="O72" s="217" t="e">
        <f>База!O78-'База (2)'!O72</f>
        <v>#VALUE!</v>
      </c>
      <c r="P72" s="43">
        <f>База!P78-'База (2)'!P72</f>
        <v>-0.62812465671467321</v>
      </c>
      <c r="Q72" s="91"/>
      <c r="R72" s="91"/>
      <c r="S72" s="91"/>
      <c r="U72" s="81"/>
      <c r="W72" s="81"/>
      <c r="X72" s="81">
        <v>109840422.59999999</v>
      </c>
    </row>
    <row r="73" spans="1:28" s="16" customFormat="1" outlineLevel="1">
      <c r="A73" s="193" t="s">
        <v>22</v>
      </c>
      <c r="B73" s="5" t="s">
        <v>136</v>
      </c>
      <c r="C73" s="6" t="s">
        <v>137</v>
      </c>
      <c r="D73" s="161" t="s">
        <v>194</v>
      </c>
      <c r="E73" s="26">
        <f>База!E79-'База (2)'!E73</f>
        <v>0</v>
      </c>
      <c r="F73" s="14">
        <f>База!F79-'База (2)'!F73</f>
        <v>0</v>
      </c>
      <c r="G73" s="27">
        <f>База!G79-'База (2)'!G73</f>
        <v>0</v>
      </c>
      <c r="H73" s="26">
        <f>База!H79-'База (2)'!H73</f>
        <v>0</v>
      </c>
      <c r="I73" s="14">
        <f>База!I79-'База (2)'!I73</f>
        <v>0</v>
      </c>
      <c r="J73" s="27">
        <f>База!J79-'База (2)'!J73</f>
        <v>0</v>
      </c>
      <c r="K73" s="26">
        <f>База!K79-'База (2)'!K73</f>
        <v>0</v>
      </c>
      <c r="L73" s="14">
        <f>База!L79-'База (2)'!L73</f>
        <v>0</v>
      </c>
      <c r="M73" s="27">
        <f>База!M79-'База (2)'!M73</f>
        <v>0</v>
      </c>
      <c r="N73" s="30">
        <f>База!N79-'База (2)'!N73</f>
        <v>0</v>
      </c>
      <c r="O73" s="15">
        <f>База!O79-'База (2)'!O73</f>
        <v>0</v>
      </c>
      <c r="P73" s="31">
        <f>База!P79-'База (2)'!P73</f>
        <v>0</v>
      </c>
      <c r="Q73" s="92"/>
      <c r="R73" s="92"/>
      <c r="S73" s="92"/>
      <c r="U73" s="81"/>
    </row>
    <row r="74" spans="1:28" s="20" customFormat="1" outlineLevel="1">
      <c r="A74" s="194" t="s">
        <v>22</v>
      </c>
      <c r="B74" s="7"/>
      <c r="C74" s="8" t="s">
        <v>166</v>
      </c>
      <c r="D74" s="162" t="s">
        <v>194</v>
      </c>
      <c r="E74" s="28">
        <f>База!E80-'База (2)'!E74</f>
        <v>0</v>
      </c>
      <c r="F74" s="17">
        <f>База!F80-'База (2)'!F74</f>
        <v>0</v>
      </c>
      <c r="G74" s="29">
        <f>База!G80-'База (2)'!G74</f>
        <v>0</v>
      </c>
      <c r="H74" s="28">
        <f>База!H80-'База (2)'!H74</f>
        <v>0</v>
      </c>
      <c r="I74" s="17">
        <f>База!I80-'База (2)'!I74</f>
        <v>0</v>
      </c>
      <c r="J74" s="29">
        <f>База!J80-'База (2)'!J74</f>
        <v>0</v>
      </c>
      <c r="K74" s="28">
        <f>База!K80-'База (2)'!K74</f>
        <v>0</v>
      </c>
      <c r="L74" s="18">
        <f>База!L80-'База (2)'!L74</f>
        <v>0</v>
      </c>
      <c r="M74" s="29">
        <f>База!M80-'База (2)'!M74</f>
        <v>0</v>
      </c>
      <c r="N74" s="181">
        <f>База!N80-'База (2)'!N74</f>
        <v>0</v>
      </c>
      <c r="O74" s="19">
        <f>База!O80-'База (2)'!O74</f>
        <v>0</v>
      </c>
      <c r="P74" s="32">
        <f>База!P80-'База (2)'!P74</f>
        <v>0</v>
      </c>
      <c r="Q74" s="93"/>
      <c r="R74" s="93"/>
      <c r="S74" s="93"/>
      <c r="U74" s="81"/>
    </row>
    <row r="75" spans="1:28" s="20" customFormat="1" outlineLevel="1">
      <c r="A75" s="194" t="s">
        <v>22</v>
      </c>
      <c r="B75" s="7"/>
      <c r="C75" s="8" t="s">
        <v>167</v>
      </c>
      <c r="D75" s="162" t="s">
        <v>194</v>
      </c>
      <c r="E75" s="28">
        <f>База!E81-'База (2)'!E75</f>
        <v>0</v>
      </c>
      <c r="F75" s="17">
        <f>База!F81-'База (2)'!F75</f>
        <v>0</v>
      </c>
      <c r="G75" s="29">
        <f>База!G81-'База (2)'!G75</f>
        <v>0</v>
      </c>
      <c r="H75" s="28">
        <f>База!H81-'База (2)'!H75</f>
        <v>0</v>
      </c>
      <c r="I75" s="17">
        <f>База!I81-'База (2)'!I75</f>
        <v>0</v>
      </c>
      <c r="J75" s="29">
        <f>База!J81-'База (2)'!J75</f>
        <v>0</v>
      </c>
      <c r="K75" s="111">
        <f>База!K81-'База (2)'!K75</f>
        <v>0</v>
      </c>
      <c r="L75" s="18">
        <f>База!L81-'База (2)'!L75</f>
        <v>0</v>
      </c>
      <c r="M75" s="29">
        <f>База!M81-'База (2)'!M75</f>
        <v>0</v>
      </c>
      <c r="N75" s="181">
        <f>База!N81-'База (2)'!N75</f>
        <v>0</v>
      </c>
      <c r="O75" s="19">
        <f>База!O81-'База (2)'!O75</f>
        <v>0</v>
      </c>
      <c r="P75" s="32">
        <f>База!P81-'База (2)'!P75</f>
        <v>0</v>
      </c>
      <c r="Q75" s="93"/>
      <c r="R75" s="93"/>
      <c r="S75" s="93"/>
      <c r="U75" s="81"/>
    </row>
    <row r="76" spans="1:28" s="20" customFormat="1" outlineLevel="1">
      <c r="A76" s="194" t="s">
        <v>22</v>
      </c>
      <c r="B76" s="7" t="s">
        <v>168</v>
      </c>
      <c r="C76" s="8" t="s">
        <v>138</v>
      </c>
      <c r="D76" s="162" t="s">
        <v>194</v>
      </c>
      <c r="E76" s="28">
        <f>База!E82-'База (2)'!E76</f>
        <v>0</v>
      </c>
      <c r="F76" s="17">
        <f>База!F82-'База (2)'!F76</f>
        <v>0</v>
      </c>
      <c r="G76" s="29">
        <f>База!G82-'База (2)'!G76</f>
        <v>0</v>
      </c>
      <c r="H76" s="28">
        <f>База!H82-'База (2)'!H76</f>
        <v>0</v>
      </c>
      <c r="I76" s="17">
        <f>База!I82-'База (2)'!I76</f>
        <v>0</v>
      </c>
      <c r="J76" s="29">
        <f>База!J82-'База (2)'!J76</f>
        <v>0</v>
      </c>
      <c r="K76" s="111">
        <f>База!K82-'База (2)'!K76</f>
        <v>0</v>
      </c>
      <c r="L76" s="18">
        <f>База!L82-'База (2)'!L76</f>
        <v>0</v>
      </c>
      <c r="M76" s="29">
        <f>База!M82-'База (2)'!M76</f>
        <v>0</v>
      </c>
      <c r="N76" s="181">
        <f>База!N82-'База (2)'!N76</f>
        <v>0</v>
      </c>
      <c r="O76" s="19">
        <f>База!O82-'База (2)'!O76</f>
        <v>0</v>
      </c>
      <c r="P76" s="32">
        <f>База!P82-'База (2)'!P76</f>
        <v>0</v>
      </c>
      <c r="Q76" s="93"/>
      <c r="R76" s="93"/>
      <c r="S76" s="93"/>
      <c r="U76" s="81"/>
    </row>
    <row r="77" spans="1:28" s="20" customFormat="1" ht="31.5" outlineLevel="1">
      <c r="A77" s="194" t="s">
        <v>22</v>
      </c>
      <c r="B77" s="7" t="s">
        <v>169</v>
      </c>
      <c r="C77" s="129" t="s">
        <v>181</v>
      </c>
      <c r="D77" s="162" t="s">
        <v>195</v>
      </c>
      <c r="E77" s="28">
        <f>База!E83-'База (2)'!E77</f>
        <v>0</v>
      </c>
      <c r="F77" s="17">
        <f>База!F83-'База (2)'!F77</f>
        <v>0</v>
      </c>
      <c r="G77" s="29">
        <f>База!G83-'База (2)'!G77</f>
        <v>0</v>
      </c>
      <c r="H77" s="111">
        <f>База!H83-'База (2)'!H77</f>
        <v>0</v>
      </c>
      <c r="I77" s="18">
        <f>База!I83-'База (2)'!I77</f>
        <v>0</v>
      </c>
      <c r="J77" s="29">
        <f>База!J83-'База (2)'!J77</f>
        <v>0</v>
      </c>
      <c r="K77" s="28">
        <f>База!K83-'База (2)'!K77</f>
        <v>0</v>
      </c>
      <c r="L77" s="18">
        <f>База!L83-'База (2)'!L77</f>
        <v>0</v>
      </c>
      <c r="M77" s="29">
        <f>База!M83-'База (2)'!M77</f>
        <v>0</v>
      </c>
      <c r="N77" s="181">
        <f>База!N83-'База (2)'!N77</f>
        <v>0</v>
      </c>
      <c r="O77" s="19">
        <f>База!O83-'База (2)'!O77</f>
        <v>0</v>
      </c>
      <c r="P77" s="32">
        <f>База!P83-'База (2)'!P77</f>
        <v>0</v>
      </c>
      <c r="Q77" s="93"/>
      <c r="R77" s="93"/>
      <c r="S77" s="93"/>
      <c r="U77" s="81"/>
    </row>
    <row r="78" spans="1:28" s="20" customFormat="1" outlineLevel="1">
      <c r="A78" s="194" t="s">
        <v>22</v>
      </c>
      <c r="B78" s="7" t="s">
        <v>170</v>
      </c>
      <c r="C78" s="8" t="s">
        <v>180</v>
      </c>
      <c r="D78" s="162" t="s">
        <v>194</v>
      </c>
      <c r="E78" s="28">
        <f>База!E84-'База (2)'!E78</f>
        <v>0</v>
      </c>
      <c r="F78" s="17">
        <f>База!F84-'База (2)'!F78</f>
        <v>0</v>
      </c>
      <c r="G78" s="29">
        <f>База!G84-'База (2)'!G78</f>
        <v>0</v>
      </c>
      <c r="H78" s="28">
        <f>База!H84-'База (2)'!H78</f>
        <v>0</v>
      </c>
      <c r="I78" s="17">
        <f>База!I84-'База (2)'!I78</f>
        <v>0</v>
      </c>
      <c r="J78" s="29">
        <f>База!J84-'База (2)'!J78</f>
        <v>0</v>
      </c>
      <c r="K78" s="111">
        <f>База!K84-'База (2)'!K78</f>
        <v>0</v>
      </c>
      <c r="L78" s="18">
        <f>База!L84-'База (2)'!L78</f>
        <v>0</v>
      </c>
      <c r="M78" s="29">
        <f>База!M84-'База (2)'!M78</f>
        <v>0</v>
      </c>
      <c r="N78" s="181">
        <f>База!N84-'База (2)'!N78</f>
        <v>0</v>
      </c>
      <c r="O78" s="19">
        <f>База!O84-'База (2)'!O78</f>
        <v>0</v>
      </c>
      <c r="P78" s="32">
        <f>База!P84-'База (2)'!P78</f>
        <v>0</v>
      </c>
      <c r="Q78" s="93"/>
      <c r="R78" s="93"/>
      <c r="S78" s="93"/>
      <c r="U78" s="81"/>
      <c r="X78" s="198"/>
      <c r="AB78" s="22"/>
    </row>
    <row r="79" spans="1:28" s="20" customFormat="1" outlineLevel="1">
      <c r="A79" s="194" t="s">
        <v>22</v>
      </c>
      <c r="B79" s="7" t="s">
        <v>171</v>
      </c>
      <c r="C79" s="8" t="s">
        <v>156</v>
      </c>
      <c r="D79" s="162"/>
      <c r="E79" s="28">
        <f>База!E85-'База (2)'!E79</f>
        <v>0</v>
      </c>
      <c r="F79" s="17">
        <f>База!F85-'База (2)'!F79</f>
        <v>0</v>
      </c>
      <c r="G79" s="29">
        <f>База!G85-'База (2)'!G79</f>
        <v>0</v>
      </c>
      <c r="H79" s="28">
        <f>База!H85-'База (2)'!H79</f>
        <v>0</v>
      </c>
      <c r="I79" s="17">
        <f>База!I85-'База (2)'!I79</f>
        <v>0</v>
      </c>
      <c r="J79" s="29">
        <f>База!J85-'База (2)'!J79</f>
        <v>0</v>
      </c>
      <c r="K79" s="111">
        <f>База!K85-'База (2)'!K79</f>
        <v>0</v>
      </c>
      <c r="L79" s="18">
        <f>База!L85-'База (2)'!L79</f>
        <v>0</v>
      </c>
      <c r="M79" s="29">
        <f>База!M85-'База (2)'!M79</f>
        <v>0</v>
      </c>
      <c r="N79" s="181">
        <f>База!N85-'База (2)'!N79</f>
        <v>0</v>
      </c>
      <c r="O79" s="19">
        <f>База!O85-'База (2)'!O79</f>
        <v>0</v>
      </c>
      <c r="P79" s="32">
        <f>База!P85-'База (2)'!P79</f>
        <v>0</v>
      </c>
      <c r="Q79" s="93"/>
      <c r="R79" s="93"/>
      <c r="S79" s="93"/>
      <c r="U79" s="81"/>
    </row>
    <row r="80" spans="1:28" s="16" customFormat="1" outlineLevel="1">
      <c r="A80" s="193" t="s">
        <v>22</v>
      </c>
      <c r="B80" s="5" t="s">
        <v>141</v>
      </c>
      <c r="C80" s="6" t="s">
        <v>140</v>
      </c>
      <c r="D80" s="161" t="s">
        <v>159</v>
      </c>
      <c r="E80" s="26">
        <f>База!E86-'База (2)'!E80</f>
        <v>0</v>
      </c>
      <c r="F80" s="14">
        <f>База!F86-'База (2)'!F80</f>
        <v>0</v>
      </c>
      <c r="G80" s="27">
        <f>База!G86-'База (2)'!G80</f>
        <v>0</v>
      </c>
      <c r="H80" s="26">
        <f>База!H86-'База (2)'!H80</f>
        <v>0</v>
      </c>
      <c r="I80" s="21">
        <f>База!I86-'База (2)'!I80</f>
        <v>0</v>
      </c>
      <c r="J80" s="27">
        <f>База!J86-'База (2)'!J80</f>
        <v>0</v>
      </c>
      <c r="K80" s="26">
        <f>База!K86-'База (2)'!K80</f>
        <v>0</v>
      </c>
      <c r="L80" s="21">
        <f>База!L86-'База (2)'!L80</f>
        <v>0</v>
      </c>
      <c r="M80" s="27">
        <f>База!M86-'База (2)'!M80</f>
        <v>0</v>
      </c>
      <c r="N80" s="30">
        <f>База!N86-'База (2)'!N80</f>
        <v>0</v>
      </c>
      <c r="O80" s="15">
        <f>База!O86-'База (2)'!O80</f>
        <v>0</v>
      </c>
      <c r="P80" s="31">
        <f>База!P86-'База (2)'!P80</f>
        <v>0</v>
      </c>
      <c r="Q80" s="92"/>
      <c r="R80" s="92"/>
      <c r="S80" s="92"/>
      <c r="U80" s="81"/>
    </row>
    <row r="81" spans="1:24" s="20" customFormat="1" outlineLevel="1">
      <c r="A81" s="193" t="s">
        <v>22</v>
      </c>
      <c r="B81" s="5"/>
      <c r="C81" s="8" t="s">
        <v>166</v>
      </c>
      <c r="D81" s="162" t="s">
        <v>159</v>
      </c>
      <c r="E81" s="28">
        <f>База!E87-'База (2)'!E81</f>
        <v>0</v>
      </c>
      <c r="F81" s="17">
        <f>База!F87-'База (2)'!F81</f>
        <v>0</v>
      </c>
      <c r="G81" s="29">
        <f>База!G87-'База (2)'!G81</f>
        <v>0</v>
      </c>
      <c r="H81" s="28">
        <f>База!H87-'База (2)'!H81</f>
        <v>0</v>
      </c>
      <c r="I81" s="17">
        <f>База!I87-'База (2)'!I81</f>
        <v>0</v>
      </c>
      <c r="J81" s="29">
        <f>База!J87-'База (2)'!J81</f>
        <v>0</v>
      </c>
      <c r="K81" s="111">
        <f>База!K87-'База (2)'!K81</f>
        <v>0</v>
      </c>
      <c r="L81" s="18">
        <f>База!L87-'База (2)'!L81</f>
        <v>0</v>
      </c>
      <c r="M81" s="29">
        <f>База!M87-'База (2)'!M81</f>
        <v>0</v>
      </c>
      <c r="N81" s="30">
        <f>База!N87-'База (2)'!N81</f>
        <v>0</v>
      </c>
      <c r="O81" s="15">
        <f>База!O87-'База (2)'!O81</f>
        <v>0</v>
      </c>
      <c r="P81" s="31">
        <f>База!P87-'База (2)'!P81</f>
        <v>0</v>
      </c>
      <c r="Q81" s="93"/>
      <c r="R81" s="93"/>
      <c r="S81" s="93"/>
      <c r="U81" s="81"/>
    </row>
    <row r="82" spans="1:24" s="20" customFormat="1" outlineLevel="1">
      <c r="A82" s="193" t="s">
        <v>22</v>
      </c>
      <c r="B82" s="5"/>
      <c r="C82" s="8" t="s">
        <v>167</v>
      </c>
      <c r="D82" s="162" t="s">
        <v>159</v>
      </c>
      <c r="E82" s="28">
        <f>База!E88-'База (2)'!E82</f>
        <v>0</v>
      </c>
      <c r="F82" s="17">
        <f>База!F88-'База (2)'!F82</f>
        <v>0</v>
      </c>
      <c r="G82" s="29">
        <f>База!G88-'База (2)'!G82</f>
        <v>0</v>
      </c>
      <c r="H82" s="111">
        <f>База!H88-'База (2)'!H82</f>
        <v>0</v>
      </c>
      <c r="I82" s="18">
        <f>База!I88-'База (2)'!I82</f>
        <v>0</v>
      </c>
      <c r="J82" s="29">
        <f>База!J88-'База (2)'!J82</f>
        <v>0</v>
      </c>
      <c r="K82" s="111">
        <f>База!K88-'База (2)'!K82</f>
        <v>0</v>
      </c>
      <c r="L82" s="18">
        <f>База!L88-'База (2)'!L82</f>
        <v>0</v>
      </c>
      <c r="M82" s="29">
        <f>База!M88-'База (2)'!M82</f>
        <v>0</v>
      </c>
      <c r="N82" s="181">
        <f>База!N88-'База (2)'!N82</f>
        <v>0</v>
      </c>
      <c r="O82" s="19">
        <f>База!O88-'База (2)'!O82</f>
        <v>0</v>
      </c>
      <c r="P82" s="32">
        <f>База!P88-'База (2)'!P82</f>
        <v>0</v>
      </c>
      <c r="Q82" s="93"/>
      <c r="R82" s="93"/>
      <c r="S82" s="93"/>
      <c r="U82" s="81"/>
    </row>
    <row r="83" spans="1:24" s="20" customFormat="1" ht="31.5" outlineLevel="1">
      <c r="A83" s="193" t="s">
        <v>22</v>
      </c>
      <c r="B83" s="5"/>
      <c r="C83" s="129" t="s">
        <v>182</v>
      </c>
      <c r="D83" s="162" t="s">
        <v>159</v>
      </c>
      <c r="E83" s="28">
        <f>База!E89-'База (2)'!E83</f>
        <v>0</v>
      </c>
      <c r="F83" s="17">
        <f>База!F89-'База (2)'!F83</f>
        <v>0</v>
      </c>
      <c r="G83" s="29">
        <f>База!G89-'База (2)'!G83</f>
        <v>0</v>
      </c>
      <c r="H83" s="28">
        <f>База!H89-'База (2)'!H83</f>
        <v>0</v>
      </c>
      <c r="I83" s="18">
        <f>База!I89-'База (2)'!I83</f>
        <v>0</v>
      </c>
      <c r="J83" s="29">
        <f>База!J89-'База (2)'!J83</f>
        <v>0</v>
      </c>
      <c r="K83" s="111">
        <f>База!K89-'База (2)'!K83</f>
        <v>0</v>
      </c>
      <c r="L83" s="18">
        <f>База!L89-'База (2)'!L83</f>
        <v>0</v>
      </c>
      <c r="M83" s="29">
        <f>База!M89-'База (2)'!M83</f>
        <v>0</v>
      </c>
      <c r="N83" s="30">
        <f>База!N89-'База (2)'!N83</f>
        <v>0</v>
      </c>
      <c r="O83" s="15">
        <f>База!O89-'База (2)'!O83</f>
        <v>0</v>
      </c>
      <c r="P83" s="31">
        <f>База!P89-'База (2)'!P83</f>
        <v>0</v>
      </c>
      <c r="Q83" s="93"/>
      <c r="R83" s="93"/>
      <c r="S83" s="93"/>
      <c r="U83" s="81"/>
    </row>
    <row r="84" spans="1:24" s="20" customFormat="1" outlineLevel="1">
      <c r="A84" s="194" t="s">
        <v>22</v>
      </c>
      <c r="B84" s="7" t="s">
        <v>185</v>
      </c>
      <c r="C84" s="8" t="s">
        <v>157</v>
      </c>
      <c r="D84" s="162" t="s">
        <v>159</v>
      </c>
      <c r="E84" s="28">
        <f>База!E90-'База (2)'!E84</f>
        <v>4250</v>
      </c>
      <c r="F84" s="17">
        <f>База!F90-'База (2)'!F84</f>
        <v>25000</v>
      </c>
      <c r="G84" s="29">
        <f>База!G90-'База (2)'!G84</f>
        <v>67698914.189999998</v>
      </c>
      <c r="H84" s="28">
        <f>База!H90-'База (2)'!H84</f>
        <v>2000</v>
      </c>
      <c r="I84" s="17">
        <f>База!I90-'База (2)'!I84</f>
        <v>8000</v>
      </c>
      <c r="J84" s="29">
        <f>База!J90-'База (2)'!J84</f>
        <v>43377310.549999997</v>
      </c>
      <c r="K84" s="111">
        <f>База!K90-'База (2)'!K84</f>
        <v>-2250</v>
      </c>
      <c r="L84" s="18">
        <f>База!L90-'База (2)'!L84</f>
        <v>-17000</v>
      </c>
      <c r="M84" s="29">
        <f>База!M90-'База (2)'!M84</f>
        <v>-24321603.640000001</v>
      </c>
      <c r="N84" s="181">
        <f>База!N90-'База (2)'!N84</f>
        <v>-0.52941176470588236</v>
      </c>
      <c r="O84" s="19">
        <f>База!O90-'База (2)'!O84</f>
        <v>-0.68</v>
      </c>
      <c r="P84" s="32">
        <f>База!P90-'База (2)'!P84</f>
        <v>-0.35926135494197653</v>
      </c>
      <c r="Q84" s="93"/>
      <c r="R84" s="93"/>
      <c r="S84" s="93"/>
      <c r="U84" s="81"/>
    </row>
    <row r="85" spans="1:24" s="20" customFormat="1" outlineLevel="1">
      <c r="A85" s="194" t="s">
        <v>22</v>
      </c>
      <c r="B85" s="7" t="s">
        <v>186</v>
      </c>
      <c r="C85" s="8" t="s">
        <v>183</v>
      </c>
      <c r="D85" s="162" t="s">
        <v>159</v>
      </c>
      <c r="E85" s="28">
        <f>База!E91-'База (2)'!E85</f>
        <v>4250</v>
      </c>
      <c r="F85" s="17">
        <f>База!F91-'База (2)'!F85</f>
        <v>25000</v>
      </c>
      <c r="G85" s="29">
        <f>База!G91-'База (2)'!G85</f>
        <v>67698914.189999998</v>
      </c>
      <c r="H85" s="28">
        <f>База!H91-'База (2)'!H85</f>
        <v>2000</v>
      </c>
      <c r="I85" s="17">
        <f>База!I91-'База (2)'!I85</f>
        <v>8000</v>
      </c>
      <c r="J85" s="29">
        <f>База!J91-'База (2)'!J85</f>
        <v>43377310.549999997</v>
      </c>
      <c r="K85" s="111">
        <f>База!K91-'База (2)'!K85</f>
        <v>-2250</v>
      </c>
      <c r="L85" s="18">
        <f>База!L91-'База (2)'!L85</f>
        <v>-17000</v>
      </c>
      <c r="M85" s="29">
        <f>База!M91-'База (2)'!M85</f>
        <v>-24321603.640000001</v>
      </c>
      <c r="N85" s="181">
        <f>База!N91-'База (2)'!N85</f>
        <v>-0.52941176470588236</v>
      </c>
      <c r="O85" s="19">
        <f>База!O91-'База (2)'!O85</f>
        <v>-0.68</v>
      </c>
      <c r="P85" s="32">
        <f>База!P91-'База (2)'!P85</f>
        <v>-0.35926135494197653</v>
      </c>
      <c r="Q85" s="93"/>
      <c r="R85" s="93"/>
      <c r="S85" s="93"/>
      <c r="U85" s="81"/>
    </row>
    <row r="86" spans="1:24" s="20" customFormat="1" outlineLevel="1">
      <c r="A86" s="194" t="s">
        <v>22</v>
      </c>
      <c r="B86" s="7" t="s">
        <v>187</v>
      </c>
      <c r="C86" s="8" t="s">
        <v>156</v>
      </c>
      <c r="D86" s="162"/>
      <c r="E86" s="28" t="e">
        <f>База!#REF!-'База (2)'!E86</f>
        <v>#REF!</v>
      </c>
      <c r="F86" s="17" t="e">
        <f>База!#REF!-'База (2)'!F86</f>
        <v>#REF!</v>
      </c>
      <c r="G86" s="29" t="e">
        <f>База!#REF!-'База (2)'!G86</f>
        <v>#REF!</v>
      </c>
      <c r="H86" s="28" t="e">
        <f>База!#REF!-'База (2)'!H86</f>
        <v>#REF!</v>
      </c>
      <c r="I86" s="17" t="e">
        <f>База!#REF!-'База (2)'!I86</f>
        <v>#REF!</v>
      </c>
      <c r="J86" s="29" t="e">
        <f>База!#REF!-'База (2)'!J86</f>
        <v>#REF!</v>
      </c>
      <c r="K86" s="111" t="e">
        <f>База!#REF!-'База (2)'!K86</f>
        <v>#REF!</v>
      </c>
      <c r="L86" s="18" t="e">
        <f>База!#REF!-'База (2)'!L86</f>
        <v>#REF!</v>
      </c>
      <c r="M86" s="29" t="e">
        <f>База!#REF!-'База (2)'!M86</f>
        <v>#REF!</v>
      </c>
      <c r="N86" s="181" t="e">
        <f>База!#REF!-'База (2)'!N86</f>
        <v>#REF!</v>
      </c>
      <c r="O86" s="19" t="e">
        <f>База!#REF!-'База (2)'!O86</f>
        <v>#REF!</v>
      </c>
      <c r="P86" s="32" t="e">
        <f>База!#REF!-'База (2)'!P86</f>
        <v>#REF!</v>
      </c>
      <c r="Q86" s="93"/>
      <c r="R86" s="93"/>
      <c r="S86" s="93"/>
      <c r="U86" s="81"/>
    </row>
    <row r="87" spans="1:24" s="16" customFormat="1" ht="31.5" outlineLevel="1">
      <c r="A87" s="193" t="s">
        <v>22</v>
      </c>
      <c r="B87" s="5" t="s">
        <v>139</v>
      </c>
      <c r="C87" s="9" t="s">
        <v>142</v>
      </c>
      <c r="D87" s="163" t="s">
        <v>1</v>
      </c>
      <c r="E87" s="26">
        <f>База!E92-'База (2)'!E87</f>
        <v>-4937</v>
      </c>
      <c r="F87" s="21">
        <f>База!F92-'База (2)'!F87</f>
        <v>-35000</v>
      </c>
      <c r="G87" s="27">
        <f>База!G92-'База (2)'!G87</f>
        <v>-70512067.189999998</v>
      </c>
      <c r="H87" s="26">
        <f>База!H92-'База (2)'!H87</f>
        <v>-6309</v>
      </c>
      <c r="I87" s="21">
        <f>База!I92-'База (2)'!I87</f>
        <v>-32000</v>
      </c>
      <c r="J87" s="27">
        <f>База!J92-'База (2)'!J87</f>
        <v>-109840422.59999999</v>
      </c>
      <c r="K87" s="26">
        <f>База!K92-'База (2)'!K87</f>
        <v>-1372</v>
      </c>
      <c r="L87" s="21">
        <f>База!L92-'База (2)'!L87</f>
        <v>3000</v>
      </c>
      <c r="M87" s="27">
        <f>База!M92-'База (2)'!M87</f>
        <v>-39328355.409999996</v>
      </c>
      <c r="N87" s="30">
        <f>База!N92-'База (2)'!N87</f>
        <v>-0.27790155965161029</v>
      </c>
      <c r="O87" s="15">
        <f>База!O92-'База (2)'!O87</f>
        <v>8.5714285714285715E-2</v>
      </c>
      <c r="P87" s="31">
        <f>База!P92-'База (2)'!P87</f>
        <v>-0.55775354456744008</v>
      </c>
      <c r="Q87" s="92"/>
      <c r="R87" s="92"/>
      <c r="S87" s="92"/>
      <c r="U87" s="81"/>
    </row>
    <row r="88" spans="1:24" s="20" customFormat="1" ht="31.5" outlineLevel="1">
      <c r="A88" s="194" t="s">
        <v>22</v>
      </c>
      <c r="B88" s="7" t="s">
        <v>188</v>
      </c>
      <c r="C88" s="10" t="s">
        <v>184</v>
      </c>
      <c r="D88" s="164" t="s">
        <v>1</v>
      </c>
      <c r="E88" s="28">
        <f>База!E93-'База (2)'!E88</f>
        <v>-4937</v>
      </c>
      <c r="F88" s="17">
        <f>База!F93-'База (2)'!F88</f>
        <v>-35000</v>
      </c>
      <c r="G88" s="29">
        <f>База!G93-'База (2)'!G88</f>
        <v>-70512067.189999998</v>
      </c>
      <c r="H88" s="28">
        <f>База!H93-'База (2)'!H88</f>
        <v>-6309</v>
      </c>
      <c r="I88" s="17">
        <f>База!I93-'База (2)'!I88</f>
        <v>-32000</v>
      </c>
      <c r="J88" s="29">
        <f>База!J93-'База (2)'!J88</f>
        <v>-109840422.59999999</v>
      </c>
      <c r="K88" s="111">
        <f>База!K93-'База (2)'!K88</f>
        <v>-1372</v>
      </c>
      <c r="L88" s="18">
        <f>База!L93-'База (2)'!L88</f>
        <v>3000</v>
      </c>
      <c r="M88" s="29">
        <f>База!M93-'База (2)'!M88</f>
        <v>-39328355.409999996</v>
      </c>
      <c r="N88" s="181">
        <f>База!N93-'База (2)'!N88</f>
        <v>-0.27790155965161029</v>
      </c>
      <c r="O88" s="19">
        <f>База!O93-'База (2)'!O88</f>
        <v>8.5714285714285715E-2</v>
      </c>
      <c r="P88" s="32">
        <f>База!P93-'База (2)'!P88</f>
        <v>-0.55775354456744008</v>
      </c>
      <c r="Q88" s="93"/>
      <c r="R88" s="93"/>
      <c r="S88" s="93"/>
      <c r="U88" s="81"/>
    </row>
    <row r="89" spans="1:24" s="20" customFormat="1" ht="31.5" outlineLevel="1">
      <c r="A89" s="194" t="s">
        <v>22</v>
      </c>
      <c r="B89" s="7"/>
      <c r="C89" s="10" t="s">
        <v>224</v>
      </c>
      <c r="D89" s="164" t="s">
        <v>225</v>
      </c>
      <c r="E89" s="28">
        <f>База!E94-'База (2)'!E89</f>
        <v>0</v>
      </c>
      <c r="F89" s="17">
        <f>База!F94-'База (2)'!F89</f>
        <v>0</v>
      </c>
      <c r="G89" s="29">
        <f>База!G94-'База (2)'!G89</f>
        <v>0</v>
      </c>
      <c r="H89" s="28">
        <f>База!H94-'База (2)'!H89</f>
        <v>0</v>
      </c>
      <c r="I89" s="17">
        <f>База!I94-'База (2)'!I89</f>
        <v>0</v>
      </c>
      <c r="J89" s="29">
        <f>База!J94-'База (2)'!J89</f>
        <v>0</v>
      </c>
      <c r="K89" s="111">
        <f>База!K94-'База (2)'!K89</f>
        <v>0</v>
      </c>
      <c r="L89" s="18">
        <f>База!L94-'База (2)'!L89</f>
        <v>0</v>
      </c>
      <c r="M89" s="29">
        <f>База!M94-'База (2)'!M89</f>
        <v>0</v>
      </c>
      <c r="N89" s="181">
        <f>База!N94-'База (2)'!N89</f>
        <v>0</v>
      </c>
      <c r="O89" s="19">
        <f>База!O94-'База (2)'!O89</f>
        <v>0</v>
      </c>
      <c r="P89" s="32">
        <f>База!P94-'База (2)'!P89</f>
        <v>0</v>
      </c>
      <c r="Q89" s="93"/>
      <c r="R89" s="93"/>
      <c r="S89" s="93"/>
      <c r="U89" s="81"/>
    </row>
    <row r="90" spans="1:24" s="20" customFormat="1" outlineLevel="1">
      <c r="A90" s="194" t="s">
        <v>22</v>
      </c>
      <c r="B90" s="7"/>
      <c r="C90" s="10" t="s">
        <v>222</v>
      </c>
      <c r="D90" s="164" t="s">
        <v>223</v>
      </c>
      <c r="E90" s="28">
        <f>База!E95-'База (2)'!E90</f>
        <v>0</v>
      </c>
      <c r="F90" s="17">
        <f>База!F95-'База (2)'!F90</f>
        <v>0</v>
      </c>
      <c r="G90" s="29">
        <f>База!G95-'База (2)'!G90</f>
        <v>0</v>
      </c>
      <c r="H90" s="28">
        <f>База!H95-'База (2)'!H90</f>
        <v>0</v>
      </c>
      <c r="I90" s="17">
        <f>База!I95-'База (2)'!I90</f>
        <v>0</v>
      </c>
      <c r="J90" s="29">
        <f>База!J95-'База (2)'!J90</f>
        <v>0</v>
      </c>
      <c r="K90" s="111">
        <f>База!K95-'База (2)'!K90</f>
        <v>0</v>
      </c>
      <c r="L90" s="18">
        <f>База!L95-'База (2)'!L90</f>
        <v>0</v>
      </c>
      <c r="M90" s="29">
        <f>База!M95-'База (2)'!M90</f>
        <v>0</v>
      </c>
      <c r="N90" s="181">
        <f>База!N95-'База (2)'!N90</f>
        <v>0</v>
      </c>
      <c r="O90" s="19">
        <f>База!O95-'База (2)'!O90</f>
        <v>0</v>
      </c>
      <c r="P90" s="32">
        <f>База!P95-'База (2)'!P90</f>
        <v>0</v>
      </c>
      <c r="Q90" s="93"/>
      <c r="R90" s="93"/>
      <c r="S90" s="93"/>
      <c r="U90" s="81"/>
    </row>
    <row r="91" spans="1:24" s="20" customFormat="1" outlineLevel="1">
      <c r="A91" s="194" t="s">
        <v>22</v>
      </c>
      <c r="B91" s="7" t="s">
        <v>189</v>
      </c>
      <c r="C91" s="11" t="s">
        <v>144</v>
      </c>
      <c r="D91" s="164" t="s">
        <v>1</v>
      </c>
      <c r="E91" s="28">
        <f>База!E98-'База (2)'!E91</f>
        <v>0</v>
      </c>
      <c r="F91" s="17">
        <f>База!F98-'База (2)'!F91</f>
        <v>0</v>
      </c>
      <c r="G91" s="29">
        <f>База!G98-'База (2)'!G91</f>
        <v>0</v>
      </c>
      <c r="H91" s="28">
        <f>База!H98-'База (2)'!H91</f>
        <v>0</v>
      </c>
      <c r="I91" s="17">
        <f>База!I98-'База (2)'!I91</f>
        <v>0</v>
      </c>
      <c r="J91" s="29">
        <f>База!J98-'База (2)'!J91</f>
        <v>0</v>
      </c>
      <c r="K91" s="111">
        <f>База!K98-'База (2)'!K91</f>
        <v>0</v>
      </c>
      <c r="L91" s="18">
        <f>База!L98-'База (2)'!L91</f>
        <v>0</v>
      </c>
      <c r="M91" s="29">
        <f>База!M98-'База (2)'!M91</f>
        <v>0</v>
      </c>
      <c r="N91" s="181">
        <f>База!N98-'База (2)'!N91</f>
        <v>0</v>
      </c>
      <c r="O91" s="19">
        <f>База!O98-'База (2)'!O91</f>
        <v>0</v>
      </c>
      <c r="P91" s="32">
        <f>База!P98-'База (2)'!P91</f>
        <v>0</v>
      </c>
      <c r="Q91" s="93"/>
      <c r="R91" s="93"/>
      <c r="S91" s="93"/>
      <c r="U91" s="81"/>
    </row>
    <row r="92" spans="1:24" s="16" customFormat="1" outlineLevel="1">
      <c r="A92" s="193" t="s">
        <v>22</v>
      </c>
      <c r="B92" s="5" t="s">
        <v>143</v>
      </c>
      <c r="C92" s="6" t="s">
        <v>2</v>
      </c>
      <c r="D92" s="163" t="s">
        <v>3</v>
      </c>
      <c r="E92" s="26">
        <f>База!E99-'База (2)'!E92</f>
        <v>1296</v>
      </c>
      <c r="F92" s="14">
        <f>База!F99-'База (2)'!F92</f>
        <v>8060</v>
      </c>
      <c r="G92" s="27">
        <f>База!G99-'База (2)'!G92</f>
        <v>35168149</v>
      </c>
      <c r="H92" s="230">
        <f>База!H99-'База (2)'!H92</f>
        <v>1708</v>
      </c>
      <c r="I92" s="231">
        <f>База!I99-'База (2)'!I92</f>
        <v>8714</v>
      </c>
      <c r="J92" s="232">
        <f>База!J99-'База (2)'!J92</f>
        <v>52250883</v>
      </c>
      <c r="K92" s="165">
        <f>База!K99-'База (2)'!K92</f>
        <v>412</v>
      </c>
      <c r="L92" s="21">
        <f>База!L99-'База (2)'!L92</f>
        <v>654</v>
      </c>
      <c r="M92" s="27">
        <f>База!M99-'База (2)'!M92</f>
        <v>17082734</v>
      </c>
      <c r="N92" s="30">
        <f>База!N99-'База (2)'!N92</f>
        <v>0.31790123456790126</v>
      </c>
      <c r="O92" s="15">
        <f>База!O99-'База (2)'!O92</f>
        <v>8.1141439205955332E-2</v>
      </c>
      <c r="P92" s="31">
        <f>База!P99-'База (2)'!P92</f>
        <v>0.48574447293202722</v>
      </c>
      <c r="Q92" s="92"/>
      <c r="R92" s="92"/>
      <c r="S92" s="92"/>
      <c r="U92" s="81"/>
    </row>
    <row r="93" spans="1:24" s="13" customFormat="1">
      <c r="A93" s="36" t="s">
        <v>17</v>
      </c>
      <c r="B93" s="37" t="s">
        <v>229</v>
      </c>
      <c r="C93" s="215" t="s">
        <v>230</v>
      </c>
      <c r="D93" s="208" t="s">
        <v>145</v>
      </c>
      <c r="E93" s="40" t="e">
        <f>База!E100-'База (2)'!E93</f>
        <v>#VALUE!</v>
      </c>
      <c r="F93" s="41" t="e">
        <f>База!F100-'База (2)'!F93</f>
        <v>#VALUE!</v>
      </c>
      <c r="G93" s="42">
        <f>База!G100-'База (2)'!G93</f>
        <v>22839845.600000001</v>
      </c>
      <c r="H93" s="40" t="e">
        <f>База!H100-'База (2)'!H93</f>
        <v>#VALUE!</v>
      </c>
      <c r="I93" s="41" t="e">
        <f>База!I100-'База (2)'!I93</f>
        <v>#VALUE!</v>
      </c>
      <c r="J93" s="42">
        <f>База!J100-'База (2)'!J93</f>
        <v>17812685.090000004</v>
      </c>
      <c r="K93" s="40" t="e">
        <f>База!K100-'База (2)'!K93</f>
        <v>#VALUE!</v>
      </c>
      <c r="L93" s="41" t="e">
        <f>База!L100-'База (2)'!L93</f>
        <v>#VALUE!</v>
      </c>
      <c r="M93" s="42">
        <f>База!M100-'База (2)'!M93</f>
        <v>-5027160.5099999979</v>
      </c>
      <c r="N93" s="216" t="e">
        <f>База!N100-'База (2)'!N93</f>
        <v>#VALUE!</v>
      </c>
      <c r="O93" s="217" t="e">
        <f>База!O100-'База (2)'!O93</f>
        <v>#VALUE!</v>
      </c>
      <c r="P93" s="43">
        <f>База!P100-'База (2)'!P93</f>
        <v>-0.30014188653646223</v>
      </c>
      <c r="Q93" s="91"/>
      <c r="R93" s="91"/>
      <c r="S93" s="91"/>
      <c r="U93" s="81"/>
      <c r="W93" s="81"/>
      <c r="X93" s="81">
        <v>24713100</v>
      </c>
    </row>
    <row r="94" spans="1:24" s="16" customFormat="1" outlineLevel="1">
      <c r="A94" s="193">
        <v>456</v>
      </c>
      <c r="B94" s="5" t="s">
        <v>136</v>
      </c>
      <c r="C94" s="6" t="s">
        <v>137</v>
      </c>
      <c r="D94" s="161" t="s">
        <v>194</v>
      </c>
      <c r="E94" s="26">
        <f>База!E101-'База (2)'!E94</f>
        <v>0</v>
      </c>
      <c r="F94" s="14">
        <f>База!F101-'База (2)'!F94</f>
        <v>0</v>
      </c>
      <c r="G94" s="27">
        <f>База!G101-'База (2)'!G94</f>
        <v>0</v>
      </c>
      <c r="H94" s="26">
        <f>База!H101-'База (2)'!H94</f>
        <v>0</v>
      </c>
      <c r="I94" s="14">
        <f>База!I101-'База (2)'!I94</f>
        <v>0</v>
      </c>
      <c r="J94" s="27">
        <f>База!J101-'База (2)'!J94</f>
        <v>0</v>
      </c>
      <c r="K94" s="26">
        <f>База!K101-'База (2)'!K94</f>
        <v>0</v>
      </c>
      <c r="L94" s="14">
        <f>База!L101-'База (2)'!L94</f>
        <v>0</v>
      </c>
      <c r="M94" s="27">
        <f>База!M101-'База (2)'!M94</f>
        <v>0</v>
      </c>
      <c r="N94" s="30">
        <f>База!N101-'База (2)'!N94</f>
        <v>0</v>
      </c>
      <c r="O94" s="15">
        <f>База!O101-'База (2)'!O94</f>
        <v>0</v>
      </c>
      <c r="P94" s="31">
        <f>База!P101-'База (2)'!P94</f>
        <v>0</v>
      </c>
      <c r="Q94" s="92"/>
      <c r="R94" s="92"/>
      <c r="S94" s="92"/>
      <c r="U94" s="81"/>
    </row>
    <row r="95" spans="1:24" s="20" customFormat="1" outlineLevel="1">
      <c r="A95" s="194">
        <v>456</v>
      </c>
      <c r="B95" s="7"/>
      <c r="C95" s="8" t="s">
        <v>166</v>
      </c>
      <c r="D95" s="162" t="s">
        <v>194</v>
      </c>
      <c r="E95" s="28">
        <f>База!E102-'База (2)'!E95</f>
        <v>0</v>
      </c>
      <c r="F95" s="17">
        <f>База!F102-'База (2)'!F95</f>
        <v>0</v>
      </c>
      <c r="G95" s="29">
        <f>База!G102-'База (2)'!G95</f>
        <v>0</v>
      </c>
      <c r="H95" s="28">
        <f>База!H102-'База (2)'!H95</f>
        <v>0</v>
      </c>
      <c r="I95" s="17">
        <f>База!I102-'База (2)'!I95</f>
        <v>0</v>
      </c>
      <c r="J95" s="29">
        <f>База!J102-'База (2)'!J95</f>
        <v>0</v>
      </c>
      <c r="K95" s="28">
        <f>База!K102-'База (2)'!K95</f>
        <v>0</v>
      </c>
      <c r="L95" s="18">
        <f>База!L102-'База (2)'!L95</f>
        <v>0</v>
      </c>
      <c r="M95" s="29">
        <f>База!M102-'База (2)'!M95</f>
        <v>0</v>
      </c>
      <c r="N95" s="181">
        <f>База!N102-'База (2)'!N95</f>
        <v>0</v>
      </c>
      <c r="O95" s="19">
        <f>База!O102-'База (2)'!O95</f>
        <v>0</v>
      </c>
      <c r="P95" s="32">
        <f>База!P102-'База (2)'!P95</f>
        <v>0</v>
      </c>
      <c r="Q95" s="93"/>
      <c r="R95" s="93"/>
      <c r="S95" s="93"/>
      <c r="U95" s="81"/>
    </row>
    <row r="96" spans="1:24" s="20" customFormat="1" outlineLevel="1">
      <c r="A96" s="194">
        <v>456</v>
      </c>
      <c r="B96" s="7"/>
      <c r="C96" s="8" t="s">
        <v>167</v>
      </c>
      <c r="D96" s="162" t="s">
        <v>194</v>
      </c>
      <c r="E96" s="28">
        <f>База!E103-'База (2)'!E96</f>
        <v>0</v>
      </c>
      <c r="F96" s="17">
        <f>База!F103-'База (2)'!F96</f>
        <v>0</v>
      </c>
      <c r="G96" s="29">
        <f>База!G103-'База (2)'!G96</f>
        <v>0</v>
      </c>
      <c r="H96" s="28">
        <f>База!H103-'База (2)'!H96</f>
        <v>0</v>
      </c>
      <c r="I96" s="17">
        <f>База!I103-'База (2)'!I96</f>
        <v>0</v>
      </c>
      <c r="J96" s="29">
        <f>База!J103-'База (2)'!J96</f>
        <v>0</v>
      </c>
      <c r="K96" s="111">
        <f>База!K103-'База (2)'!K96</f>
        <v>0</v>
      </c>
      <c r="L96" s="18">
        <f>База!L103-'База (2)'!L96</f>
        <v>0</v>
      </c>
      <c r="M96" s="29">
        <f>База!M103-'База (2)'!M96</f>
        <v>0</v>
      </c>
      <c r="N96" s="181">
        <f>База!N103-'База (2)'!N96</f>
        <v>0</v>
      </c>
      <c r="O96" s="19">
        <f>База!O103-'База (2)'!O96</f>
        <v>0</v>
      </c>
      <c r="P96" s="32">
        <f>База!P103-'База (2)'!P96</f>
        <v>0</v>
      </c>
      <c r="Q96" s="93"/>
      <c r="R96" s="93"/>
      <c r="S96" s="93"/>
      <c r="U96" s="81"/>
    </row>
    <row r="97" spans="1:28" s="20" customFormat="1" outlineLevel="1">
      <c r="A97" s="194">
        <v>456</v>
      </c>
      <c r="B97" s="7" t="s">
        <v>168</v>
      </c>
      <c r="C97" s="8" t="s">
        <v>138</v>
      </c>
      <c r="D97" s="162" t="s">
        <v>194</v>
      </c>
      <c r="E97" s="28">
        <f>База!E104-'База (2)'!E97</f>
        <v>0</v>
      </c>
      <c r="F97" s="17">
        <f>База!F104-'База (2)'!F97</f>
        <v>0</v>
      </c>
      <c r="G97" s="29">
        <f>База!G104-'База (2)'!G97</f>
        <v>0</v>
      </c>
      <c r="H97" s="28">
        <f>База!H104-'База (2)'!H97</f>
        <v>0</v>
      </c>
      <c r="I97" s="17">
        <f>База!I104-'База (2)'!I97</f>
        <v>0</v>
      </c>
      <c r="J97" s="29">
        <f>База!J104-'База (2)'!J97</f>
        <v>0</v>
      </c>
      <c r="K97" s="111">
        <f>База!K104-'База (2)'!K97</f>
        <v>0</v>
      </c>
      <c r="L97" s="18">
        <f>База!L104-'База (2)'!L97</f>
        <v>0</v>
      </c>
      <c r="M97" s="29">
        <f>База!M104-'База (2)'!M97</f>
        <v>0</v>
      </c>
      <c r="N97" s="181">
        <f>База!N104-'База (2)'!N97</f>
        <v>0</v>
      </c>
      <c r="O97" s="19">
        <f>База!O104-'База (2)'!O97</f>
        <v>0</v>
      </c>
      <c r="P97" s="32">
        <f>База!P104-'База (2)'!P97</f>
        <v>0</v>
      </c>
      <c r="Q97" s="93"/>
      <c r="R97" s="93"/>
      <c r="S97" s="93"/>
      <c r="U97" s="81"/>
    </row>
    <row r="98" spans="1:28" s="20" customFormat="1" ht="31.5" outlineLevel="1">
      <c r="A98" s="194">
        <v>456</v>
      </c>
      <c r="B98" s="7" t="s">
        <v>169</v>
      </c>
      <c r="C98" s="129" t="s">
        <v>181</v>
      </c>
      <c r="D98" s="162" t="s">
        <v>195</v>
      </c>
      <c r="E98" s="28">
        <f>База!E105-'База (2)'!E98</f>
        <v>0</v>
      </c>
      <c r="F98" s="17">
        <f>База!F105-'База (2)'!F98</f>
        <v>0</v>
      </c>
      <c r="G98" s="29">
        <f>База!G105-'База (2)'!G98</f>
        <v>0</v>
      </c>
      <c r="H98" s="111">
        <f>База!H105-'База (2)'!H98</f>
        <v>0</v>
      </c>
      <c r="I98" s="18">
        <f>База!I105-'База (2)'!I98</f>
        <v>0</v>
      </c>
      <c r="J98" s="29">
        <f>База!J105-'База (2)'!J98</f>
        <v>0</v>
      </c>
      <c r="K98" s="28">
        <f>База!K105-'База (2)'!K98</f>
        <v>0</v>
      </c>
      <c r="L98" s="18">
        <f>База!L105-'База (2)'!L98</f>
        <v>0</v>
      </c>
      <c r="M98" s="29">
        <f>База!M105-'База (2)'!M98</f>
        <v>0</v>
      </c>
      <c r="N98" s="181">
        <f>База!N105-'База (2)'!N98</f>
        <v>0</v>
      </c>
      <c r="O98" s="19">
        <f>База!O105-'База (2)'!O98</f>
        <v>0</v>
      </c>
      <c r="P98" s="32">
        <f>База!P105-'База (2)'!P98</f>
        <v>0</v>
      </c>
      <c r="Q98" s="93"/>
      <c r="R98" s="93"/>
      <c r="S98" s="93"/>
      <c r="U98" s="81"/>
    </row>
    <row r="99" spans="1:28" s="20" customFormat="1" outlineLevel="1">
      <c r="A99" s="194">
        <v>456</v>
      </c>
      <c r="B99" s="7" t="s">
        <v>170</v>
      </c>
      <c r="C99" s="8" t="s">
        <v>180</v>
      </c>
      <c r="D99" s="162" t="s">
        <v>194</v>
      </c>
      <c r="E99" s="28">
        <f>База!E106-'База (2)'!E99</f>
        <v>0</v>
      </c>
      <c r="F99" s="17">
        <f>База!F106-'База (2)'!F99</f>
        <v>0</v>
      </c>
      <c r="G99" s="29">
        <f>База!G106-'База (2)'!G99</f>
        <v>0</v>
      </c>
      <c r="H99" s="28">
        <f>База!H106-'База (2)'!H99</f>
        <v>0</v>
      </c>
      <c r="I99" s="17">
        <f>База!I106-'База (2)'!I99</f>
        <v>0</v>
      </c>
      <c r="J99" s="29">
        <f>База!J106-'База (2)'!J99</f>
        <v>0</v>
      </c>
      <c r="K99" s="111">
        <f>База!K106-'База (2)'!K99</f>
        <v>0</v>
      </c>
      <c r="L99" s="18">
        <f>База!L106-'База (2)'!L99</f>
        <v>0</v>
      </c>
      <c r="M99" s="29">
        <f>База!M106-'База (2)'!M99</f>
        <v>0</v>
      </c>
      <c r="N99" s="181">
        <f>База!N106-'База (2)'!N99</f>
        <v>0</v>
      </c>
      <c r="O99" s="19">
        <f>База!O106-'База (2)'!O99</f>
        <v>0</v>
      </c>
      <c r="P99" s="32">
        <f>База!P106-'База (2)'!P99</f>
        <v>0</v>
      </c>
      <c r="Q99" s="93"/>
      <c r="R99" s="93"/>
      <c r="S99" s="93"/>
      <c r="U99" s="81"/>
      <c r="X99" s="198"/>
      <c r="AB99" s="22"/>
    </row>
    <row r="100" spans="1:28" s="20" customFormat="1" outlineLevel="1">
      <c r="A100" s="194">
        <v>456</v>
      </c>
      <c r="B100" s="7" t="s">
        <v>171</v>
      </c>
      <c r="C100" s="8" t="s">
        <v>156</v>
      </c>
      <c r="D100" s="162"/>
      <c r="E100" s="28">
        <f>База!E107-'База (2)'!E100</f>
        <v>0</v>
      </c>
      <c r="F100" s="17">
        <f>База!F107-'База (2)'!F100</f>
        <v>0</v>
      </c>
      <c r="G100" s="29">
        <f>База!G107-'База (2)'!G100</f>
        <v>0</v>
      </c>
      <c r="H100" s="28">
        <f>База!H107-'База (2)'!H100</f>
        <v>0</v>
      </c>
      <c r="I100" s="17">
        <f>База!I107-'База (2)'!I100</f>
        <v>0</v>
      </c>
      <c r="J100" s="29">
        <f>База!J107-'База (2)'!J100</f>
        <v>0</v>
      </c>
      <c r="K100" s="111">
        <f>База!K107-'База (2)'!K100</f>
        <v>0</v>
      </c>
      <c r="L100" s="18">
        <f>База!L107-'База (2)'!L100</f>
        <v>0</v>
      </c>
      <c r="M100" s="29">
        <f>База!M107-'База (2)'!M100</f>
        <v>0</v>
      </c>
      <c r="N100" s="181">
        <f>База!N107-'База (2)'!N100</f>
        <v>0</v>
      </c>
      <c r="O100" s="19">
        <f>База!O107-'База (2)'!O100</f>
        <v>0</v>
      </c>
      <c r="P100" s="32">
        <f>База!P107-'База (2)'!P100</f>
        <v>0</v>
      </c>
      <c r="Q100" s="93"/>
      <c r="R100" s="93"/>
      <c r="S100" s="93"/>
      <c r="U100" s="81"/>
    </row>
    <row r="101" spans="1:28" s="16" customFormat="1" outlineLevel="1">
      <c r="A101" s="193">
        <v>456</v>
      </c>
      <c r="B101" s="5" t="s">
        <v>141</v>
      </c>
      <c r="C101" s="6" t="s">
        <v>140</v>
      </c>
      <c r="D101" s="161" t="s">
        <v>159</v>
      </c>
      <c r="E101" s="26">
        <f>База!E108-'База (2)'!E101</f>
        <v>0</v>
      </c>
      <c r="F101" s="14">
        <f>База!F108-'База (2)'!F101</f>
        <v>0</v>
      </c>
      <c r="G101" s="27">
        <f>База!G108-'База (2)'!G101</f>
        <v>0</v>
      </c>
      <c r="H101" s="26">
        <f>База!H108-'База (2)'!H101</f>
        <v>0</v>
      </c>
      <c r="I101" s="21">
        <f>База!I108-'База (2)'!I101</f>
        <v>0</v>
      </c>
      <c r="J101" s="27">
        <f>База!J108-'База (2)'!J101</f>
        <v>0</v>
      </c>
      <c r="K101" s="26">
        <f>База!K108-'База (2)'!K101</f>
        <v>0</v>
      </c>
      <c r="L101" s="21">
        <f>База!L108-'База (2)'!L101</f>
        <v>0</v>
      </c>
      <c r="M101" s="27">
        <f>База!M108-'База (2)'!M101</f>
        <v>0</v>
      </c>
      <c r="N101" s="30">
        <f>База!N108-'База (2)'!N101</f>
        <v>0</v>
      </c>
      <c r="O101" s="15">
        <f>База!O108-'База (2)'!O101</f>
        <v>0</v>
      </c>
      <c r="P101" s="31">
        <f>База!P108-'База (2)'!P101</f>
        <v>0</v>
      </c>
      <c r="Q101" s="92"/>
      <c r="R101" s="92"/>
      <c r="S101" s="92"/>
      <c r="U101" s="81"/>
    </row>
    <row r="102" spans="1:28" s="20" customFormat="1" outlineLevel="1">
      <c r="A102" s="193">
        <v>456</v>
      </c>
      <c r="B102" s="5"/>
      <c r="C102" s="8" t="s">
        <v>166</v>
      </c>
      <c r="D102" s="162" t="s">
        <v>159</v>
      </c>
      <c r="E102" s="28">
        <f>База!E109-'База (2)'!E102</f>
        <v>0</v>
      </c>
      <c r="F102" s="17">
        <f>База!F109-'База (2)'!F102</f>
        <v>0</v>
      </c>
      <c r="G102" s="29">
        <f>База!G109-'База (2)'!G102</f>
        <v>0</v>
      </c>
      <c r="H102" s="28">
        <f>База!H109-'База (2)'!H102</f>
        <v>0</v>
      </c>
      <c r="I102" s="17">
        <f>База!I109-'База (2)'!I102</f>
        <v>0</v>
      </c>
      <c r="J102" s="29">
        <f>База!J109-'База (2)'!J102</f>
        <v>0</v>
      </c>
      <c r="K102" s="111">
        <f>База!K109-'База (2)'!K102</f>
        <v>0</v>
      </c>
      <c r="L102" s="18">
        <f>База!L109-'База (2)'!L102</f>
        <v>0</v>
      </c>
      <c r="M102" s="29">
        <f>База!M109-'База (2)'!M102</f>
        <v>0</v>
      </c>
      <c r="N102" s="30">
        <f>База!N109-'База (2)'!N102</f>
        <v>0</v>
      </c>
      <c r="O102" s="15">
        <f>База!O109-'База (2)'!O102</f>
        <v>0</v>
      </c>
      <c r="P102" s="31">
        <f>База!P109-'База (2)'!P102</f>
        <v>0</v>
      </c>
      <c r="Q102" s="93"/>
      <c r="R102" s="93"/>
      <c r="S102" s="93"/>
      <c r="U102" s="81"/>
    </row>
    <row r="103" spans="1:28" s="20" customFormat="1" outlineLevel="1">
      <c r="A103" s="193">
        <v>456</v>
      </c>
      <c r="B103" s="5"/>
      <c r="C103" s="8" t="s">
        <v>167</v>
      </c>
      <c r="D103" s="162" t="s">
        <v>159</v>
      </c>
      <c r="E103" s="28">
        <f>База!E110-'База (2)'!E103</f>
        <v>0</v>
      </c>
      <c r="F103" s="17">
        <f>База!F110-'База (2)'!F103</f>
        <v>0</v>
      </c>
      <c r="G103" s="29">
        <f>База!G110-'База (2)'!G103</f>
        <v>0</v>
      </c>
      <c r="H103" s="111">
        <f>База!H110-'База (2)'!H103</f>
        <v>0</v>
      </c>
      <c r="I103" s="18">
        <f>База!I110-'База (2)'!I103</f>
        <v>0</v>
      </c>
      <c r="J103" s="29">
        <f>База!J110-'База (2)'!J103</f>
        <v>0</v>
      </c>
      <c r="K103" s="111">
        <f>База!K110-'База (2)'!K103</f>
        <v>0</v>
      </c>
      <c r="L103" s="18">
        <f>База!L110-'База (2)'!L103</f>
        <v>0</v>
      </c>
      <c r="M103" s="29">
        <f>База!M110-'База (2)'!M103</f>
        <v>0</v>
      </c>
      <c r="N103" s="181">
        <f>База!N110-'База (2)'!N103</f>
        <v>0</v>
      </c>
      <c r="O103" s="19">
        <f>База!O110-'База (2)'!O103</f>
        <v>0</v>
      </c>
      <c r="P103" s="32">
        <f>База!P110-'База (2)'!P103</f>
        <v>0</v>
      </c>
      <c r="Q103" s="93"/>
      <c r="R103" s="93"/>
      <c r="S103" s="93"/>
      <c r="U103" s="81"/>
    </row>
    <row r="104" spans="1:28" s="20" customFormat="1" ht="31.5" outlineLevel="1">
      <c r="A104" s="193">
        <v>456</v>
      </c>
      <c r="B104" s="5"/>
      <c r="C104" s="129" t="s">
        <v>182</v>
      </c>
      <c r="D104" s="162" t="s">
        <v>159</v>
      </c>
      <c r="E104" s="28">
        <f>База!E111-'База (2)'!E104</f>
        <v>0</v>
      </c>
      <c r="F104" s="17">
        <f>База!F111-'База (2)'!F104</f>
        <v>0</v>
      </c>
      <c r="G104" s="29">
        <f>База!G111-'База (2)'!G104</f>
        <v>0</v>
      </c>
      <c r="H104" s="28">
        <f>База!H111-'База (2)'!H104</f>
        <v>0</v>
      </c>
      <c r="I104" s="18">
        <f>База!I111-'База (2)'!I104</f>
        <v>0</v>
      </c>
      <c r="J104" s="29">
        <f>База!J111-'База (2)'!J104</f>
        <v>0</v>
      </c>
      <c r="K104" s="111">
        <f>База!K111-'База (2)'!K104</f>
        <v>0</v>
      </c>
      <c r="L104" s="18">
        <f>База!L111-'База (2)'!L104</f>
        <v>0</v>
      </c>
      <c r="M104" s="29">
        <f>База!M111-'База (2)'!M104</f>
        <v>0</v>
      </c>
      <c r="N104" s="30">
        <f>База!N111-'База (2)'!N104</f>
        <v>0</v>
      </c>
      <c r="O104" s="15">
        <f>База!O111-'База (2)'!O104</f>
        <v>0</v>
      </c>
      <c r="P104" s="31">
        <f>База!P111-'База (2)'!P104</f>
        <v>0</v>
      </c>
      <c r="Q104" s="93"/>
      <c r="R104" s="93"/>
      <c r="S104" s="93"/>
      <c r="U104" s="81"/>
    </row>
    <row r="105" spans="1:28" s="20" customFormat="1" outlineLevel="1">
      <c r="A105" s="194">
        <v>456</v>
      </c>
      <c r="B105" s="7" t="s">
        <v>185</v>
      </c>
      <c r="C105" s="8" t="s">
        <v>157</v>
      </c>
      <c r="D105" s="162" t="s">
        <v>159</v>
      </c>
      <c r="E105" s="28">
        <f>База!E112-'База (2)'!E105</f>
        <v>0</v>
      </c>
      <c r="F105" s="17">
        <f>База!F112-'База (2)'!F105</f>
        <v>13699</v>
      </c>
      <c r="G105" s="29">
        <f>База!G112-'База (2)'!G105</f>
        <v>41489604</v>
      </c>
      <c r="H105" s="28">
        <f>База!H112-'База (2)'!H105</f>
        <v>0</v>
      </c>
      <c r="I105" s="17">
        <f>База!I112-'База (2)'!I105</f>
        <v>13000</v>
      </c>
      <c r="J105" s="29">
        <f>База!J112-'База (2)'!J105</f>
        <v>42525785.090000004</v>
      </c>
      <c r="K105" s="111">
        <f>База!K112-'База (2)'!K105</f>
        <v>0</v>
      </c>
      <c r="L105" s="18">
        <f>База!L112-'База (2)'!L105</f>
        <v>-699</v>
      </c>
      <c r="M105" s="29">
        <f>База!M112-'База (2)'!M105</f>
        <v>1036181.0900000036</v>
      </c>
      <c r="N105" s="181">
        <f>База!N112-'База (2)'!N105</f>
        <v>0</v>
      </c>
      <c r="O105" s="19">
        <f>База!O112-'База (2)'!O105</f>
        <v>-5.1025622308197675E-2</v>
      </c>
      <c r="P105" s="32">
        <f>База!P112-'База (2)'!P105</f>
        <v>2.4974475292654119E-2</v>
      </c>
      <c r="Q105" s="93"/>
      <c r="R105" s="93"/>
      <c r="S105" s="93"/>
      <c r="U105" s="81"/>
    </row>
    <row r="106" spans="1:28" s="20" customFormat="1" outlineLevel="1">
      <c r="A106" s="194">
        <v>456</v>
      </c>
      <c r="B106" s="7" t="s">
        <v>186</v>
      </c>
      <c r="C106" s="8" t="s">
        <v>183</v>
      </c>
      <c r="D106" s="162" t="s">
        <v>159</v>
      </c>
      <c r="E106" s="28">
        <f>База!E113-'База (2)'!E106</f>
        <v>0</v>
      </c>
      <c r="F106" s="17">
        <f>База!F113-'База (2)'!F106</f>
        <v>13699</v>
      </c>
      <c r="G106" s="29">
        <f>База!G113-'База (2)'!G106</f>
        <v>41489604</v>
      </c>
      <c r="H106" s="28">
        <f>База!H113-'База (2)'!H106</f>
        <v>0</v>
      </c>
      <c r="I106" s="17">
        <f>База!I113-'База (2)'!I106</f>
        <v>13000</v>
      </c>
      <c r="J106" s="29">
        <f>База!J113-'База (2)'!J106</f>
        <v>42525785.090000004</v>
      </c>
      <c r="K106" s="111">
        <f>База!K113-'База (2)'!K106</f>
        <v>0</v>
      </c>
      <c r="L106" s="18">
        <f>База!L113-'База (2)'!L106</f>
        <v>-699</v>
      </c>
      <c r="M106" s="29">
        <f>База!M113-'База (2)'!M106</f>
        <v>1036181.0900000036</v>
      </c>
      <c r="N106" s="181">
        <f>База!N113-'База (2)'!N106</f>
        <v>0</v>
      </c>
      <c r="O106" s="19">
        <f>База!O113-'База (2)'!O106</f>
        <v>-5.1025622308197675E-2</v>
      </c>
      <c r="P106" s="32">
        <f>База!P113-'База (2)'!P106</f>
        <v>2.4974475292654119E-2</v>
      </c>
      <c r="Q106" s="93"/>
      <c r="R106" s="93"/>
      <c r="S106" s="93"/>
      <c r="U106" s="81"/>
    </row>
    <row r="107" spans="1:28" s="20" customFormat="1" outlineLevel="1">
      <c r="A107" s="194">
        <v>456</v>
      </c>
      <c r="B107" s="7" t="s">
        <v>187</v>
      </c>
      <c r="C107" s="8" t="s">
        <v>156</v>
      </c>
      <c r="D107" s="162"/>
      <c r="E107" s="28" t="e">
        <f>База!#REF!-'База (2)'!E107</f>
        <v>#REF!</v>
      </c>
      <c r="F107" s="17" t="e">
        <f>База!#REF!-'База (2)'!F107</f>
        <v>#REF!</v>
      </c>
      <c r="G107" s="29" t="e">
        <f>База!#REF!-'База (2)'!G107</f>
        <v>#REF!</v>
      </c>
      <c r="H107" s="28" t="e">
        <f>База!#REF!-'База (2)'!H107</f>
        <v>#REF!</v>
      </c>
      <c r="I107" s="17" t="e">
        <f>База!#REF!-'База (2)'!I107</f>
        <v>#REF!</v>
      </c>
      <c r="J107" s="29" t="e">
        <f>База!#REF!-'База (2)'!J107</f>
        <v>#REF!</v>
      </c>
      <c r="K107" s="111" t="e">
        <f>База!#REF!-'База (2)'!K107</f>
        <v>#REF!</v>
      </c>
      <c r="L107" s="18" t="e">
        <f>База!#REF!-'База (2)'!L107</f>
        <v>#REF!</v>
      </c>
      <c r="M107" s="29" t="e">
        <f>База!#REF!-'База (2)'!M107</f>
        <v>#REF!</v>
      </c>
      <c r="N107" s="181" t="e">
        <f>База!#REF!-'База (2)'!N107</f>
        <v>#REF!</v>
      </c>
      <c r="O107" s="19" t="e">
        <f>База!#REF!-'База (2)'!O107</f>
        <v>#REF!</v>
      </c>
      <c r="P107" s="32" t="e">
        <f>База!#REF!-'База (2)'!P107</f>
        <v>#REF!</v>
      </c>
      <c r="Q107" s="93"/>
      <c r="R107" s="93"/>
      <c r="S107" s="93"/>
      <c r="U107" s="81"/>
    </row>
    <row r="108" spans="1:28" s="16" customFormat="1" ht="31.5" outlineLevel="1">
      <c r="A108" s="193">
        <v>456</v>
      </c>
      <c r="B108" s="5" t="s">
        <v>139</v>
      </c>
      <c r="C108" s="9" t="s">
        <v>142</v>
      </c>
      <c r="D108" s="163" t="s">
        <v>1</v>
      </c>
      <c r="E108" s="26">
        <f>База!E114-'База (2)'!E108</f>
        <v>0</v>
      </c>
      <c r="F108" s="21">
        <f>База!F114-'База (2)'!F108</f>
        <v>-6680</v>
      </c>
      <c r="G108" s="27">
        <f>База!G114-'База (2)'!G108</f>
        <v>-18649758.399999999</v>
      </c>
      <c r="H108" s="26">
        <f>База!H114-'База (2)'!H108</f>
        <v>0</v>
      </c>
      <c r="I108" s="21">
        <f>База!I114-'База (2)'!I108</f>
        <v>-8100</v>
      </c>
      <c r="J108" s="27">
        <f>База!J114-'База (2)'!J108</f>
        <v>-24713100</v>
      </c>
      <c r="K108" s="26">
        <f>База!K114-'База (2)'!K108</f>
        <v>0</v>
      </c>
      <c r="L108" s="21">
        <f>База!L114-'База (2)'!L108</f>
        <v>-1420</v>
      </c>
      <c r="M108" s="27">
        <f>База!M114-'База (2)'!M108</f>
        <v>-6063341.6000000015</v>
      </c>
      <c r="N108" s="30">
        <f>База!N114-'База (2)'!N108</f>
        <v>0</v>
      </c>
      <c r="O108" s="15">
        <f>База!O114-'База (2)'!O108</f>
        <v>-0.21257485029940121</v>
      </c>
      <c r="P108" s="31">
        <f>База!P114-'База (2)'!P108</f>
        <v>-0.32511636182911635</v>
      </c>
      <c r="Q108" s="92"/>
      <c r="R108" s="92"/>
      <c r="S108" s="92"/>
      <c r="U108" s="81"/>
    </row>
    <row r="109" spans="1:28" s="20" customFormat="1" ht="31.5" outlineLevel="1">
      <c r="A109" s="194">
        <v>456</v>
      </c>
      <c r="B109" s="7" t="s">
        <v>188</v>
      </c>
      <c r="C109" s="10" t="s">
        <v>184</v>
      </c>
      <c r="D109" s="164" t="s">
        <v>1</v>
      </c>
      <c r="E109" s="28">
        <f>База!E115-'База (2)'!E109</f>
        <v>0</v>
      </c>
      <c r="F109" s="17">
        <f>База!F115-'База (2)'!F109</f>
        <v>-6680</v>
      </c>
      <c r="G109" s="29">
        <f>База!G115-'База (2)'!G109</f>
        <v>-18649758.399999999</v>
      </c>
      <c r="H109" s="28">
        <f>База!H115-'База (2)'!H109</f>
        <v>0</v>
      </c>
      <c r="I109" s="17">
        <f>База!I115-'База (2)'!I109</f>
        <v>-8100</v>
      </c>
      <c r="J109" s="29">
        <f>База!J115-'База (2)'!J109</f>
        <v>-24713100</v>
      </c>
      <c r="K109" s="111">
        <f>База!K115-'База (2)'!K109</f>
        <v>0</v>
      </c>
      <c r="L109" s="18">
        <f>База!L115-'База (2)'!L109</f>
        <v>-1420</v>
      </c>
      <c r="M109" s="29">
        <f>База!M115-'База (2)'!M109</f>
        <v>-6063341.6000000015</v>
      </c>
      <c r="N109" s="181">
        <f>База!N115-'База (2)'!N109</f>
        <v>0</v>
      </c>
      <c r="O109" s="19">
        <f>База!O115-'База (2)'!O109</f>
        <v>-0.21257485029940121</v>
      </c>
      <c r="P109" s="32">
        <f>База!P115-'База (2)'!P109</f>
        <v>-0.32511636182911635</v>
      </c>
      <c r="Q109" s="93"/>
      <c r="R109" s="93"/>
      <c r="S109" s="93"/>
      <c r="U109" s="81"/>
    </row>
    <row r="110" spans="1:28" s="20" customFormat="1" ht="31.5" outlineLevel="1">
      <c r="A110" s="194">
        <v>456</v>
      </c>
      <c r="B110" s="7"/>
      <c r="C110" s="10" t="s">
        <v>224</v>
      </c>
      <c r="D110" s="164" t="s">
        <v>225</v>
      </c>
      <c r="E110" s="28">
        <f>База!E116-'База (2)'!E110</f>
        <v>0</v>
      </c>
      <c r="F110" s="17">
        <f>База!F116-'База (2)'!F110</f>
        <v>0</v>
      </c>
      <c r="G110" s="29">
        <f>База!G116-'База (2)'!G110</f>
        <v>0</v>
      </c>
      <c r="H110" s="28">
        <f>База!H116-'База (2)'!H110</f>
        <v>0</v>
      </c>
      <c r="I110" s="17">
        <f>База!I116-'База (2)'!I110</f>
        <v>0</v>
      </c>
      <c r="J110" s="29">
        <f>База!J116-'База (2)'!J110</f>
        <v>0</v>
      </c>
      <c r="K110" s="111">
        <f>База!K116-'База (2)'!K110</f>
        <v>0</v>
      </c>
      <c r="L110" s="18">
        <f>База!L116-'База (2)'!L110</f>
        <v>0</v>
      </c>
      <c r="M110" s="29">
        <f>База!M116-'База (2)'!M110</f>
        <v>0</v>
      </c>
      <c r="N110" s="181">
        <f>База!N116-'База (2)'!N110</f>
        <v>0</v>
      </c>
      <c r="O110" s="19">
        <f>База!O116-'База (2)'!O110</f>
        <v>0</v>
      </c>
      <c r="P110" s="32">
        <f>База!P116-'База (2)'!P110</f>
        <v>0</v>
      </c>
      <c r="Q110" s="93"/>
      <c r="R110" s="93"/>
      <c r="S110" s="93"/>
      <c r="U110" s="81"/>
    </row>
    <row r="111" spans="1:28" s="20" customFormat="1" outlineLevel="1">
      <c r="A111" s="194">
        <v>456</v>
      </c>
      <c r="B111" s="7"/>
      <c r="C111" s="10" t="s">
        <v>222</v>
      </c>
      <c r="D111" s="164" t="s">
        <v>223</v>
      </c>
      <c r="E111" s="28">
        <f>База!E117-'База (2)'!E111</f>
        <v>0</v>
      </c>
      <c r="F111" s="17">
        <f>База!F117-'База (2)'!F111</f>
        <v>0</v>
      </c>
      <c r="G111" s="29">
        <f>База!G117-'База (2)'!G111</f>
        <v>0</v>
      </c>
      <c r="H111" s="28">
        <f>База!H117-'База (2)'!H111</f>
        <v>0</v>
      </c>
      <c r="I111" s="17">
        <f>База!I117-'База (2)'!I111</f>
        <v>0</v>
      </c>
      <c r="J111" s="29">
        <f>База!J117-'База (2)'!J111</f>
        <v>0</v>
      </c>
      <c r="K111" s="111">
        <f>База!K117-'База (2)'!K111</f>
        <v>0</v>
      </c>
      <c r="L111" s="18">
        <f>База!L117-'База (2)'!L111</f>
        <v>0</v>
      </c>
      <c r="M111" s="29">
        <f>База!M117-'База (2)'!M111</f>
        <v>0</v>
      </c>
      <c r="N111" s="181">
        <f>База!N117-'База (2)'!N111</f>
        <v>0</v>
      </c>
      <c r="O111" s="19">
        <f>База!O117-'База (2)'!O111</f>
        <v>0</v>
      </c>
      <c r="P111" s="32">
        <f>База!P117-'База (2)'!P111</f>
        <v>0</v>
      </c>
      <c r="Q111" s="93"/>
      <c r="R111" s="93"/>
      <c r="S111" s="93"/>
      <c r="U111" s="81"/>
    </row>
    <row r="112" spans="1:28" s="20" customFormat="1" outlineLevel="1">
      <c r="A112" s="194">
        <v>456</v>
      </c>
      <c r="B112" s="7" t="s">
        <v>189</v>
      </c>
      <c r="C112" s="11" t="s">
        <v>144</v>
      </c>
      <c r="D112" s="164" t="s">
        <v>1</v>
      </c>
      <c r="E112" s="28">
        <f>База!E120-'База (2)'!E112</f>
        <v>0</v>
      </c>
      <c r="F112" s="17">
        <f>База!F120-'База (2)'!F112</f>
        <v>0</v>
      </c>
      <c r="G112" s="29">
        <f>База!G120-'База (2)'!G112</f>
        <v>0</v>
      </c>
      <c r="H112" s="28">
        <f>База!H120-'База (2)'!H112</f>
        <v>0</v>
      </c>
      <c r="I112" s="17">
        <f>База!I120-'База (2)'!I112</f>
        <v>0</v>
      </c>
      <c r="J112" s="29">
        <f>База!J120-'База (2)'!J112</f>
        <v>0</v>
      </c>
      <c r="K112" s="111">
        <f>База!K120-'База (2)'!K112</f>
        <v>0</v>
      </c>
      <c r="L112" s="18">
        <f>База!L120-'База (2)'!L112</f>
        <v>0</v>
      </c>
      <c r="M112" s="29">
        <f>База!M120-'База (2)'!M112</f>
        <v>0</v>
      </c>
      <c r="N112" s="181">
        <f>База!N120-'База (2)'!N112</f>
        <v>0</v>
      </c>
      <c r="O112" s="19">
        <f>База!O120-'База (2)'!O112</f>
        <v>0</v>
      </c>
      <c r="P112" s="32">
        <f>База!P120-'База (2)'!P112</f>
        <v>0</v>
      </c>
      <c r="Q112" s="93"/>
      <c r="R112" s="93"/>
      <c r="S112" s="93"/>
      <c r="U112" s="81"/>
    </row>
    <row r="113" spans="1:28" s="16" customFormat="1" outlineLevel="1">
      <c r="A113" s="193">
        <v>456</v>
      </c>
      <c r="B113" s="5" t="s">
        <v>143</v>
      </c>
      <c r="C113" s="6" t="s">
        <v>2</v>
      </c>
      <c r="D113" s="163" t="s">
        <v>3</v>
      </c>
      <c r="E113" s="26">
        <f>База!E121-'База (2)'!E113</f>
        <v>0</v>
      </c>
      <c r="F113" s="14">
        <f>База!F121-'База (2)'!F113</f>
        <v>0</v>
      </c>
      <c r="G113" s="27">
        <f>База!G121-'База (2)'!G113</f>
        <v>0</v>
      </c>
      <c r="H113" s="230">
        <f>База!H121-'База (2)'!H113</f>
        <v>0</v>
      </c>
      <c r="I113" s="231">
        <f>База!I121-'База (2)'!I113</f>
        <v>0</v>
      </c>
      <c r="J113" s="232">
        <f>База!J121-'База (2)'!J113</f>
        <v>0</v>
      </c>
      <c r="K113" s="165">
        <f>База!K121-'База (2)'!K113</f>
        <v>0</v>
      </c>
      <c r="L113" s="21">
        <f>База!L121-'База (2)'!L113</f>
        <v>0</v>
      </c>
      <c r="M113" s="27">
        <f>База!M121-'База (2)'!M113</f>
        <v>0</v>
      </c>
      <c r="N113" s="30">
        <f>База!N121-'База (2)'!N113</f>
        <v>0</v>
      </c>
      <c r="O113" s="15">
        <f>База!O121-'База (2)'!O113</f>
        <v>0</v>
      </c>
      <c r="P113" s="31">
        <f>База!P121-'База (2)'!P113</f>
        <v>0</v>
      </c>
      <c r="Q113" s="92"/>
      <c r="R113" s="92"/>
      <c r="S113" s="92"/>
      <c r="U113" s="81"/>
    </row>
    <row r="114" spans="1:28" s="13" customFormat="1">
      <c r="A114" s="36" t="s">
        <v>20</v>
      </c>
      <c r="B114" s="37" t="s">
        <v>25</v>
      </c>
      <c r="C114" s="215" t="s">
        <v>24</v>
      </c>
      <c r="D114" s="208" t="s">
        <v>145</v>
      </c>
      <c r="E114" s="40" t="e">
        <f>База!E122-'База (2)'!E114</f>
        <v>#VALUE!</v>
      </c>
      <c r="F114" s="41" t="e">
        <f>База!F122-'База (2)'!F114</f>
        <v>#VALUE!</v>
      </c>
      <c r="G114" s="42">
        <f>База!G122-'База (2)'!G114</f>
        <v>45129940.842727184</v>
      </c>
      <c r="H114" s="40" t="e">
        <f>База!H122-'База (2)'!H114</f>
        <v>#VALUE!</v>
      </c>
      <c r="I114" s="41" t="e">
        <f>База!I122-'База (2)'!I114</f>
        <v>#VALUE!</v>
      </c>
      <c r="J114" s="42">
        <f>База!J122-'База (2)'!J114</f>
        <v>1189897506.3600001</v>
      </c>
      <c r="K114" s="40" t="e">
        <f>База!K122-'База (2)'!K114</f>
        <v>#VALUE!</v>
      </c>
      <c r="L114" s="41" t="e">
        <f>База!L122-'База (2)'!L114</f>
        <v>#VALUE!</v>
      </c>
      <c r="M114" s="42">
        <f>База!M122-'База (2)'!M114</f>
        <v>1144767565.5172729</v>
      </c>
      <c r="N114" s="216" t="e">
        <f>База!N122-'База (2)'!N114</f>
        <v>#VALUE!</v>
      </c>
      <c r="O114" s="217" t="e">
        <f>База!O122-'База (2)'!O114</f>
        <v>#VALUE!</v>
      </c>
      <c r="P114" s="43">
        <f>База!P122-'База (2)'!P114</f>
        <v>1.0431384734345184</v>
      </c>
      <c r="Q114" s="91"/>
      <c r="R114" s="91"/>
      <c r="S114" s="91"/>
      <c r="U114" s="81"/>
      <c r="W114" s="81"/>
      <c r="X114" s="81">
        <v>87207559.210000008</v>
      </c>
    </row>
    <row r="115" spans="1:28" s="16" customFormat="1" outlineLevel="1">
      <c r="A115" s="193" t="s">
        <v>25</v>
      </c>
      <c r="B115" s="5" t="s">
        <v>136</v>
      </c>
      <c r="C115" s="6" t="s">
        <v>137</v>
      </c>
      <c r="D115" s="161" t="s">
        <v>194</v>
      </c>
      <c r="E115" s="26">
        <f>База!E123-'База (2)'!E115</f>
        <v>-1320</v>
      </c>
      <c r="F115" s="14">
        <f>База!F123-'База (2)'!F115</f>
        <v>-8733</v>
      </c>
      <c r="G115" s="27">
        <f>База!G123-'База (2)'!G115</f>
        <v>-97267451.73999989</v>
      </c>
      <c r="H115" s="26">
        <f>База!H123-'База (2)'!H115</f>
        <v>7145</v>
      </c>
      <c r="I115" s="14">
        <f>База!I123-'База (2)'!I115</f>
        <v>64955</v>
      </c>
      <c r="J115" s="27">
        <f>База!J123-'База (2)'!J115</f>
        <v>390606241.81000006</v>
      </c>
      <c r="K115" s="26">
        <f>База!K123-'База (2)'!K115</f>
        <v>8465</v>
      </c>
      <c r="L115" s="14">
        <f>База!L123-'База (2)'!L115</f>
        <v>73688</v>
      </c>
      <c r="M115" s="27">
        <f>База!M123-'База (2)'!M115</f>
        <v>487873693.54999995</v>
      </c>
      <c r="N115" s="30">
        <f>База!N123-'База (2)'!N115</f>
        <v>0.9655405405405405</v>
      </c>
      <c r="O115" s="15">
        <f>База!O123-'База (2)'!O115</f>
        <v>0.94393501227965648</v>
      </c>
      <c r="P115" s="31">
        <f>База!P123-'База (2)'!P115</f>
        <v>1.049499686877015</v>
      </c>
      <c r="Q115" s="92"/>
      <c r="R115" s="92"/>
      <c r="S115" s="92"/>
      <c r="U115" s="81"/>
    </row>
    <row r="116" spans="1:28" s="20" customFormat="1" outlineLevel="1">
      <c r="A116" s="194" t="s">
        <v>25</v>
      </c>
      <c r="B116" s="7"/>
      <c r="C116" s="8" t="s">
        <v>166</v>
      </c>
      <c r="D116" s="162" t="s">
        <v>194</v>
      </c>
      <c r="E116" s="28">
        <f>База!E124-'База (2)'!E116</f>
        <v>0</v>
      </c>
      <c r="F116" s="17">
        <f>База!F124-'База (2)'!F116</f>
        <v>0</v>
      </c>
      <c r="G116" s="29">
        <f>База!G124-'База (2)'!G116</f>
        <v>0</v>
      </c>
      <c r="H116" s="28">
        <f>База!H124-'База (2)'!H116</f>
        <v>0</v>
      </c>
      <c r="I116" s="17">
        <f>База!I124-'База (2)'!I116</f>
        <v>0</v>
      </c>
      <c r="J116" s="29">
        <f>База!J124-'База (2)'!J116</f>
        <v>0</v>
      </c>
      <c r="K116" s="28">
        <f>База!K124-'База (2)'!K116</f>
        <v>0</v>
      </c>
      <c r="L116" s="18">
        <f>База!L124-'База (2)'!L116</f>
        <v>0</v>
      </c>
      <c r="M116" s="29">
        <f>База!M124-'База (2)'!M116</f>
        <v>0</v>
      </c>
      <c r="N116" s="181">
        <f>База!N124-'База (2)'!N116</f>
        <v>0</v>
      </c>
      <c r="O116" s="19">
        <f>База!O124-'База (2)'!O116</f>
        <v>0</v>
      </c>
      <c r="P116" s="32">
        <f>База!P124-'База (2)'!P116</f>
        <v>0</v>
      </c>
      <c r="Q116" s="93"/>
      <c r="R116" s="93"/>
      <c r="S116" s="93"/>
      <c r="U116" s="81"/>
    </row>
    <row r="117" spans="1:28" s="20" customFormat="1" outlineLevel="1">
      <c r="A117" s="194" t="s">
        <v>25</v>
      </c>
      <c r="B117" s="7"/>
      <c r="C117" s="8" t="s">
        <v>167</v>
      </c>
      <c r="D117" s="162" t="s">
        <v>194</v>
      </c>
      <c r="E117" s="28">
        <f>База!E125-'База (2)'!E117</f>
        <v>0</v>
      </c>
      <c r="F117" s="17">
        <f>База!F125-'База (2)'!F117</f>
        <v>0</v>
      </c>
      <c r="G117" s="29">
        <f>База!G125-'База (2)'!G117</f>
        <v>0</v>
      </c>
      <c r="H117" s="28">
        <f>База!H125-'База (2)'!H117</f>
        <v>0</v>
      </c>
      <c r="I117" s="17">
        <f>База!I125-'База (2)'!I117</f>
        <v>0</v>
      </c>
      <c r="J117" s="29">
        <f>База!J125-'База (2)'!J117</f>
        <v>0</v>
      </c>
      <c r="K117" s="111">
        <f>База!K125-'База (2)'!K117</f>
        <v>0</v>
      </c>
      <c r="L117" s="18">
        <f>База!L125-'База (2)'!L117</f>
        <v>0</v>
      </c>
      <c r="M117" s="29">
        <f>База!M125-'База (2)'!M117</f>
        <v>0</v>
      </c>
      <c r="N117" s="181">
        <f>База!N125-'База (2)'!N117</f>
        <v>0</v>
      </c>
      <c r="O117" s="19">
        <f>База!O125-'База (2)'!O117</f>
        <v>0</v>
      </c>
      <c r="P117" s="32">
        <f>База!P125-'База (2)'!P117</f>
        <v>0</v>
      </c>
      <c r="Q117" s="93"/>
      <c r="R117" s="93"/>
      <c r="S117" s="93"/>
      <c r="U117" s="81"/>
    </row>
    <row r="118" spans="1:28" s="20" customFormat="1" outlineLevel="1">
      <c r="A118" s="194" t="s">
        <v>25</v>
      </c>
      <c r="B118" s="7" t="s">
        <v>168</v>
      </c>
      <c r="C118" s="8" t="s">
        <v>138</v>
      </c>
      <c r="D118" s="162" t="s">
        <v>194</v>
      </c>
      <c r="E118" s="28">
        <f>База!E126-'База (2)'!E118</f>
        <v>0</v>
      </c>
      <c r="F118" s="17">
        <f>База!F126-'База (2)'!F118</f>
        <v>0</v>
      </c>
      <c r="G118" s="29">
        <f>База!G126-'База (2)'!G118</f>
        <v>234210</v>
      </c>
      <c r="H118" s="28">
        <f>База!H126-'База (2)'!H118</f>
        <v>0</v>
      </c>
      <c r="I118" s="17">
        <f>База!I126-'База (2)'!I118</f>
        <v>0</v>
      </c>
      <c r="J118" s="29">
        <f>База!J126-'База (2)'!J118</f>
        <v>96838</v>
      </c>
      <c r="K118" s="111">
        <f>База!K126-'База (2)'!K118</f>
        <v>0</v>
      </c>
      <c r="L118" s="18">
        <f>База!L126-'База (2)'!L118</f>
        <v>0</v>
      </c>
      <c r="M118" s="29">
        <f>База!M126-'База (2)'!M118</f>
        <v>-137372</v>
      </c>
      <c r="N118" s="181">
        <f>База!N126-'База (2)'!N118</f>
        <v>0</v>
      </c>
      <c r="O118" s="19">
        <f>База!O126-'База (2)'!O118</f>
        <v>0</v>
      </c>
      <c r="P118" s="32">
        <f>База!P126-'База (2)'!P118</f>
        <v>-0.58653345288416381</v>
      </c>
      <c r="Q118" s="93"/>
      <c r="R118" s="93"/>
      <c r="S118" s="93"/>
      <c r="U118" s="81"/>
    </row>
    <row r="119" spans="1:28" s="20" customFormat="1" ht="31.5" outlineLevel="1">
      <c r="A119" s="194" t="s">
        <v>25</v>
      </c>
      <c r="B119" s="7" t="s">
        <v>169</v>
      </c>
      <c r="C119" s="129" t="s">
        <v>181</v>
      </c>
      <c r="D119" s="162" t="s">
        <v>195</v>
      </c>
      <c r="E119" s="28">
        <f>База!E127-'База (2)'!E119</f>
        <v>7400</v>
      </c>
      <c r="F119" s="17">
        <f>База!F127-'База (2)'!F119</f>
        <v>68813</v>
      </c>
      <c r="G119" s="29">
        <f>База!G127-'База (2)'!G119</f>
        <v>371193649.32000017</v>
      </c>
      <c r="H119" s="111">
        <f>База!H127-'База (2)'!H119</f>
        <v>7145</v>
      </c>
      <c r="I119" s="18">
        <f>База!I127-'База (2)'!I119</f>
        <v>64955</v>
      </c>
      <c r="J119" s="29">
        <f>База!J127-'База (2)'!J119</f>
        <v>390462109.59000003</v>
      </c>
      <c r="K119" s="28">
        <f>База!K127-'База (2)'!K119</f>
        <v>-255</v>
      </c>
      <c r="L119" s="18">
        <f>База!L127-'База (2)'!L119</f>
        <v>-3858</v>
      </c>
      <c r="M119" s="29">
        <f>База!M127-'База (2)'!M119</f>
        <v>19268460.269999862</v>
      </c>
      <c r="N119" s="181">
        <f>База!N127-'База (2)'!N119</f>
        <v>-3.4459459459459461E-2</v>
      </c>
      <c r="O119" s="19">
        <f>База!O127-'База (2)'!O119</f>
        <v>-5.6064987720343538E-2</v>
      </c>
      <c r="P119" s="32">
        <f>База!P127-'База (2)'!P119</f>
        <v>-0.20041504547903966</v>
      </c>
      <c r="Q119" s="93"/>
      <c r="R119" s="93"/>
      <c r="S119" s="93"/>
      <c r="U119" s="81"/>
    </row>
    <row r="120" spans="1:28" s="20" customFormat="1" outlineLevel="1">
      <c r="A120" s="194" t="s">
        <v>25</v>
      </c>
      <c r="B120" s="7" t="s">
        <v>170</v>
      </c>
      <c r="C120" s="8" t="s">
        <v>180</v>
      </c>
      <c r="D120" s="162" t="s">
        <v>194</v>
      </c>
      <c r="E120" s="28">
        <f>База!E128-'База (2)'!E120</f>
        <v>-8720</v>
      </c>
      <c r="F120" s="17">
        <f>База!F128-'База (2)'!F120</f>
        <v>-77546</v>
      </c>
      <c r="G120" s="29">
        <f>База!G128-'База (2)'!G120</f>
        <v>-468906213.42000008</v>
      </c>
      <c r="H120" s="28">
        <f>База!H128-'База (2)'!H120</f>
        <v>0</v>
      </c>
      <c r="I120" s="17">
        <f>База!I128-'База (2)'!I120</f>
        <v>0</v>
      </c>
      <c r="J120" s="29">
        <f>База!J128-'База (2)'!J120</f>
        <v>-70824</v>
      </c>
      <c r="K120" s="111">
        <f>База!K128-'База (2)'!K120</f>
        <v>8720</v>
      </c>
      <c r="L120" s="18">
        <f>База!L128-'База (2)'!L120</f>
        <v>77546</v>
      </c>
      <c r="M120" s="29">
        <f>База!M128-'База (2)'!M120</f>
        <v>468835389.42000008</v>
      </c>
      <c r="N120" s="181">
        <f>База!N128-'База (2)'!N120</f>
        <v>1</v>
      </c>
      <c r="O120" s="19">
        <f>База!O128-'База (2)'!O120</f>
        <v>1</v>
      </c>
      <c r="P120" s="32">
        <f>База!P128-'База (2)'!P120</f>
        <v>0.24240907469173134</v>
      </c>
      <c r="Q120" s="93"/>
      <c r="R120" s="93"/>
      <c r="S120" s="93"/>
      <c r="U120" s="81"/>
      <c r="X120" s="198"/>
      <c r="AB120" s="22"/>
    </row>
    <row r="121" spans="1:28" s="20" customFormat="1" outlineLevel="1">
      <c r="A121" s="194" t="s">
        <v>25</v>
      </c>
      <c r="B121" s="7" t="s">
        <v>171</v>
      </c>
      <c r="C121" s="8" t="s">
        <v>156</v>
      </c>
      <c r="D121" s="162"/>
      <c r="E121" s="28">
        <f>База!E129-'База (2)'!E121</f>
        <v>4374</v>
      </c>
      <c r="F121" s="17">
        <f>База!F129-'База (2)'!F121</f>
        <v>44347</v>
      </c>
      <c r="G121" s="29">
        <f>База!G129-'База (2)'!G121</f>
        <v>104381561.86</v>
      </c>
      <c r="H121" s="28">
        <f>База!H129-'База (2)'!H121</f>
        <v>3250</v>
      </c>
      <c r="I121" s="17">
        <f>База!I129-'База (2)'!I121</f>
        <v>32440</v>
      </c>
      <c r="J121" s="29">
        <f>База!J129-'База (2)'!J121</f>
        <v>87867293.650000006</v>
      </c>
      <c r="K121" s="111">
        <f>База!K129-'База (2)'!K121</f>
        <v>-1124</v>
      </c>
      <c r="L121" s="18">
        <f>База!L129-'База (2)'!L121</f>
        <v>-11907</v>
      </c>
      <c r="M121" s="29">
        <f>База!M129-'База (2)'!M121</f>
        <v>-16514268.209999993</v>
      </c>
      <c r="N121" s="181">
        <f>База!N129-'База (2)'!N121</f>
        <v>-0.25697302240512115</v>
      </c>
      <c r="O121" s="19">
        <f>База!O129-'База (2)'!O121</f>
        <v>-0.26849617786997992</v>
      </c>
      <c r="P121" s="32">
        <f>База!P129-'База (2)'!P121</f>
        <v>0.28229863730752258</v>
      </c>
      <c r="Q121" s="93"/>
      <c r="R121" s="93"/>
      <c r="S121" s="93"/>
      <c r="U121" s="81"/>
    </row>
    <row r="122" spans="1:28" s="16" customFormat="1" outlineLevel="1">
      <c r="A122" s="193" t="s">
        <v>25</v>
      </c>
      <c r="B122" s="5" t="s">
        <v>141</v>
      </c>
      <c r="C122" s="6" t="s">
        <v>140</v>
      </c>
      <c r="D122" s="161" t="s">
        <v>159</v>
      </c>
      <c r="E122" s="26">
        <f>База!E130-'База (2)'!E122</f>
        <v>-3273</v>
      </c>
      <c r="F122" s="14">
        <f>База!F130-'База (2)'!F122</f>
        <v>-33841</v>
      </c>
      <c r="G122" s="27">
        <f>База!G130-'База (2)'!G122</f>
        <v>-72431926.600000009</v>
      </c>
      <c r="H122" s="26">
        <f>База!H130-'База (2)'!H122</f>
        <v>200</v>
      </c>
      <c r="I122" s="21">
        <f>База!I130-'База (2)'!I122</f>
        <v>1270</v>
      </c>
      <c r="J122" s="27">
        <f>База!J130-'База (2)'!J122</f>
        <v>5418602.2000000011</v>
      </c>
      <c r="K122" s="26">
        <f>База!K130-'База (2)'!K122</f>
        <v>3473</v>
      </c>
      <c r="L122" s="21">
        <f>База!L130-'База (2)'!L122</f>
        <v>35111</v>
      </c>
      <c r="M122" s="27">
        <f>База!M130-'База (2)'!M122</f>
        <v>77850528.800000012</v>
      </c>
      <c r="N122" s="30">
        <f>База!N130-'База (2)'!N122</f>
        <v>1</v>
      </c>
      <c r="O122" s="15">
        <f>База!O130-'База (2)'!O122</f>
        <v>1.0241935483870968</v>
      </c>
      <c r="P122" s="31">
        <f>База!P130-'База (2)'!P122</f>
        <v>1.3447806000251457</v>
      </c>
      <c r="Q122" s="92"/>
      <c r="R122" s="92"/>
      <c r="S122" s="92"/>
      <c r="U122" s="81"/>
    </row>
    <row r="123" spans="1:28" s="20" customFormat="1" outlineLevel="1">
      <c r="A123" s="193" t="s">
        <v>25</v>
      </c>
      <c r="B123" s="5"/>
      <c r="C123" s="8" t="s">
        <v>166</v>
      </c>
      <c r="D123" s="162" t="s">
        <v>159</v>
      </c>
      <c r="E123" s="28">
        <f>База!E131-'База (2)'!E123</f>
        <v>0</v>
      </c>
      <c r="F123" s="17">
        <f>База!F131-'База (2)'!F123</f>
        <v>0</v>
      </c>
      <c r="G123" s="29">
        <f>База!G131-'База (2)'!G123</f>
        <v>0</v>
      </c>
      <c r="H123" s="28">
        <f>База!H131-'База (2)'!H123</f>
        <v>0</v>
      </c>
      <c r="I123" s="17">
        <f>База!I131-'База (2)'!I123</f>
        <v>0</v>
      </c>
      <c r="J123" s="29">
        <f>База!J131-'База (2)'!J123</f>
        <v>0</v>
      </c>
      <c r="K123" s="111">
        <f>База!K131-'База (2)'!K123</f>
        <v>0</v>
      </c>
      <c r="L123" s="18">
        <f>База!L131-'База (2)'!L123</f>
        <v>0</v>
      </c>
      <c r="M123" s="29">
        <f>База!M131-'База (2)'!M123</f>
        <v>0</v>
      </c>
      <c r="N123" s="30">
        <f>База!N131-'База (2)'!N123</f>
        <v>0</v>
      </c>
      <c r="O123" s="15">
        <f>База!O131-'База (2)'!O123</f>
        <v>0</v>
      </c>
      <c r="P123" s="31">
        <f>База!P131-'База (2)'!P123</f>
        <v>0</v>
      </c>
      <c r="Q123" s="93"/>
      <c r="R123" s="93"/>
      <c r="S123" s="93"/>
      <c r="U123" s="81"/>
    </row>
    <row r="124" spans="1:28" s="20" customFormat="1" outlineLevel="1">
      <c r="A124" s="193" t="s">
        <v>25</v>
      </c>
      <c r="B124" s="5"/>
      <c r="C124" s="8" t="s">
        <v>167</v>
      </c>
      <c r="D124" s="162" t="s">
        <v>159</v>
      </c>
      <c r="E124" s="28">
        <f>База!E132-'База (2)'!E124</f>
        <v>1347</v>
      </c>
      <c r="F124" s="17">
        <f>База!F132-'База (2)'!F124</f>
        <v>15010</v>
      </c>
      <c r="G124" s="29">
        <f>База!G132-'База (2)'!G124</f>
        <v>32070988.309999999</v>
      </c>
      <c r="H124" s="111">
        <f>База!H132-'База (2)'!H124</f>
        <v>956</v>
      </c>
      <c r="I124" s="18">
        <f>База!I132-'База (2)'!I124</f>
        <v>9871</v>
      </c>
      <c r="J124" s="29">
        <f>База!J132-'База (2)'!J124</f>
        <v>23638336.510000002</v>
      </c>
      <c r="K124" s="111">
        <f>База!K132-'База (2)'!K124</f>
        <v>-391</v>
      </c>
      <c r="L124" s="18">
        <f>База!L132-'База (2)'!L124</f>
        <v>-5139</v>
      </c>
      <c r="M124" s="29">
        <f>База!M132-'База (2)'!M124</f>
        <v>-8432651.799999997</v>
      </c>
      <c r="N124" s="181">
        <f>База!N132-'База (2)'!N124</f>
        <v>-0.29027468448403859</v>
      </c>
      <c r="O124" s="19">
        <f>База!O132-'База (2)'!O124</f>
        <v>-0.3423717521652232</v>
      </c>
      <c r="P124" s="32">
        <f>База!P132-'База (2)'!P124</f>
        <v>-0.26293707317309667</v>
      </c>
      <c r="Q124" s="93"/>
      <c r="R124" s="93"/>
      <c r="S124" s="93"/>
      <c r="U124" s="81"/>
    </row>
    <row r="125" spans="1:28" s="20" customFormat="1" ht="31.5" outlineLevel="1">
      <c r="A125" s="193" t="s">
        <v>25</v>
      </c>
      <c r="B125" s="5"/>
      <c r="C125" s="129" t="s">
        <v>182</v>
      </c>
      <c r="D125" s="162" t="s">
        <v>159</v>
      </c>
      <c r="E125" s="28">
        <f>База!E133-'База (2)'!E125</f>
        <v>3027</v>
      </c>
      <c r="F125" s="17">
        <f>База!F133-'База (2)'!F125</f>
        <v>29337</v>
      </c>
      <c r="G125" s="29">
        <f>База!G133-'База (2)'!G125</f>
        <v>72099671.189999998</v>
      </c>
      <c r="H125" s="28">
        <f>База!H133-'База (2)'!H125</f>
        <v>2294</v>
      </c>
      <c r="I125" s="18">
        <f>База!I133-'База (2)'!I125</f>
        <v>22569</v>
      </c>
      <c r="J125" s="29">
        <f>База!J133-'База (2)'!J125</f>
        <v>64110838.920000002</v>
      </c>
      <c r="K125" s="111">
        <f>База!K133-'База (2)'!K125</f>
        <v>-733</v>
      </c>
      <c r="L125" s="18">
        <f>База!L133-'База (2)'!L125</f>
        <v>-6768</v>
      </c>
      <c r="M125" s="29">
        <f>База!M133-'База (2)'!M125</f>
        <v>-7988832.2699999958</v>
      </c>
      <c r="N125" s="30">
        <f>База!N133-'База (2)'!N125</f>
        <v>-0.2421539478031054</v>
      </c>
      <c r="O125" s="15">
        <f>База!O133-'База (2)'!O125</f>
        <v>-0.23069843542284488</v>
      </c>
      <c r="P125" s="31">
        <f>База!P133-'База (2)'!P125</f>
        <v>-0.11080261724006339</v>
      </c>
      <c r="Q125" s="93"/>
      <c r="R125" s="93"/>
      <c r="S125" s="93"/>
      <c r="U125" s="81"/>
    </row>
    <row r="126" spans="1:28" s="20" customFormat="1" outlineLevel="1">
      <c r="A126" s="194" t="s">
        <v>25</v>
      </c>
      <c r="B126" s="7" t="s">
        <v>185</v>
      </c>
      <c r="C126" s="8" t="s">
        <v>157</v>
      </c>
      <c r="D126" s="162" t="s">
        <v>159</v>
      </c>
      <c r="E126" s="28">
        <f>База!E134-'База (2)'!E126</f>
        <v>161538</v>
      </c>
      <c r="F126" s="17">
        <f>База!F134-'База (2)'!F126</f>
        <v>629015</v>
      </c>
      <c r="G126" s="29">
        <f>База!G134-'База (2)'!G126</f>
        <v>634671751.26272714</v>
      </c>
      <c r="H126" s="28">
        <f>База!H134-'База (2)'!H126</f>
        <v>138802</v>
      </c>
      <c r="I126" s="17">
        <f>База!I134-'База (2)'!I126</f>
        <v>678808</v>
      </c>
      <c r="J126" s="29">
        <f>База!J134-'База (2)'!J126</f>
        <v>797162766.55000007</v>
      </c>
      <c r="K126" s="111">
        <f>База!K134-'База (2)'!K126</f>
        <v>-22736</v>
      </c>
      <c r="L126" s="18">
        <f>База!L134-'База (2)'!L126</f>
        <v>49793</v>
      </c>
      <c r="M126" s="29">
        <f>База!M134-'База (2)'!M126</f>
        <v>162491015.2872729</v>
      </c>
      <c r="N126" s="181">
        <f>База!N134-'База (2)'!N126</f>
        <v>0.85349386329537347</v>
      </c>
      <c r="O126" s="19">
        <f>База!O134-'База (2)'!O126</f>
        <v>1.0573432150456235</v>
      </c>
      <c r="P126" s="32">
        <f>База!P134-'База (2)'!P126</f>
        <v>1.2067835382286831</v>
      </c>
      <c r="Q126" s="93"/>
      <c r="R126" s="93"/>
      <c r="S126" s="93"/>
      <c r="U126" s="81"/>
    </row>
    <row r="127" spans="1:28" s="20" customFormat="1" outlineLevel="1">
      <c r="A127" s="194" t="s">
        <v>25</v>
      </c>
      <c r="B127" s="7" t="s">
        <v>186</v>
      </c>
      <c r="C127" s="8" t="s">
        <v>183</v>
      </c>
      <c r="D127" s="162" t="s">
        <v>159</v>
      </c>
      <c r="E127" s="28">
        <f>База!E135-'База (2)'!E127</f>
        <v>157513</v>
      </c>
      <c r="F127" s="17">
        <f>База!F135-'База (2)'!F127</f>
        <v>609392</v>
      </c>
      <c r="G127" s="29">
        <f>База!G135-'База (2)'!G127</f>
        <v>597841985.78272712</v>
      </c>
      <c r="H127" s="28">
        <f>База!H135-'База (2)'!H127</f>
        <v>136514</v>
      </c>
      <c r="I127" s="17">
        <f>База!I135-'База (2)'!I127</f>
        <v>669808</v>
      </c>
      <c r="J127" s="29">
        <f>База!J135-'База (2)'!J127</f>
        <v>785610516.55000007</v>
      </c>
      <c r="K127" s="111">
        <f>База!K135-'База (2)'!K127</f>
        <v>-20999</v>
      </c>
      <c r="L127" s="18">
        <f>База!L135-'База (2)'!L127</f>
        <v>60416</v>
      </c>
      <c r="M127" s="29">
        <f>База!M135-'База (2)'!M127</f>
        <v>187768530.76727289</v>
      </c>
      <c r="N127" s="181">
        <f>База!N135-'База (2)'!N127</f>
        <v>0.85376744884174716</v>
      </c>
      <c r="O127" s="19">
        <f>База!O135-'База (2)'!O127</f>
        <v>1.0606719937164881</v>
      </c>
      <c r="P127" s="32">
        <f>База!P135-'База (2)'!P127</f>
        <v>1.2115966807648142</v>
      </c>
      <c r="Q127" s="93"/>
      <c r="R127" s="93"/>
      <c r="S127" s="93"/>
      <c r="U127" s="81"/>
    </row>
    <row r="128" spans="1:28" s="20" customFormat="1" outlineLevel="1">
      <c r="A128" s="194" t="s">
        <v>25</v>
      </c>
      <c r="B128" s="7" t="s">
        <v>187</v>
      </c>
      <c r="C128" s="8" t="s">
        <v>156</v>
      </c>
      <c r="D128" s="162"/>
      <c r="E128" s="28" t="e">
        <f>База!#REF!-'База (2)'!E128</f>
        <v>#REF!</v>
      </c>
      <c r="F128" s="17" t="e">
        <f>База!#REF!-'База (2)'!F128</f>
        <v>#REF!</v>
      </c>
      <c r="G128" s="29" t="e">
        <f>База!#REF!-'База (2)'!G128</f>
        <v>#REF!</v>
      </c>
      <c r="H128" s="28" t="e">
        <f>База!#REF!-'База (2)'!H128</f>
        <v>#REF!</v>
      </c>
      <c r="I128" s="17" t="e">
        <f>База!#REF!-'База (2)'!I128</f>
        <v>#REF!</v>
      </c>
      <c r="J128" s="29" t="e">
        <f>База!#REF!-'База (2)'!J128</f>
        <v>#REF!</v>
      </c>
      <c r="K128" s="111" t="e">
        <f>База!#REF!-'База (2)'!K128</f>
        <v>#REF!</v>
      </c>
      <c r="L128" s="18" t="e">
        <f>База!#REF!-'База (2)'!L128</f>
        <v>#REF!</v>
      </c>
      <c r="M128" s="29" t="e">
        <f>База!#REF!-'База (2)'!M128</f>
        <v>#REF!</v>
      </c>
      <c r="N128" s="181" t="e">
        <f>База!#REF!-'База (2)'!N128</f>
        <v>#REF!</v>
      </c>
      <c r="O128" s="19" t="e">
        <f>База!#REF!-'База (2)'!O128</f>
        <v>#REF!</v>
      </c>
      <c r="P128" s="32" t="e">
        <f>База!#REF!-'База (2)'!P128</f>
        <v>#REF!</v>
      </c>
      <c r="Q128" s="93"/>
      <c r="R128" s="93"/>
      <c r="S128" s="93"/>
      <c r="U128" s="81"/>
    </row>
    <row r="129" spans="1:28" s="16" customFormat="1" ht="31.5" outlineLevel="1">
      <c r="A129" s="193" t="s">
        <v>25</v>
      </c>
      <c r="B129" s="5" t="s">
        <v>139</v>
      </c>
      <c r="C129" s="9" t="s">
        <v>142</v>
      </c>
      <c r="D129" s="163" t="s">
        <v>1</v>
      </c>
      <c r="E129" s="26">
        <f>База!E136-'База (2)'!E129</f>
        <v>-68430</v>
      </c>
      <c r="F129" s="21">
        <f>База!F136-'База (2)'!F129</f>
        <v>-548346</v>
      </c>
      <c r="G129" s="27">
        <f>База!G136-'База (2)'!G129</f>
        <v>-396949981.45000005</v>
      </c>
      <c r="H129" s="26">
        <f>База!H136-'База (2)'!H129</f>
        <v>-76510</v>
      </c>
      <c r="I129" s="21">
        <f>База!I136-'База (2)'!I129</f>
        <v>-531215</v>
      </c>
      <c r="J129" s="27">
        <f>База!J136-'База (2)'!J129</f>
        <v>92942804.979999959</v>
      </c>
      <c r="K129" s="26">
        <f>База!K136-'База (2)'!K129</f>
        <v>-8080</v>
      </c>
      <c r="L129" s="21">
        <f>База!L136-'База (2)'!L129</f>
        <v>17131</v>
      </c>
      <c r="M129" s="27">
        <f>База!M136-'База (2)'!M129</f>
        <v>489892786.43000007</v>
      </c>
      <c r="N129" s="30">
        <f>База!N136-'База (2)'!N129</f>
        <v>2.2583729817806514E-2</v>
      </c>
      <c r="O129" s="15">
        <f>База!O136-'База (2)'!O129</f>
        <v>9.6835376812006463E-2</v>
      </c>
      <c r="P129" s="31">
        <f>База!P136-'База (2)'!P129</f>
        <v>1.0421258506590976</v>
      </c>
      <c r="Q129" s="92"/>
      <c r="R129" s="92"/>
      <c r="S129" s="92"/>
      <c r="U129" s="81"/>
    </row>
    <row r="130" spans="1:28" s="20" customFormat="1" ht="31.5" outlineLevel="1">
      <c r="A130" s="194" t="s">
        <v>25</v>
      </c>
      <c r="B130" s="7" t="s">
        <v>188</v>
      </c>
      <c r="C130" s="10" t="s">
        <v>184</v>
      </c>
      <c r="D130" s="164" t="s">
        <v>1</v>
      </c>
      <c r="E130" s="28">
        <f>База!E137-'База (2)'!E130</f>
        <v>-103537</v>
      </c>
      <c r="F130" s="17">
        <f>База!F137-'База (2)'!F130</f>
        <v>-643844</v>
      </c>
      <c r="G130" s="29">
        <f>База!G137-'База (2)'!G130</f>
        <v>-512764473.24000007</v>
      </c>
      <c r="H130" s="28">
        <f>База!H137-'База (2)'!H130</f>
        <v>-114525</v>
      </c>
      <c r="I130" s="17">
        <f>База!I137-'База (2)'!I130</f>
        <v>-635650</v>
      </c>
      <c r="J130" s="29">
        <f>База!J137-'База (2)'!J130</f>
        <v>-50194193.430000007</v>
      </c>
      <c r="K130" s="111">
        <f>База!K137-'База (2)'!K130</f>
        <v>-10988</v>
      </c>
      <c r="L130" s="18">
        <f>База!L137-'База (2)'!L130</f>
        <v>8194</v>
      </c>
      <c r="M130" s="29">
        <f>База!M137-'База (2)'!M130</f>
        <v>462570279.81000006</v>
      </c>
      <c r="N130" s="181">
        <f>База!N137-'База (2)'!N130</f>
        <v>0.32224409365525647</v>
      </c>
      <c r="O130" s="19">
        <f>База!O137-'База (2)'!O130</f>
        <v>1.2726685346139749E-2</v>
      </c>
      <c r="P130" s="32">
        <f>База!P137-'База (2)'!P130</f>
        <v>0.94275736912849073</v>
      </c>
      <c r="Q130" s="93"/>
      <c r="R130" s="93"/>
      <c r="S130" s="93"/>
      <c r="U130" s="81"/>
    </row>
    <row r="131" spans="1:28" s="20" customFormat="1" ht="31.5" outlineLevel="1">
      <c r="A131" s="194" t="s">
        <v>25</v>
      </c>
      <c r="B131" s="7"/>
      <c r="C131" s="10" t="s">
        <v>224</v>
      </c>
      <c r="D131" s="164" t="s">
        <v>225</v>
      </c>
      <c r="E131" s="28">
        <f>База!E138-'База (2)'!E131</f>
        <v>-33794</v>
      </c>
      <c r="F131" s="17">
        <f>База!F138-'База (2)'!F131</f>
        <v>-79021</v>
      </c>
      <c r="G131" s="29">
        <f>База!G138-'База (2)'!G131</f>
        <v>-117507011.81999999</v>
      </c>
      <c r="H131" s="28">
        <f>База!H138-'База (2)'!H131</f>
        <v>-40470</v>
      </c>
      <c r="I131" s="17">
        <f>База!I138-'База (2)'!I131</f>
        <v>-88196</v>
      </c>
      <c r="J131" s="29">
        <f>База!J138-'База (2)'!J131</f>
        <v>-167670509.69</v>
      </c>
      <c r="K131" s="111">
        <f>База!K138-'База (2)'!K131</f>
        <v>-6676</v>
      </c>
      <c r="L131" s="18">
        <f>База!L138-'База (2)'!L131</f>
        <v>-9175</v>
      </c>
      <c r="M131" s="29">
        <f>База!M138-'База (2)'!M131</f>
        <v>-50163497.870000005</v>
      </c>
      <c r="N131" s="181">
        <f>База!N138-'База (2)'!N131</f>
        <v>-0.33313649139316237</v>
      </c>
      <c r="O131" s="19">
        <f>База!O138-'База (2)'!O131</f>
        <v>-0.22859121642647295</v>
      </c>
      <c r="P131" s="32">
        <f>База!P138-'База (2)'!P131</f>
        <v>-0.43208085634587612</v>
      </c>
      <c r="Q131" s="93"/>
      <c r="R131" s="93"/>
      <c r="S131" s="93"/>
      <c r="U131" s="81"/>
    </row>
    <row r="132" spans="1:28" s="20" customFormat="1" outlineLevel="1">
      <c r="A132" s="194" t="s">
        <v>25</v>
      </c>
      <c r="B132" s="7"/>
      <c r="C132" s="10" t="s">
        <v>222</v>
      </c>
      <c r="D132" s="164" t="s">
        <v>223</v>
      </c>
      <c r="E132" s="28">
        <f>База!E139-'База (2)'!E132</f>
        <v>-15337</v>
      </c>
      <c r="F132" s="17">
        <f>База!F139-'База (2)'!F132</f>
        <v>0</v>
      </c>
      <c r="G132" s="29">
        <f>База!G139-'База (2)'!G132</f>
        <v>-34007170</v>
      </c>
      <c r="H132" s="28">
        <f>База!H139-'База (2)'!H132</f>
        <v>-10607</v>
      </c>
      <c r="I132" s="17">
        <f>База!I139-'База (2)'!I132</f>
        <v>0</v>
      </c>
      <c r="J132" s="29">
        <f>База!J139-'База (2)'!J132</f>
        <v>-20951080</v>
      </c>
      <c r="K132" s="111">
        <f>База!K139-'База (2)'!K132</f>
        <v>4730</v>
      </c>
      <c r="L132" s="18">
        <f>База!L139-'База (2)'!L132</f>
        <v>0</v>
      </c>
      <c r="M132" s="29">
        <f>База!M139-'База (2)'!M132</f>
        <v>13056090</v>
      </c>
      <c r="N132" s="181">
        <f>База!N139-'База (2)'!N132</f>
        <v>0.30840451196453023</v>
      </c>
      <c r="O132" s="19">
        <f>База!O139-'База (2)'!O132</f>
        <v>0</v>
      </c>
      <c r="P132" s="32">
        <f>База!P139-'База (2)'!P132</f>
        <v>0.38392168475059818</v>
      </c>
      <c r="Q132" s="93"/>
      <c r="R132" s="93"/>
      <c r="S132" s="93"/>
      <c r="U132" s="81"/>
    </row>
    <row r="133" spans="1:28" s="20" customFormat="1" outlineLevel="1">
      <c r="A133" s="194" t="s">
        <v>25</v>
      </c>
      <c r="B133" s="7" t="s">
        <v>189</v>
      </c>
      <c r="C133" s="11" t="s">
        <v>144</v>
      </c>
      <c r="D133" s="164" t="s">
        <v>1</v>
      </c>
      <c r="E133" s="28">
        <f>База!E142-'База (2)'!E133</f>
        <v>-2439</v>
      </c>
      <c r="F133" s="17">
        <f>База!F142-'База (2)'!F133</f>
        <v>-10500</v>
      </c>
      <c r="G133" s="29">
        <f>База!G142-'База (2)'!G133</f>
        <v>-10309898</v>
      </c>
      <c r="H133" s="28">
        <f>База!H142-'База (2)'!H133</f>
        <v>-2677</v>
      </c>
      <c r="I133" s="17">
        <f>База!I142-'База (2)'!I133</f>
        <v>-10500</v>
      </c>
      <c r="J133" s="29">
        <f>База!J142-'База (2)'!J133</f>
        <v>-10737496</v>
      </c>
      <c r="K133" s="111">
        <f>База!K142-'База (2)'!K133</f>
        <v>-238</v>
      </c>
      <c r="L133" s="18">
        <f>База!L142-'База (2)'!L133</f>
        <v>0</v>
      </c>
      <c r="M133" s="29">
        <f>База!M142-'База (2)'!M133</f>
        <v>-427598</v>
      </c>
      <c r="N133" s="181">
        <f>База!N142-'База (2)'!N133</f>
        <v>-9.7580975809758094E-2</v>
      </c>
      <c r="O133" s="19">
        <f>База!O142-'База (2)'!O133</f>
        <v>0</v>
      </c>
      <c r="P133" s="32">
        <f>База!P142-'База (2)'!P133</f>
        <v>-4.1474513132913636E-2</v>
      </c>
      <c r="Q133" s="93"/>
      <c r="R133" s="93"/>
      <c r="S133" s="93"/>
      <c r="U133" s="81"/>
    </row>
    <row r="134" spans="1:28" s="16" customFormat="1" outlineLevel="1">
      <c r="A134" s="193" t="s">
        <v>25</v>
      </c>
      <c r="B134" s="5" t="s">
        <v>143</v>
      </c>
      <c r="C134" s="6" t="s">
        <v>2</v>
      </c>
      <c r="D134" s="163" t="s">
        <v>3</v>
      </c>
      <c r="E134" s="26">
        <f>База!E143-'База (2)'!E134</f>
        <v>0</v>
      </c>
      <c r="F134" s="14">
        <f>База!F143-'База (2)'!F134</f>
        <v>0</v>
      </c>
      <c r="G134" s="27">
        <f>База!G143-'База (2)'!G134</f>
        <v>0</v>
      </c>
      <c r="H134" s="230">
        <f>База!H143-'База (2)'!H134</f>
        <v>0</v>
      </c>
      <c r="I134" s="231">
        <f>База!I143-'База (2)'!I134</f>
        <v>0</v>
      </c>
      <c r="J134" s="232">
        <f>База!J143-'База (2)'!J134</f>
        <v>0</v>
      </c>
      <c r="K134" s="165">
        <f>База!K143-'База (2)'!K134</f>
        <v>0</v>
      </c>
      <c r="L134" s="21">
        <f>База!L143-'База (2)'!L134</f>
        <v>0</v>
      </c>
      <c r="M134" s="27">
        <f>База!M143-'База (2)'!M134</f>
        <v>0</v>
      </c>
      <c r="N134" s="30">
        <f>База!N143-'База (2)'!N134</f>
        <v>0</v>
      </c>
      <c r="O134" s="15">
        <f>База!O143-'База (2)'!O134</f>
        <v>0</v>
      </c>
      <c r="P134" s="31">
        <f>База!P143-'База (2)'!P134</f>
        <v>0</v>
      </c>
      <c r="Q134" s="92"/>
      <c r="R134" s="92"/>
      <c r="S134" s="92"/>
      <c r="U134" s="81"/>
    </row>
    <row r="135" spans="1:28" s="13" customFormat="1">
      <c r="A135" s="36" t="s">
        <v>23</v>
      </c>
      <c r="B135" s="37" t="s">
        <v>28</v>
      </c>
      <c r="C135" s="215" t="s">
        <v>27</v>
      </c>
      <c r="D135" s="208" t="s">
        <v>145</v>
      </c>
      <c r="E135" s="40" t="e">
        <f>База!E144-'База (2)'!E135</f>
        <v>#VALUE!</v>
      </c>
      <c r="F135" s="41" t="e">
        <f>База!F144-'База (2)'!F135</f>
        <v>#VALUE!</v>
      </c>
      <c r="G135" s="42">
        <f>База!G144-'База (2)'!G135</f>
        <v>91240207.759999871</v>
      </c>
      <c r="H135" s="40" t="e">
        <f>База!H144-'База (2)'!H135</f>
        <v>#VALUE!</v>
      </c>
      <c r="I135" s="41" t="e">
        <f>База!I144-'База (2)'!I135</f>
        <v>#VALUE!</v>
      </c>
      <c r="J135" s="42">
        <f>База!J144-'База (2)'!J135</f>
        <v>774680008.42999983</v>
      </c>
      <c r="K135" s="40" t="e">
        <f>База!K144-'База (2)'!K135</f>
        <v>#VALUE!</v>
      </c>
      <c r="L135" s="41" t="e">
        <f>База!L144-'База (2)'!L135</f>
        <v>#VALUE!</v>
      </c>
      <c r="M135" s="42">
        <f>База!M144-'База (2)'!M135</f>
        <v>683439800.67000008</v>
      </c>
      <c r="N135" s="216" t="e">
        <f>База!N144-'База (2)'!N135</f>
        <v>#VALUE!</v>
      </c>
      <c r="O135" s="217" t="e">
        <f>База!O144-'База (2)'!O135</f>
        <v>#VALUE!</v>
      </c>
      <c r="P135" s="43">
        <f>База!P144-'База (2)'!P135</f>
        <v>1.0945491753725274</v>
      </c>
      <c r="Q135" s="91"/>
      <c r="R135" s="91"/>
      <c r="S135" s="91"/>
      <c r="U135" s="81"/>
      <c r="W135" s="81"/>
      <c r="X135" s="81">
        <v>56893395.800000004</v>
      </c>
    </row>
    <row r="136" spans="1:28" s="16" customFormat="1" outlineLevel="1">
      <c r="A136" s="193" t="s">
        <v>28</v>
      </c>
      <c r="B136" s="5" t="s">
        <v>136</v>
      </c>
      <c r="C136" s="6" t="s">
        <v>137</v>
      </c>
      <c r="D136" s="161" t="s">
        <v>194</v>
      </c>
      <c r="E136" s="26">
        <f>База!E145-'База (2)'!E136</f>
        <v>-490</v>
      </c>
      <c r="F136" s="14">
        <f>База!F145-'База (2)'!F136</f>
        <v>-2958</v>
      </c>
      <c r="G136" s="27">
        <f>База!G145-'База (2)'!G136</f>
        <v>24193320.48999989</v>
      </c>
      <c r="H136" s="26">
        <f>База!H145-'База (2)'!H136</f>
        <v>4858</v>
      </c>
      <c r="I136" s="14">
        <f>База!I145-'База (2)'!I136</f>
        <v>44747</v>
      </c>
      <c r="J136" s="27">
        <f>База!J145-'База (2)'!J136</f>
        <v>258493854.34999987</v>
      </c>
      <c r="K136" s="26">
        <f>База!K145-'База (2)'!K136</f>
        <v>5348</v>
      </c>
      <c r="L136" s="14">
        <f>База!L145-'База (2)'!L136</f>
        <v>47705</v>
      </c>
      <c r="M136" s="27">
        <f>База!M145-'База (2)'!M136</f>
        <v>234300533.86000001</v>
      </c>
      <c r="N136" s="30">
        <f>База!N145-'База (2)'!N136</f>
        <v>1.0120833333333332</v>
      </c>
      <c r="O136" s="15">
        <f>База!O145-'База (2)'!O136</f>
        <v>1.0031610097296328</v>
      </c>
      <c r="P136" s="31">
        <f>База!P145-'База (2)'!P136</f>
        <v>1.1884920232007221</v>
      </c>
      <c r="Q136" s="92"/>
      <c r="R136" s="92"/>
      <c r="S136" s="92"/>
      <c r="U136" s="81"/>
    </row>
    <row r="137" spans="1:28" s="20" customFormat="1" outlineLevel="1">
      <c r="A137" s="194" t="s">
        <v>28</v>
      </c>
      <c r="B137" s="7"/>
      <c r="C137" s="8" t="s">
        <v>166</v>
      </c>
      <c r="D137" s="162" t="s">
        <v>194</v>
      </c>
      <c r="E137" s="28">
        <f>База!E146-'База (2)'!E137</f>
        <v>0</v>
      </c>
      <c r="F137" s="17">
        <f>База!F146-'База (2)'!F137</f>
        <v>0</v>
      </c>
      <c r="G137" s="29">
        <f>База!G146-'База (2)'!G137</f>
        <v>0</v>
      </c>
      <c r="H137" s="28">
        <f>База!H146-'База (2)'!H137</f>
        <v>0</v>
      </c>
      <c r="I137" s="17">
        <f>База!I146-'База (2)'!I137</f>
        <v>0</v>
      </c>
      <c r="J137" s="29">
        <f>База!J146-'База (2)'!J137</f>
        <v>0</v>
      </c>
      <c r="K137" s="28">
        <f>База!K146-'База (2)'!K137</f>
        <v>0</v>
      </c>
      <c r="L137" s="18">
        <f>База!L146-'База (2)'!L137</f>
        <v>0</v>
      </c>
      <c r="M137" s="29">
        <f>База!M146-'База (2)'!M137</f>
        <v>0</v>
      </c>
      <c r="N137" s="181">
        <f>База!N146-'База (2)'!N137</f>
        <v>0</v>
      </c>
      <c r="O137" s="19">
        <f>База!O146-'База (2)'!O137</f>
        <v>0</v>
      </c>
      <c r="P137" s="32">
        <f>База!P146-'База (2)'!P137</f>
        <v>0</v>
      </c>
      <c r="Q137" s="93"/>
      <c r="R137" s="93"/>
      <c r="S137" s="93"/>
      <c r="U137" s="81"/>
    </row>
    <row r="138" spans="1:28" s="20" customFormat="1" outlineLevel="1">
      <c r="A138" s="194" t="s">
        <v>28</v>
      </c>
      <c r="B138" s="7"/>
      <c r="C138" s="8" t="s">
        <v>167</v>
      </c>
      <c r="D138" s="162" t="s">
        <v>194</v>
      </c>
      <c r="E138" s="28">
        <f>База!E147-'База (2)'!E138</f>
        <v>0</v>
      </c>
      <c r="F138" s="17">
        <f>База!F147-'База (2)'!F138</f>
        <v>0</v>
      </c>
      <c r="G138" s="29">
        <f>База!G147-'База (2)'!G138</f>
        <v>0</v>
      </c>
      <c r="H138" s="28">
        <f>База!H147-'База (2)'!H138</f>
        <v>0</v>
      </c>
      <c r="I138" s="17">
        <f>База!I147-'База (2)'!I138</f>
        <v>0</v>
      </c>
      <c r="J138" s="29">
        <f>База!J147-'База (2)'!J138</f>
        <v>0</v>
      </c>
      <c r="K138" s="111">
        <f>База!K147-'База (2)'!K138</f>
        <v>0</v>
      </c>
      <c r="L138" s="18">
        <f>База!L147-'База (2)'!L138</f>
        <v>0</v>
      </c>
      <c r="M138" s="29">
        <f>База!M147-'База (2)'!M138</f>
        <v>0</v>
      </c>
      <c r="N138" s="181">
        <f>База!N147-'База (2)'!N138</f>
        <v>0</v>
      </c>
      <c r="O138" s="19">
        <f>База!O147-'База (2)'!O138</f>
        <v>0</v>
      </c>
      <c r="P138" s="32">
        <f>База!P147-'База (2)'!P138</f>
        <v>0</v>
      </c>
      <c r="Q138" s="93"/>
      <c r="R138" s="93"/>
      <c r="S138" s="93"/>
      <c r="U138" s="81"/>
    </row>
    <row r="139" spans="1:28" s="20" customFormat="1" outlineLevel="1">
      <c r="A139" s="194" t="s">
        <v>28</v>
      </c>
      <c r="B139" s="7" t="s">
        <v>168</v>
      </c>
      <c r="C139" s="8" t="s">
        <v>138</v>
      </c>
      <c r="D139" s="162" t="s">
        <v>194</v>
      </c>
      <c r="E139" s="28">
        <f>База!E148-'База (2)'!E139</f>
        <v>0</v>
      </c>
      <c r="F139" s="17">
        <f>База!F148-'База (2)'!F139</f>
        <v>0</v>
      </c>
      <c r="G139" s="29">
        <f>База!G148-'База (2)'!G139</f>
        <v>0</v>
      </c>
      <c r="H139" s="28">
        <f>База!H148-'База (2)'!H139</f>
        <v>0</v>
      </c>
      <c r="I139" s="17">
        <f>База!I148-'База (2)'!I139</f>
        <v>0</v>
      </c>
      <c r="J139" s="29">
        <f>База!J148-'База (2)'!J139</f>
        <v>0</v>
      </c>
      <c r="K139" s="111">
        <f>База!K148-'База (2)'!K139</f>
        <v>0</v>
      </c>
      <c r="L139" s="18">
        <f>База!L148-'База (2)'!L139</f>
        <v>0</v>
      </c>
      <c r="M139" s="29">
        <f>База!M148-'База (2)'!M139</f>
        <v>0</v>
      </c>
      <c r="N139" s="181">
        <f>База!N148-'База (2)'!N139</f>
        <v>0</v>
      </c>
      <c r="O139" s="19">
        <f>База!O148-'База (2)'!O139</f>
        <v>0</v>
      </c>
      <c r="P139" s="32">
        <f>База!P148-'База (2)'!P139</f>
        <v>0</v>
      </c>
      <c r="Q139" s="93"/>
      <c r="R139" s="93"/>
      <c r="S139" s="93"/>
      <c r="U139" s="81"/>
    </row>
    <row r="140" spans="1:28" s="20" customFormat="1" ht="31.5" outlineLevel="1">
      <c r="A140" s="194" t="s">
        <v>28</v>
      </c>
      <c r="B140" s="7" t="s">
        <v>169</v>
      </c>
      <c r="C140" s="129" t="s">
        <v>181</v>
      </c>
      <c r="D140" s="162" t="s">
        <v>195</v>
      </c>
      <c r="E140" s="28">
        <f>База!E149-'База (2)'!E140</f>
        <v>4800</v>
      </c>
      <c r="F140" s="17">
        <f>База!F149-'База (2)'!F140</f>
        <v>44606</v>
      </c>
      <c r="G140" s="29">
        <f>База!G149-'База (2)'!G140</f>
        <v>217925588.89999992</v>
      </c>
      <c r="H140" s="111">
        <f>База!H149-'База (2)'!H140</f>
        <v>4858</v>
      </c>
      <c r="I140" s="18">
        <f>База!I149-'База (2)'!I140</f>
        <v>44747</v>
      </c>
      <c r="J140" s="29">
        <f>База!J149-'База (2)'!J140</f>
        <v>260437425.86999989</v>
      </c>
      <c r="K140" s="28">
        <f>База!K149-'База (2)'!K140</f>
        <v>58</v>
      </c>
      <c r="L140" s="18">
        <f>База!L149-'База (2)'!L140</f>
        <v>141</v>
      </c>
      <c r="M140" s="29">
        <f>База!M149-'База (2)'!M140</f>
        <v>42511836.969999969</v>
      </c>
      <c r="N140" s="181">
        <f>База!N149-'База (2)'!N140</f>
        <v>1.2083333333333333E-2</v>
      </c>
      <c r="O140" s="19">
        <f>База!O149-'База (2)'!O140</f>
        <v>3.161009729632785E-3</v>
      </c>
      <c r="P140" s="32">
        <f>База!P149-'База (2)'!P140</f>
        <v>0.1950750124599066</v>
      </c>
      <c r="Q140" s="93"/>
      <c r="R140" s="93"/>
      <c r="S140" s="93"/>
      <c r="U140" s="81"/>
    </row>
    <row r="141" spans="1:28" s="20" customFormat="1" outlineLevel="1">
      <c r="A141" s="194" t="s">
        <v>28</v>
      </c>
      <c r="B141" s="7" t="s">
        <v>170</v>
      </c>
      <c r="C141" s="8" t="s">
        <v>180</v>
      </c>
      <c r="D141" s="162" t="s">
        <v>194</v>
      </c>
      <c r="E141" s="28">
        <f>База!E150-'База (2)'!E141</f>
        <v>-5290</v>
      </c>
      <c r="F141" s="17">
        <f>База!F150-'База (2)'!F141</f>
        <v>-47564</v>
      </c>
      <c r="G141" s="29">
        <f>База!G150-'База (2)'!G141</f>
        <v>-194120004.28000003</v>
      </c>
      <c r="H141" s="28">
        <f>База!H150-'База (2)'!H141</f>
        <v>0</v>
      </c>
      <c r="I141" s="17">
        <f>База!I150-'База (2)'!I141</f>
        <v>0</v>
      </c>
      <c r="J141" s="29">
        <f>База!J150-'База (2)'!J141</f>
        <v>-2420865</v>
      </c>
      <c r="K141" s="111">
        <f>База!K150-'База (2)'!K141</f>
        <v>5290</v>
      </c>
      <c r="L141" s="18">
        <f>База!L150-'База (2)'!L141</f>
        <v>47564</v>
      </c>
      <c r="M141" s="29">
        <f>База!M150-'База (2)'!M141</f>
        <v>191699139.28000003</v>
      </c>
      <c r="N141" s="181">
        <f>База!N150-'База (2)'!N141</f>
        <v>1</v>
      </c>
      <c r="O141" s="19">
        <f>База!O150-'База (2)'!O141</f>
        <v>1</v>
      </c>
      <c r="P141" s="32">
        <f>База!P150-'База (2)'!P141</f>
        <v>6.4044232296860333</v>
      </c>
      <c r="Q141" s="93"/>
      <c r="R141" s="93"/>
      <c r="S141" s="93"/>
      <c r="U141" s="81"/>
      <c r="X141" s="198"/>
      <c r="AB141" s="22"/>
    </row>
    <row r="142" spans="1:28" s="20" customFormat="1" outlineLevel="1">
      <c r="A142" s="194" t="s">
        <v>28</v>
      </c>
      <c r="B142" s="7" t="s">
        <v>171</v>
      </c>
      <c r="C142" s="8" t="s">
        <v>156</v>
      </c>
      <c r="D142" s="162"/>
      <c r="E142" s="28">
        <f>База!E151-'База (2)'!E142</f>
        <v>2611</v>
      </c>
      <c r="F142" s="17">
        <f>База!F151-'База (2)'!F142</f>
        <v>24776</v>
      </c>
      <c r="G142" s="29">
        <f>База!G151-'База (2)'!G142</f>
        <v>70003303.360000014</v>
      </c>
      <c r="H142" s="28">
        <f>База!H151-'База (2)'!H142</f>
        <v>2800</v>
      </c>
      <c r="I142" s="17">
        <f>База!I151-'База (2)'!I142</f>
        <v>24922</v>
      </c>
      <c r="J142" s="29">
        <f>База!J151-'База (2)'!J142</f>
        <v>75015187.280000001</v>
      </c>
      <c r="K142" s="111">
        <f>База!K151-'База (2)'!K142</f>
        <v>189</v>
      </c>
      <c r="L142" s="18">
        <f>База!L151-'База (2)'!L142</f>
        <v>146</v>
      </c>
      <c r="M142" s="29">
        <f>База!M151-'База (2)'!M142</f>
        <v>5011883.9199999804</v>
      </c>
      <c r="N142" s="181">
        <f>База!N151-'База (2)'!N142</f>
        <v>7.2386058981233251E-2</v>
      </c>
      <c r="O142" s="19">
        <f>База!O151-'База (2)'!O142</f>
        <v>5.8927994833710045E-3</v>
      </c>
      <c r="P142" s="32">
        <f>База!P151-'База (2)'!P142</f>
        <v>-0.1602685546534845</v>
      </c>
      <c r="Q142" s="93"/>
      <c r="R142" s="93"/>
      <c r="S142" s="93"/>
      <c r="U142" s="81"/>
    </row>
    <row r="143" spans="1:28" s="16" customFormat="1" outlineLevel="1">
      <c r="A143" s="193" t="s">
        <v>28</v>
      </c>
      <c r="B143" s="5" t="s">
        <v>141</v>
      </c>
      <c r="C143" s="6" t="s">
        <v>140</v>
      </c>
      <c r="D143" s="161" t="s">
        <v>159</v>
      </c>
      <c r="E143" s="26">
        <f>База!E152-'База (2)'!E143</f>
        <v>-286</v>
      </c>
      <c r="F143" s="14">
        <f>База!F152-'База (2)'!F143</f>
        <v>-2687</v>
      </c>
      <c r="G143" s="27">
        <f>База!G152-'База (2)'!G143</f>
        <v>-7125477.4700000007</v>
      </c>
      <c r="H143" s="26">
        <f>База!H152-'База (2)'!H143</f>
        <v>43</v>
      </c>
      <c r="I143" s="21">
        <f>База!I152-'База (2)'!I143</f>
        <v>147</v>
      </c>
      <c r="J143" s="27">
        <f>База!J152-'База (2)'!J143</f>
        <v>1808272.71</v>
      </c>
      <c r="K143" s="26">
        <f>База!K152-'База (2)'!K143</f>
        <v>329</v>
      </c>
      <c r="L143" s="21">
        <f>База!L152-'База (2)'!L143</f>
        <v>2834</v>
      </c>
      <c r="M143" s="27">
        <f>База!M152-'База (2)'!M143</f>
        <v>8933750.1799999997</v>
      </c>
      <c r="N143" s="30">
        <f>База!N152-'База (2)'!N143</f>
        <v>0.33076923076923082</v>
      </c>
      <c r="O143" s="15">
        <f>База!O152-'База (2)'!O143</f>
        <v>0.23941368078175895</v>
      </c>
      <c r="P143" s="31">
        <f>База!P152-'База (2)'!P143</f>
        <v>0.48819702502719353</v>
      </c>
      <c r="Q143" s="92"/>
      <c r="R143" s="92"/>
      <c r="S143" s="92"/>
      <c r="U143" s="81"/>
    </row>
    <row r="144" spans="1:28" s="20" customFormat="1" outlineLevel="1">
      <c r="A144" s="193" t="s">
        <v>28</v>
      </c>
      <c r="B144" s="5"/>
      <c r="C144" s="8" t="s">
        <v>166</v>
      </c>
      <c r="D144" s="162" t="s">
        <v>159</v>
      </c>
      <c r="E144" s="28">
        <f>База!E153-'База (2)'!E144</f>
        <v>0</v>
      </c>
      <c r="F144" s="17">
        <f>База!F153-'База (2)'!F144</f>
        <v>0</v>
      </c>
      <c r="G144" s="29">
        <f>База!G153-'База (2)'!G144</f>
        <v>0</v>
      </c>
      <c r="H144" s="28">
        <f>База!H153-'База (2)'!H144</f>
        <v>0</v>
      </c>
      <c r="I144" s="17">
        <f>База!I153-'База (2)'!I144</f>
        <v>0</v>
      </c>
      <c r="J144" s="29">
        <f>База!J153-'База (2)'!J144</f>
        <v>0</v>
      </c>
      <c r="K144" s="111">
        <f>База!K153-'База (2)'!K144</f>
        <v>0</v>
      </c>
      <c r="L144" s="18">
        <f>База!L153-'База (2)'!L144</f>
        <v>0</v>
      </c>
      <c r="M144" s="29">
        <f>База!M153-'База (2)'!M144</f>
        <v>0</v>
      </c>
      <c r="N144" s="30">
        <f>База!N153-'База (2)'!N144</f>
        <v>0</v>
      </c>
      <c r="O144" s="15">
        <f>База!O153-'База (2)'!O144</f>
        <v>0</v>
      </c>
      <c r="P144" s="31">
        <f>База!P153-'База (2)'!P144</f>
        <v>0</v>
      </c>
      <c r="Q144" s="93"/>
      <c r="R144" s="93"/>
      <c r="S144" s="93"/>
      <c r="U144" s="81"/>
    </row>
    <row r="145" spans="1:24" s="20" customFormat="1" outlineLevel="1">
      <c r="A145" s="193" t="s">
        <v>28</v>
      </c>
      <c r="B145" s="5"/>
      <c r="C145" s="8" t="s">
        <v>167</v>
      </c>
      <c r="D145" s="162" t="s">
        <v>159</v>
      </c>
      <c r="E145" s="28">
        <f>База!E154-'База (2)'!E145</f>
        <v>965</v>
      </c>
      <c r="F145" s="17">
        <f>База!F154-'База (2)'!F145</f>
        <v>9582</v>
      </c>
      <c r="G145" s="29">
        <f>База!G154-'База (2)'!G145</f>
        <v>21652032.990000006</v>
      </c>
      <c r="H145" s="111">
        <f>База!H154-'База (2)'!H145</f>
        <v>853</v>
      </c>
      <c r="I145" s="18">
        <f>База!I154-'База (2)'!I145</f>
        <v>8888</v>
      </c>
      <c r="J145" s="29">
        <f>База!J154-'База (2)'!J145</f>
        <v>21712721.470000003</v>
      </c>
      <c r="K145" s="111">
        <f>База!K154-'База (2)'!K145</f>
        <v>-112</v>
      </c>
      <c r="L145" s="18">
        <f>База!L154-'База (2)'!L145</f>
        <v>-694</v>
      </c>
      <c r="M145" s="29">
        <f>База!M154-'База (2)'!M145</f>
        <v>60688.47999999579</v>
      </c>
      <c r="N145" s="181">
        <f>База!N154-'База (2)'!N145</f>
        <v>0.8437190900098912</v>
      </c>
      <c r="O145" s="19">
        <f>База!O154-'База (2)'!O145</f>
        <v>0.87145798607706637</v>
      </c>
      <c r="P145" s="32">
        <f>База!P154-'База (2)'!P145</f>
        <v>0.84592398898677834</v>
      </c>
      <c r="Q145" s="93"/>
      <c r="R145" s="93"/>
      <c r="S145" s="93"/>
      <c r="U145" s="81"/>
    </row>
    <row r="146" spans="1:24" s="20" customFormat="1" ht="31.5" outlineLevel="1">
      <c r="A146" s="193" t="s">
        <v>28</v>
      </c>
      <c r="B146" s="5"/>
      <c r="C146" s="129" t="s">
        <v>182</v>
      </c>
      <c r="D146" s="162" t="s">
        <v>159</v>
      </c>
      <c r="E146" s="28">
        <f>База!E155-'База (2)'!E146</f>
        <v>1600</v>
      </c>
      <c r="F146" s="17">
        <f>База!F155-'База (2)'!F146</f>
        <v>14577</v>
      </c>
      <c r="G146" s="29">
        <f>База!G155-'База (2)'!G146</f>
        <v>43948105.930000007</v>
      </c>
      <c r="H146" s="28">
        <f>База!H155-'База (2)'!H146</f>
        <v>1947</v>
      </c>
      <c r="I146" s="18">
        <f>База!I155-'База (2)'!I146</f>
        <v>16034</v>
      </c>
      <c r="J146" s="29">
        <f>База!J155-'База (2)'!J146</f>
        <v>52825172.329999991</v>
      </c>
      <c r="K146" s="111">
        <f>База!K155-'База (2)'!K146</f>
        <v>347</v>
      </c>
      <c r="L146" s="18">
        <f>База!L155-'База (2)'!L146</f>
        <v>1457</v>
      </c>
      <c r="M146" s="29">
        <f>База!M155-'База (2)'!M146</f>
        <v>8877066.3999999836</v>
      </c>
      <c r="N146" s="30">
        <f>База!N155-'База (2)'!N146</f>
        <v>0.21687500000000001</v>
      </c>
      <c r="O146" s="15">
        <f>База!O155-'База (2)'!O146</f>
        <v>9.9951979145228784E-2</v>
      </c>
      <c r="P146" s="31">
        <f>База!P155-'База (2)'!P146</f>
        <v>0.20198973794545921</v>
      </c>
      <c r="Q146" s="93"/>
      <c r="R146" s="93"/>
      <c r="S146" s="93"/>
      <c r="U146" s="81"/>
    </row>
    <row r="147" spans="1:24" s="20" customFormat="1" outlineLevel="1">
      <c r="A147" s="194" t="s">
        <v>28</v>
      </c>
      <c r="B147" s="7" t="s">
        <v>185</v>
      </c>
      <c r="C147" s="8" t="s">
        <v>157</v>
      </c>
      <c r="D147" s="162" t="s">
        <v>159</v>
      </c>
      <c r="E147" s="28">
        <f>База!E156-'База (2)'!E147</f>
        <v>90515</v>
      </c>
      <c r="F147" s="17">
        <f>База!F156-'База (2)'!F147</f>
        <v>374994</v>
      </c>
      <c r="G147" s="29">
        <f>База!G156-'База (2)'!G147</f>
        <v>408792233.99000001</v>
      </c>
      <c r="H147" s="28">
        <f>База!H156-'База (2)'!H147</f>
        <v>75333</v>
      </c>
      <c r="I147" s="17">
        <f>База!I156-'База (2)'!I147</f>
        <v>387383</v>
      </c>
      <c r="J147" s="29">
        <f>База!J156-'База (2)'!J147</f>
        <v>499018949.55999994</v>
      </c>
      <c r="K147" s="111">
        <f>База!K156-'База (2)'!K147</f>
        <v>-15182</v>
      </c>
      <c r="L147" s="18">
        <f>База!L156-'База (2)'!L147</f>
        <v>12389</v>
      </c>
      <c r="M147" s="29">
        <f>База!M156-'База (2)'!M147</f>
        <v>90226715.569999933</v>
      </c>
      <c r="N147" s="181">
        <f>База!N156-'База (2)'!N147</f>
        <v>0.83184814655315198</v>
      </c>
      <c r="O147" s="19">
        <f>База!O156-'База (2)'!O147</f>
        <v>1.0313409351696303</v>
      </c>
      <c r="P147" s="32">
        <f>База!P156-'База (2)'!P147</f>
        <v>1.2088412953998147</v>
      </c>
      <c r="Q147" s="93"/>
      <c r="R147" s="93"/>
      <c r="S147" s="93"/>
      <c r="U147" s="81"/>
    </row>
    <row r="148" spans="1:24" s="20" customFormat="1" outlineLevel="1">
      <c r="A148" s="194" t="s">
        <v>28</v>
      </c>
      <c r="B148" s="7" t="s">
        <v>186</v>
      </c>
      <c r="C148" s="8" t="s">
        <v>183</v>
      </c>
      <c r="D148" s="162" t="s">
        <v>159</v>
      </c>
      <c r="E148" s="28">
        <f>База!E157-'База (2)'!E148</f>
        <v>84411</v>
      </c>
      <c r="F148" s="17">
        <f>База!F157-'База (2)'!F148</f>
        <v>350927</v>
      </c>
      <c r="G148" s="29">
        <f>База!G157-'База (2)'!G148</f>
        <v>372456581.24000001</v>
      </c>
      <c r="H148" s="28">
        <f>База!H157-'База (2)'!H148</f>
        <v>70154</v>
      </c>
      <c r="I148" s="17">
        <f>База!I157-'База (2)'!I148</f>
        <v>364383</v>
      </c>
      <c r="J148" s="29">
        <f>База!J157-'База (2)'!J148</f>
        <v>462537103.55999994</v>
      </c>
      <c r="K148" s="111">
        <f>База!K157-'База (2)'!K148</f>
        <v>-14257</v>
      </c>
      <c r="L148" s="18">
        <f>База!L157-'База (2)'!L148</f>
        <v>13456</v>
      </c>
      <c r="M148" s="29">
        <f>База!M157-'База (2)'!M148</f>
        <v>90080522.319999933</v>
      </c>
      <c r="N148" s="181">
        <f>База!N157-'База (2)'!N148</f>
        <v>0.82747313666977274</v>
      </c>
      <c r="O148" s="19">
        <f>База!O157-'База (2)'!O148</f>
        <v>1.0304628532483435</v>
      </c>
      <c r="P148" s="32">
        <f>База!P157-'База (2)'!P148</f>
        <v>1.2195437491386736</v>
      </c>
      <c r="Q148" s="93"/>
      <c r="R148" s="93"/>
      <c r="S148" s="93"/>
      <c r="U148" s="81"/>
    </row>
    <row r="149" spans="1:24" s="20" customFormat="1" outlineLevel="1">
      <c r="A149" s="194" t="s">
        <v>28</v>
      </c>
      <c r="B149" s="7" t="s">
        <v>187</v>
      </c>
      <c r="C149" s="8" t="s">
        <v>156</v>
      </c>
      <c r="D149" s="162"/>
      <c r="E149" s="28" t="e">
        <f>База!#REF!-'База (2)'!E149</f>
        <v>#REF!</v>
      </c>
      <c r="F149" s="17" t="e">
        <f>База!#REF!-'База (2)'!F149</f>
        <v>#REF!</v>
      </c>
      <c r="G149" s="29" t="e">
        <f>База!#REF!-'База (2)'!G149</f>
        <v>#REF!</v>
      </c>
      <c r="H149" s="28" t="e">
        <f>База!#REF!-'База (2)'!H149</f>
        <v>#REF!</v>
      </c>
      <c r="I149" s="17" t="e">
        <f>База!#REF!-'База (2)'!I149</f>
        <v>#REF!</v>
      </c>
      <c r="J149" s="29" t="e">
        <f>База!#REF!-'База (2)'!J149</f>
        <v>#REF!</v>
      </c>
      <c r="K149" s="111" t="e">
        <f>База!#REF!-'База (2)'!K149</f>
        <v>#REF!</v>
      </c>
      <c r="L149" s="18" t="e">
        <f>База!#REF!-'База (2)'!L149</f>
        <v>#REF!</v>
      </c>
      <c r="M149" s="29" t="e">
        <f>База!#REF!-'База (2)'!M149</f>
        <v>#REF!</v>
      </c>
      <c r="N149" s="181" t="e">
        <f>База!#REF!-'База (2)'!N149</f>
        <v>#REF!</v>
      </c>
      <c r="O149" s="19" t="e">
        <f>База!#REF!-'База (2)'!O149</f>
        <v>#REF!</v>
      </c>
      <c r="P149" s="32" t="e">
        <f>База!#REF!-'База (2)'!P149</f>
        <v>#REF!</v>
      </c>
      <c r="Q149" s="93"/>
      <c r="R149" s="93"/>
      <c r="S149" s="93"/>
      <c r="U149" s="81"/>
    </row>
    <row r="150" spans="1:24" s="16" customFormat="1" ht="31.5" outlineLevel="1">
      <c r="A150" s="193" t="s">
        <v>28</v>
      </c>
      <c r="B150" s="5" t="s">
        <v>139</v>
      </c>
      <c r="C150" s="9" t="s">
        <v>142</v>
      </c>
      <c r="D150" s="163" t="s">
        <v>1</v>
      </c>
      <c r="E150" s="26">
        <f>База!E158-'База (2)'!E150</f>
        <v>-55263</v>
      </c>
      <c r="F150" s="21">
        <f>База!F158-'База (2)'!F150</f>
        <v>-326650</v>
      </c>
      <c r="G150" s="27">
        <f>База!G158-'База (2)'!G150</f>
        <v>-286927483.48000002</v>
      </c>
      <c r="H150" s="26">
        <f>База!H158-'База (2)'!H150</f>
        <v>-51308</v>
      </c>
      <c r="I150" s="21">
        <f>База!I158-'База (2)'!I150</f>
        <v>-311178</v>
      </c>
      <c r="J150" s="27">
        <f>База!J158-'База (2)'!J150</f>
        <v>39694994.669999987</v>
      </c>
      <c r="K150" s="26">
        <f>База!K158-'База (2)'!K150</f>
        <v>3955</v>
      </c>
      <c r="L150" s="21">
        <f>База!L158-'База (2)'!L150</f>
        <v>15472</v>
      </c>
      <c r="M150" s="27">
        <f>База!M158-'База (2)'!M150</f>
        <v>326622478.15000004</v>
      </c>
      <c r="N150" s="30">
        <f>База!N158-'База (2)'!N150</f>
        <v>0.14612492415501924</v>
      </c>
      <c r="O150" s="15">
        <f>База!O158-'База (2)'!O150</f>
        <v>0.10542008733800048</v>
      </c>
      <c r="P150" s="31">
        <f>База!P158-'База (2)'!P150</f>
        <v>1.0182192220223945</v>
      </c>
      <c r="Q150" s="92"/>
      <c r="R150" s="92"/>
      <c r="S150" s="92"/>
      <c r="U150" s="81"/>
    </row>
    <row r="151" spans="1:24" s="20" customFormat="1" ht="31.5" outlineLevel="1">
      <c r="A151" s="194" t="s">
        <v>28</v>
      </c>
      <c r="B151" s="7" t="s">
        <v>188</v>
      </c>
      <c r="C151" s="10" t="s">
        <v>184</v>
      </c>
      <c r="D151" s="164" t="s">
        <v>1</v>
      </c>
      <c r="E151" s="28">
        <f>База!E159-'База (2)'!E151</f>
        <v>-67927</v>
      </c>
      <c r="F151" s="17">
        <f>База!F159-'База (2)'!F151</f>
        <v>-360965</v>
      </c>
      <c r="G151" s="29">
        <f>База!G159-'База (2)'!G151</f>
        <v>-331887833.97000003</v>
      </c>
      <c r="H151" s="28">
        <f>База!H159-'База (2)'!H151</f>
        <v>-65981</v>
      </c>
      <c r="I151" s="17">
        <f>База!I159-'База (2)'!I151</f>
        <v>-351754</v>
      </c>
      <c r="J151" s="29">
        <f>База!J159-'База (2)'!J151</f>
        <v>-11653980.280000001</v>
      </c>
      <c r="K151" s="111">
        <f>База!K159-'База (2)'!K151</f>
        <v>1946</v>
      </c>
      <c r="L151" s="18">
        <f>База!L159-'База (2)'!L151</f>
        <v>9211</v>
      </c>
      <c r="M151" s="29">
        <f>База!M159-'База (2)'!M151</f>
        <v>320233853.69000006</v>
      </c>
      <c r="N151" s="181">
        <f>База!N159-'База (2)'!N151</f>
        <v>0.47582405246824572</v>
      </c>
      <c r="O151" s="19">
        <f>База!O159-'База (2)'!O151</f>
        <v>2.5517709473217624E-2</v>
      </c>
      <c r="P151" s="32">
        <f>База!P159-'База (2)'!P151</f>
        <v>1.5651012038768539</v>
      </c>
      <c r="Q151" s="93"/>
      <c r="R151" s="93"/>
      <c r="S151" s="93"/>
      <c r="U151" s="81"/>
    </row>
    <row r="152" spans="1:24" s="20" customFormat="1" ht="31.5" outlineLevel="1">
      <c r="A152" s="194" t="s">
        <v>28</v>
      </c>
      <c r="B152" s="7"/>
      <c r="C152" s="10" t="s">
        <v>224</v>
      </c>
      <c r="D152" s="164" t="s">
        <v>225</v>
      </c>
      <c r="E152" s="28">
        <f>База!E160-'База (2)'!E152</f>
        <v>-18128</v>
      </c>
      <c r="F152" s="17">
        <f>База!F160-'База (2)'!F152</f>
        <v>-37035</v>
      </c>
      <c r="G152" s="29">
        <f>База!G160-'База (2)'!G152</f>
        <v>-47302665.120000005</v>
      </c>
      <c r="H152" s="28">
        <f>База!H160-'База (2)'!H152</f>
        <v>-18200</v>
      </c>
      <c r="I152" s="17">
        <f>База!I160-'База (2)'!I152</f>
        <v>-32305</v>
      </c>
      <c r="J152" s="29">
        <f>База!J160-'База (2)'!J152</f>
        <v>-62359897.189999998</v>
      </c>
      <c r="K152" s="111">
        <f>База!K160-'База (2)'!K152</f>
        <v>-72</v>
      </c>
      <c r="L152" s="18">
        <f>База!L160-'База (2)'!L152</f>
        <v>4730</v>
      </c>
      <c r="M152" s="29">
        <f>База!M160-'База (2)'!M152</f>
        <v>-15057232.069999993</v>
      </c>
      <c r="N152" s="181">
        <f>База!N160-'База (2)'!N152</f>
        <v>-8.1852753895700528E-2</v>
      </c>
      <c r="O152" s="19">
        <f>База!O160-'База (2)'!O152</f>
        <v>0.108637403081377</v>
      </c>
      <c r="P152" s="32">
        <f>База!P160-'База (2)'!P152</f>
        <v>-0.13488069199451108</v>
      </c>
      <c r="Q152" s="93"/>
      <c r="R152" s="93"/>
      <c r="S152" s="93"/>
      <c r="U152" s="81"/>
    </row>
    <row r="153" spans="1:24" s="20" customFormat="1" outlineLevel="1">
      <c r="A153" s="194" t="s">
        <v>28</v>
      </c>
      <c r="B153" s="7"/>
      <c r="C153" s="10" t="s">
        <v>222</v>
      </c>
      <c r="D153" s="164" t="s">
        <v>223</v>
      </c>
      <c r="E153" s="28">
        <f>База!E161-'База (2)'!E153</f>
        <v>-8734</v>
      </c>
      <c r="F153" s="17">
        <f>База!F161-'База (2)'!F153</f>
        <v>0</v>
      </c>
      <c r="G153" s="29">
        <f>База!G161-'База (2)'!G153</f>
        <v>-14473370</v>
      </c>
      <c r="H153" s="28">
        <f>База!H161-'База (2)'!H153</f>
        <v>-6786</v>
      </c>
      <c r="I153" s="17">
        <f>База!I161-'База (2)'!I153</f>
        <v>0</v>
      </c>
      <c r="J153" s="29">
        <f>База!J161-'База (2)'!J153</f>
        <v>-9346980</v>
      </c>
      <c r="K153" s="111">
        <f>База!K161-'База (2)'!K153</f>
        <v>1948</v>
      </c>
      <c r="L153" s="18">
        <f>База!L161-'База (2)'!L153</f>
        <v>0</v>
      </c>
      <c r="M153" s="29">
        <f>База!M161-'База (2)'!M153</f>
        <v>5126390</v>
      </c>
      <c r="N153" s="181">
        <f>База!N161-'База (2)'!N153</f>
        <v>0.22303640943439432</v>
      </c>
      <c r="O153" s="19">
        <f>База!O161-'База (2)'!O153</f>
        <v>0</v>
      </c>
      <c r="P153" s="32">
        <f>База!P161-'База (2)'!P153</f>
        <v>0.35419463469806961</v>
      </c>
      <c r="Q153" s="93"/>
      <c r="R153" s="93"/>
      <c r="S153" s="93"/>
      <c r="U153" s="81"/>
    </row>
    <row r="154" spans="1:24" s="20" customFormat="1" outlineLevel="1">
      <c r="A154" s="194" t="s">
        <v>28</v>
      </c>
      <c r="B154" s="7" t="s">
        <v>189</v>
      </c>
      <c r="C154" s="11" t="s">
        <v>144</v>
      </c>
      <c r="D154" s="164" t="s">
        <v>1</v>
      </c>
      <c r="E154" s="28">
        <f>База!E164-'База (2)'!E154</f>
        <v>-7154</v>
      </c>
      <c r="F154" s="17">
        <f>База!F164-'База (2)'!F154</f>
        <v>-25622</v>
      </c>
      <c r="G154" s="29">
        <f>База!G164-'База (2)'!G154</f>
        <v>-28101252</v>
      </c>
      <c r="H154" s="28">
        <f>База!H164-'База (2)'!H154</f>
        <v>-6048</v>
      </c>
      <c r="I154" s="17">
        <f>База!I164-'База (2)'!I154</f>
        <v>-24000</v>
      </c>
      <c r="J154" s="29">
        <f>База!J164-'База (2)'!J154</f>
        <v>-29821088</v>
      </c>
      <c r="K154" s="111">
        <f>База!K164-'База (2)'!K154</f>
        <v>1106</v>
      </c>
      <c r="L154" s="18">
        <f>База!L164-'База (2)'!L154</f>
        <v>1622</v>
      </c>
      <c r="M154" s="29">
        <f>База!M164-'База (2)'!M154</f>
        <v>-1719836</v>
      </c>
      <c r="N154" s="181">
        <f>База!N164-'База (2)'!N154</f>
        <v>0.15459882583170254</v>
      </c>
      <c r="O154" s="19">
        <f>База!O164-'База (2)'!O154</f>
        <v>6.3304972289438766E-2</v>
      </c>
      <c r="P154" s="32">
        <f>База!P164-'База (2)'!P154</f>
        <v>-6.1201401275644232E-2</v>
      </c>
      <c r="Q154" s="93"/>
      <c r="R154" s="93"/>
      <c r="S154" s="93"/>
      <c r="U154" s="81"/>
    </row>
    <row r="155" spans="1:24" s="16" customFormat="1" outlineLevel="1">
      <c r="A155" s="193" t="s">
        <v>28</v>
      </c>
      <c r="B155" s="5" t="s">
        <v>143</v>
      </c>
      <c r="C155" s="6" t="s">
        <v>2</v>
      </c>
      <c r="D155" s="163" t="s">
        <v>3</v>
      </c>
      <c r="E155" s="26">
        <f>База!E165-'База (2)'!E155</f>
        <v>-6305</v>
      </c>
      <c r="F155" s="14">
        <f>База!F165-'База (2)'!F155</f>
        <v>0</v>
      </c>
      <c r="G155" s="27">
        <f>База!G165-'База (2)'!G155</f>
        <v>-34899283.920000002</v>
      </c>
      <c r="H155" s="230">
        <f>База!H165-'База (2)'!H155</f>
        <v>0</v>
      </c>
      <c r="I155" s="231">
        <f>База!I165-'База (2)'!I155</f>
        <v>0</v>
      </c>
      <c r="J155" s="232">
        <f>База!J165-'База (2)'!J155</f>
        <v>0</v>
      </c>
      <c r="K155" s="165">
        <f>База!K165-'База (2)'!K155</f>
        <v>6305</v>
      </c>
      <c r="L155" s="21">
        <f>База!L165-'База (2)'!L155</f>
        <v>0</v>
      </c>
      <c r="M155" s="27">
        <f>База!M165-'База (2)'!M155</f>
        <v>34899283.920000002</v>
      </c>
      <c r="N155" s="30">
        <f>База!N165-'База (2)'!N155</f>
        <v>1</v>
      </c>
      <c r="O155" s="15">
        <f>База!O165-'База (2)'!O155</f>
        <v>0</v>
      </c>
      <c r="P155" s="31">
        <f>База!P165-'База (2)'!P155</f>
        <v>1</v>
      </c>
      <c r="Q155" s="92"/>
      <c r="R155" s="92"/>
      <c r="S155" s="92"/>
      <c r="U155" s="81"/>
    </row>
    <row r="156" spans="1:24" s="13" customFormat="1">
      <c r="A156" s="36" t="s">
        <v>26</v>
      </c>
      <c r="B156" s="37" t="s">
        <v>31</v>
      </c>
      <c r="C156" s="215" t="s">
        <v>30</v>
      </c>
      <c r="D156" s="208" t="s">
        <v>145</v>
      </c>
      <c r="E156" s="40" t="e">
        <f>База!E166-'База (2)'!E156</f>
        <v>#VALUE!</v>
      </c>
      <c r="F156" s="41" t="e">
        <f>База!F166-'База (2)'!F156</f>
        <v>#VALUE!</v>
      </c>
      <c r="G156" s="42">
        <f>База!G166-'База (2)'!G156</f>
        <v>-101883859.32000005</v>
      </c>
      <c r="H156" s="40" t="e">
        <f>База!H166-'База (2)'!H156</f>
        <v>#VALUE!</v>
      </c>
      <c r="I156" s="41" t="e">
        <f>База!I166-'База (2)'!I156</f>
        <v>#VALUE!</v>
      </c>
      <c r="J156" s="42">
        <f>База!J166-'База (2)'!J156</f>
        <v>712501853.39999998</v>
      </c>
      <c r="K156" s="40" t="e">
        <f>База!K166-'База (2)'!K156</f>
        <v>#VALUE!</v>
      </c>
      <c r="L156" s="41" t="e">
        <f>База!L166-'База (2)'!L156</f>
        <v>#VALUE!</v>
      </c>
      <c r="M156" s="42">
        <f>База!M166-'База (2)'!M156</f>
        <v>814385712.72000015</v>
      </c>
      <c r="N156" s="216" t="e">
        <f>База!N166-'База (2)'!N156</f>
        <v>#VALUE!</v>
      </c>
      <c r="O156" s="217" t="e">
        <f>База!O166-'База (2)'!O156</f>
        <v>#VALUE!</v>
      </c>
      <c r="P156" s="43">
        <f>База!P166-'База (2)'!P156</f>
        <v>1.1365019342189928</v>
      </c>
      <c r="Q156" s="91"/>
      <c r="R156" s="91"/>
      <c r="S156" s="91"/>
      <c r="U156" s="81"/>
      <c r="W156" s="81"/>
      <c r="X156" s="81">
        <v>50549019.370000005</v>
      </c>
    </row>
    <row r="157" spans="1:24" s="16" customFormat="1" outlineLevel="1">
      <c r="A157" s="193" t="s">
        <v>31</v>
      </c>
      <c r="B157" s="5" t="s">
        <v>136</v>
      </c>
      <c r="C157" s="6" t="s">
        <v>137</v>
      </c>
      <c r="D157" s="161" t="s">
        <v>194</v>
      </c>
      <c r="E157" s="26">
        <f>База!E167-'База (2)'!E157</f>
        <v>-1235</v>
      </c>
      <c r="F157" s="14">
        <f>База!F167-'База (2)'!F157</f>
        <v>-9774</v>
      </c>
      <c r="G157" s="27">
        <f>База!G167-'База (2)'!G157</f>
        <v>-226176004.11000004</v>
      </c>
      <c r="H157" s="26">
        <f>База!H167-'База (2)'!H157</f>
        <v>3288</v>
      </c>
      <c r="I157" s="14">
        <f>База!I167-'База (2)'!I157</f>
        <v>31605</v>
      </c>
      <c r="J157" s="27">
        <f>База!J167-'База (2)'!J157</f>
        <v>210570480.03</v>
      </c>
      <c r="K157" s="26">
        <f>База!K167-'База (2)'!K157</f>
        <v>4523</v>
      </c>
      <c r="L157" s="14">
        <f>База!L167-'База (2)'!L157</f>
        <v>41379</v>
      </c>
      <c r="M157" s="27">
        <f>База!M167-'База (2)'!M157</f>
        <v>436746484.1400001</v>
      </c>
      <c r="N157" s="30">
        <f>База!N167-'База (2)'!N157</f>
        <v>1.1337931034482758</v>
      </c>
      <c r="O157" s="15">
        <f>База!O167-'База (2)'!O157</f>
        <v>1.1077812828601472</v>
      </c>
      <c r="P157" s="31">
        <f>База!P167-'База (2)'!P157</f>
        <v>1.3403933100601382</v>
      </c>
      <c r="Q157" s="92"/>
      <c r="R157" s="92"/>
      <c r="S157" s="92"/>
      <c r="U157" s="81"/>
    </row>
    <row r="158" spans="1:24" s="20" customFormat="1" outlineLevel="1">
      <c r="A158" s="194" t="s">
        <v>31</v>
      </c>
      <c r="B158" s="7"/>
      <c r="C158" s="8" t="s">
        <v>166</v>
      </c>
      <c r="D158" s="162" t="s">
        <v>194</v>
      </c>
      <c r="E158" s="28">
        <f>База!E168-'База (2)'!E158</f>
        <v>-389</v>
      </c>
      <c r="F158" s="17">
        <f>База!F168-'База (2)'!F158</f>
        <v>-7123</v>
      </c>
      <c r="G158" s="29">
        <f>База!G168-'База (2)'!G158</f>
        <v>-29133660.039999999</v>
      </c>
      <c r="H158" s="28">
        <f>База!H168-'База (2)'!H158</f>
        <v>0</v>
      </c>
      <c r="I158" s="17">
        <f>База!I168-'База (2)'!I158</f>
        <v>0</v>
      </c>
      <c r="J158" s="29">
        <f>База!J168-'База (2)'!J158</f>
        <v>0</v>
      </c>
      <c r="K158" s="28">
        <f>База!K168-'База (2)'!K158</f>
        <v>389</v>
      </c>
      <c r="L158" s="18">
        <f>База!L168-'База (2)'!L158</f>
        <v>7123</v>
      </c>
      <c r="M158" s="29">
        <f>База!M168-'База (2)'!M158</f>
        <v>29133660.039999999</v>
      </c>
      <c r="N158" s="181">
        <f>База!N168-'База (2)'!N158</f>
        <v>1</v>
      </c>
      <c r="O158" s="19">
        <f>База!O168-'База (2)'!O158</f>
        <v>1</v>
      </c>
      <c r="P158" s="32">
        <f>База!P168-'База (2)'!P158</f>
        <v>1</v>
      </c>
      <c r="Q158" s="93"/>
      <c r="R158" s="93"/>
      <c r="S158" s="93"/>
      <c r="U158" s="81"/>
    </row>
    <row r="159" spans="1:24" s="20" customFormat="1" outlineLevel="1">
      <c r="A159" s="194" t="s">
        <v>31</v>
      </c>
      <c r="B159" s="7"/>
      <c r="C159" s="8" t="s">
        <v>167</v>
      </c>
      <c r="D159" s="162" t="s">
        <v>194</v>
      </c>
      <c r="E159" s="28">
        <f>База!E169-'База (2)'!E159</f>
        <v>0</v>
      </c>
      <c r="F159" s="17">
        <f>База!F169-'База (2)'!F159</f>
        <v>0</v>
      </c>
      <c r="G159" s="29">
        <f>База!G169-'База (2)'!G159</f>
        <v>0</v>
      </c>
      <c r="H159" s="28">
        <f>База!H169-'База (2)'!H159</f>
        <v>0</v>
      </c>
      <c r="I159" s="17">
        <f>База!I169-'База (2)'!I159</f>
        <v>0</v>
      </c>
      <c r="J159" s="29">
        <f>База!J169-'База (2)'!J159</f>
        <v>0</v>
      </c>
      <c r="K159" s="111">
        <f>База!K169-'База (2)'!K159</f>
        <v>0</v>
      </c>
      <c r="L159" s="18">
        <f>База!L169-'База (2)'!L159</f>
        <v>0</v>
      </c>
      <c r="M159" s="29">
        <f>База!M169-'База (2)'!M159</f>
        <v>0</v>
      </c>
      <c r="N159" s="181">
        <f>База!N169-'База (2)'!N159</f>
        <v>0</v>
      </c>
      <c r="O159" s="19">
        <f>База!O169-'База (2)'!O159</f>
        <v>0</v>
      </c>
      <c r="P159" s="32">
        <f>База!P169-'База (2)'!P159</f>
        <v>0</v>
      </c>
      <c r="Q159" s="93"/>
      <c r="R159" s="93"/>
      <c r="S159" s="93"/>
      <c r="U159" s="81"/>
    </row>
    <row r="160" spans="1:24" s="20" customFormat="1" outlineLevel="1">
      <c r="A160" s="194" t="s">
        <v>31</v>
      </c>
      <c r="B160" s="7" t="s">
        <v>168</v>
      </c>
      <c r="C160" s="8" t="s">
        <v>138</v>
      </c>
      <c r="D160" s="162" t="s">
        <v>194</v>
      </c>
      <c r="E160" s="28">
        <f>База!E170-'База (2)'!E160</f>
        <v>0</v>
      </c>
      <c r="F160" s="17">
        <f>База!F170-'База (2)'!F160</f>
        <v>0</v>
      </c>
      <c r="G160" s="29">
        <f>База!G170-'База (2)'!G160</f>
        <v>0</v>
      </c>
      <c r="H160" s="28">
        <f>База!H170-'База (2)'!H160</f>
        <v>0</v>
      </c>
      <c r="I160" s="17">
        <f>База!I170-'База (2)'!I160</f>
        <v>0</v>
      </c>
      <c r="J160" s="29">
        <f>База!J170-'База (2)'!J160</f>
        <v>0</v>
      </c>
      <c r="K160" s="111">
        <f>База!K170-'База (2)'!K160</f>
        <v>0</v>
      </c>
      <c r="L160" s="18">
        <f>База!L170-'База (2)'!L160</f>
        <v>0</v>
      </c>
      <c r="M160" s="29">
        <f>База!M170-'База (2)'!M160</f>
        <v>0</v>
      </c>
      <c r="N160" s="181">
        <f>База!N170-'База (2)'!N160</f>
        <v>0</v>
      </c>
      <c r="O160" s="19">
        <f>База!O170-'База (2)'!O160</f>
        <v>0</v>
      </c>
      <c r="P160" s="32">
        <f>База!P170-'База (2)'!P160</f>
        <v>0</v>
      </c>
      <c r="Q160" s="93"/>
      <c r="R160" s="93"/>
      <c r="S160" s="93"/>
      <c r="U160" s="81"/>
    </row>
    <row r="161" spans="1:28" s="20" customFormat="1" ht="31.5" outlineLevel="1">
      <c r="A161" s="194" t="s">
        <v>31</v>
      </c>
      <c r="B161" s="7" t="s">
        <v>169</v>
      </c>
      <c r="C161" s="129" t="s">
        <v>181</v>
      </c>
      <c r="D161" s="162" t="s">
        <v>195</v>
      </c>
      <c r="E161" s="28">
        <f>База!E171-'База (2)'!E161</f>
        <v>2900</v>
      </c>
      <c r="F161" s="17">
        <f>База!F171-'База (2)'!F161</f>
        <v>28530</v>
      </c>
      <c r="G161" s="29">
        <f>База!G171-'База (2)'!G161</f>
        <v>161874409.95000002</v>
      </c>
      <c r="H161" s="111">
        <f>База!H171-'База (2)'!H161</f>
        <v>3288</v>
      </c>
      <c r="I161" s="18">
        <f>База!I171-'База (2)'!I161</f>
        <v>31605</v>
      </c>
      <c r="J161" s="29">
        <f>База!J171-'База (2)'!J161</f>
        <v>208165325.19</v>
      </c>
      <c r="K161" s="28">
        <f>База!K171-'База (2)'!K161</f>
        <v>388</v>
      </c>
      <c r="L161" s="18">
        <f>База!L171-'База (2)'!L161</f>
        <v>3075</v>
      </c>
      <c r="M161" s="29">
        <f>База!M171-'База (2)'!M161</f>
        <v>46290915.23999998</v>
      </c>
      <c r="N161" s="181">
        <f>База!N171-'База (2)'!N161</f>
        <v>0.13379310344827586</v>
      </c>
      <c r="O161" s="19">
        <f>База!O171-'База (2)'!O161</f>
        <v>0.10778128286014721</v>
      </c>
      <c r="P161" s="32">
        <f>База!P171-'База (2)'!P161</f>
        <v>0.28596808633494558</v>
      </c>
      <c r="Q161" s="93"/>
      <c r="R161" s="93"/>
      <c r="S161" s="93"/>
      <c r="U161" s="81"/>
    </row>
    <row r="162" spans="1:28" s="20" customFormat="1" outlineLevel="1">
      <c r="A162" s="194" t="s">
        <v>31</v>
      </c>
      <c r="B162" s="7" t="s">
        <v>170</v>
      </c>
      <c r="C162" s="8" t="s">
        <v>180</v>
      </c>
      <c r="D162" s="162" t="s">
        <v>194</v>
      </c>
      <c r="E162" s="28">
        <f>База!E172-'База (2)'!E162</f>
        <v>-4135</v>
      </c>
      <c r="F162" s="17">
        <f>База!F172-'База (2)'!F162</f>
        <v>-38304</v>
      </c>
      <c r="G162" s="29">
        <f>База!G172-'База (2)'!G162</f>
        <v>-395487334.99000007</v>
      </c>
      <c r="H162" s="28">
        <f>База!H172-'База (2)'!H162</f>
        <v>0</v>
      </c>
      <c r="I162" s="17">
        <f>База!I172-'База (2)'!I162</f>
        <v>0</v>
      </c>
      <c r="J162" s="29">
        <f>База!J172-'База (2)'!J162</f>
        <v>-7464645</v>
      </c>
      <c r="K162" s="111">
        <f>База!K172-'База (2)'!K162</f>
        <v>4135</v>
      </c>
      <c r="L162" s="18">
        <f>База!L172-'База (2)'!L162</f>
        <v>38304</v>
      </c>
      <c r="M162" s="29">
        <f>База!M172-'База (2)'!M162</f>
        <v>388022689.99000007</v>
      </c>
      <c r="N162" s="181">
        <f>База!N172-'База (2)'!N162</f>
        <v>1</v>
      </c>
      <c r="O162" s="19">
        <f>База!O172-'База (2)'!O162</f>
        <v>1</v>
      </c>
      <c r="P162" s="32">
        <f>База!P172-'База (2)'!P162</f>
        <v>0.81367034414174089</v>
      </c>
      <c r="Q162" s="93"/>
      <c r="R162" s="93"/>
      <c r="S162" s="93"/>
      <c r="U162" s="81"/>
      <c r="X162" s="198"/>
      <c r="AB162" s="22"/>
    </row>
    <row r="163" spans="1:28" s="20" customFormat="1" outlineLevel="1">
      <c r="A163" s="194" t="s">
        <v>31</v>
      </c>
      <c r="B163" s="7" t="s">
        <v>171</v>
      </c>
      <c r="C163" s="8" t="s">
        <v>156</v>
      </c>
      <c r="D163" s="162"/>
      <c r="E163" s="28">
        <f>База!E173-'База (2)'!E163</f>
        <v>2676</v>
      </c>
      <c r="F163" s="17">
        <f>База!F173-'База (2)'!F163</f>
        <v>30032</v>
      </c>
      <c r="G163" s="29">
        <f>База!G173-'База (2)'!G163</f>
        <v>82091928.430000007</v>
      </c>
      <c r="H163" s="28">
        <f>База!H173-'База (2)'!H163</f>
        <v>2900</v>
      </c>
      <c r="I163" s="17">
        <f>База!I173-'База (2)'!I163</f>
        <v>32287</v>
      </c>
      <c r="J163" s="29">
        <f>База!J173-'База (2)'!J163</f>
        <v>87681019.189999998</v>
      </c>
      <c r="K163" s="111">
        <f>База!K173-'База (2)'!K163</f>
        <v>224</v>
      </c>
      <c r="L163" s="18">
        <f>База!L173-'База (2)'!L163</f>
        <v>2255</v>
      </c>
      <c r="M163" s="29">
        <f>База!M173-'База (2)'!M163</f>
        <v>5589090.7599999979</v>
      </c>
      <c r="N163" s="181">
        <f>База!N173-'База (2)'!N163</f>
        <v>8.3707025411061287E-2</v>
      </c>
      <c r="O163" s="19">
        <f>База!O173-'База (2)'!O163</f>
        <v>7.5086574320724561E-2</v>
      </c>
      <c r="P163" s="32">
        <f>База!P173-'База (2)'!P163</f>
        <v>-0.28485794355618926</v>
      </c>
      <c r="Q163" s="93"/>
      <c r="R163" s="93"/>
      <c r="S163" s="93"/>
      <c r="U163" s="81"/>
    </row>
    <row r="164" spans="1:28" s="16" customFormat="1" outlineLevel="1">
      <c r="A164" s="193" t="s">
        <v>31</v>
      </c>
      <c r="B164" s="5" t="s">
        <v>141</v>
      </c>
      <c r="C164" s="6" t="s">
        <v>140</v>
      </c>
      <c r="D164" s="161" t="s">
        <v>159</v>
      </c>
      <c r="E164" s="26">
        <f>База!E174-'База (2)'!E164</f>
        <v>-1341</v>
      </c>
      <c r="F164" s="14">
        <f>База!F174-'База (2)'!F164</f>
        <v>-12554</v>
      </c>
      <c r="G164" s="27">
        <f>База!G174-'База (2)'!G164</f>
        <v>-30463877.550000001</v>
      </c>
      <c r="H164" s="26">
        <f>База!H174-'База (2)'!H164</f>
        <v>0</v>
      </c>
      <c r="I164" s="21">
        <f>База!I174-'База (2)'!I164</f>
        <v>0</v>
      </c>
      <c r="J164" s="27">
        <f>База!J174-'База (2)'!J164</f>
        <v>0</v>
      </c>
      <c r="K164" s="26">
        <f>База!K174-'База (2)'!K164</f>
        <v>1341</v>
      </c>
      <c r="L164" s="21">
        <f>База!L174-'База (2)'!L164</f>
        <v>12554</v>
      </c>
      <c r="M164" s="27">
        <f>База!M174-'База (2)'!M164</f>
        <v>30463877.550000001</v>
      </c>
      <c r="N164" s="30">
        <f>База!N174-'База (2)'!N164</f>
        <v>1</v>
      </c>
      <c r="O164" s="15">
        <f>База!O174-'База (2)'!O164</f>
        <v>1</v>
      </c>
      <c r="P164" s="31">
        <f>База!P174-'База (2)'!P164</f>
        <v>1</v>
      </c>
      <c r="Q164" s="92"/>
      <c r="R164" s="92"/>
      <c r="S164" s="92"/>
      <c r="U164" s="81"/>
    </row>
    <row r="165" spans="1:28" s="20" customFormat="1" outlineLevel="1">
      <c r="A165" s="193" t="s">
        <v>31</v>
      </c>
      <c r="B165" s="5"/>
      <c r="C165" s="8" t="s">
        <v>166</v>
      </c>
      <c r="D165" s="162" t="s">
        <v>159</v>
      </c>
      <c r="E165" s="28">
        <f>База!E175-'База (2)'!E165</f>
        <v>0</v>
      </c>
      <c r="F165" s="17">
        <f>База!F175-'База (2)'!F165</f>
        <v>0</v>
      </c>
      <c r="G165" s="29">
        <f>База!G175-'База (2)'!G165</f>
        <v>0</v>
      </c>
      <c r="H165" s="28">
        <f>База!H175-'База (2)'!H165</f>
        <v>0</v>
      </c>
      <c r="I165" s="17">
        <f>База!I175-'База (2)'!I165</f>
        <v>0</v>
      </c>
      <c r="J165" s="29">
        <f>База!J175-'База (2)'!J165</f>
        <v>0</v>
      </c>
      <c r="K165" s="111">
        <f>База!K175-'База (2)'!K165</f>
        <v>0</v>
      </c>
      <c r="L165" s="18">
        <f>База!L175-'База (2)'!L165</f>
        <v>0</v>
      </c>
      <c r="M165" s="29">
        <f>База!M175-'База (2)'!M165</f>
        <v>0</v>
      </c>
      <c r="N165" s="30">
        <f>База!N175-'База (2)'!N165</f>
        <v>0</v>
      </c>
      <c r="O165" s="15">
        <f>База!O175-'База (2)'!O165</f>
        <v>0</v>
      </c>
      <c r="P165" s="31">
        <f>База!P175-'База (2)'!P165</f>
        <v>0</v>
      </c>
      <c r="Q165" s="93"/>
      <c r="R165" s="93"/>
      <c r="S165" s="93"/>
      <c r="U165" s="81"/>
    </row>
    <row r="166" spans="1:28" s="20" customFormat="1" outlineLevel="1">
      <c r="A166" s="193" t="s">
        <v>31</v>
      </c>
      <c r="B166" s="5"/>
      <c r="C166" s="8" t="s">
        <v>167</v>
      </c>
      <c r="D166" s="162" t="s">
        <v>159</v>
      </c>
      <c r="E166" s="28">
        <f>База!E176-'База (2)'!E166</f>
        <v>1823</v>
      </c>
      <c r="F166" s="17">
        <f>База!F176-'База (2)'!F166</f>
        <v>21014</v>
      </c>
      <c r="G166" s="29">
        <f>База!G176-'База (2)'!G166</f>
        <v>49671408.599999994</v>
      </c>
      <c r="H166" s="111">
        <f>База!H176-'База (2)'!H166</f>
        <v>2100</v>
      </c>
      <c r="I166" s="18">
        <f>База!I176-'База (2)'!I166</f>
        <v>24440</v>
      </c>
      <c r="J166" s="29">
        <f>База!J176-'База (2)'!J166</f>
        <v>55453602.479999997</v>
      </c>
      <c r="K166" s="111">
        <f>База!K176-'База (2)'!K166</f>
        <v>277</v>
      </c>
      <c r="L166" s="18">
        <f>База!L176-'База (2)'!L166</f>
        <v>3426</v>
      </c>
      <c r="M166" s="29">
        <f>База!M176-'База (2)'!M166</f>
        <v>5782193.8800000027</v>
      </c>
      <c r="N166" s="181">
        <f>База!N176-'База (2)'!N166</f>
        <v>0.15194733955019199</v>
      </c>
      <c r="O166" s="19">
        <f>База!O176-'База (2)'!O166</f>
        <v>0.16303416769772533</v>
      </c>
      <c r="P166" s="32">
        <f>База!P176-'База (2)'!P166</f>
        <v>0.11640889684775324</v>
      </c>
      <c r="Q166" s="93"/>
      <c r="R166" s="93"/>
      <c r="S166" s="93"/>
      <c r="U166" s="81"/>
    </row>
    <row r="167" spans="1:28" s="20" customFormat="1" ht="31.5" outlineLevel="1">
      <c r="A167" s="193" t="s">
        <v>31</v>
      </c>
      <c r="B167" s="5"/>
      <c r="C167" s="129" t="s">
        <v>182</v>
      </c>
      <c r="D167" s="162" t="s">
        <v>159</v>
      </c>
      <c r="E167" s="28">
        <f>База!E177-'База (2)'!E167</f>
        <v>853</v>
      </c>
      <c r="F167" s="17">
        <f>База!F177-'База (2)'!F167</f>
        <v>9018</v>
      </c>
      <c r="G167" s="29">
        <f>База!G177-'База (2)'!G167</f>
        <v>24983598.900000006</v>
      </c>
      <c r="H167" s="28">
        <f>База!H177-'База (2)'!H167</f>
        <v>800</v>
      </c>
      <c r="I167" s="18">
        <f>База!I177-'База (2)'!I167</f>
        <v>7847</v>
      </c>
      <c r="J167" s="29">
        <f>База!J177-'База (2)'!J167</f>
        <v>22357616.870000001</v>
      </c>
      <c r="K167" s="111">
        <f>База!K177-'База (2)'!K167</f>
        <v>-53</v>
      </c>
      <c r="L167" s="18">
        <f>База!L177-'База (2)'!L167</f>
        <v>-1171</v>
      </c>
      <c r="M167" s="29">
        <f>База!M177-'База (2)'!M167</f>
        <v>-2625982.0300000049</v>
      </c>
      <c r="N167" s="30">
        <f>База!N177-'База (2)'!N167</f>
        <v>-6.2133645955451351E-2</v>
      </c>
      <c r="O167" s="15">
        <f>База!O177-'База (2)'!O167</f>
        <v>-0.12985140829452207</v>
      </c>
      <c r="P167" s="31">
        <f>База!P177-'База (2)'!P167</f>
        <v>-0.10510823682812184</v>
      </c>
      <c r="Q167" s="93"/>
      <c r="R167" s="93"/>
      <c r="S167" s="93"/>
      <c r="U167" s="81"/>
    </row>
    <row r="168" spans="1:28" s="20" customFormat="1" outlineLevel="1">
      <c r="A168" s="194" t="s">
        <v>31</v>
      </c>
      <c r="B168" s="7" t="s">
        <v>185</v>
      </c>
      <c r="C168" s="8" t="s">
        <v>157</v>
      </c>
      <c r="D168" s="162" t="s">
        <v>159</v>
      </c>
      <c r="E168" s="28">
        <f>База!E178-'База (2)'!E168</f>
        <v>91116</v>
      </c>
      <c r="F168" s="17">
        <f>База!F178-'База (2)'!F168</f>
        <v>378093</v>
      </c>
      <c r="G168" s="29">
        <f>База!G178-'База (2)'!G168</f>
        <v>389605783.39999992</v>
      </c>
      <c r="H168" s="28">
        <f>База!H178-'База (2)'!H168</f>
        <v>82960</v>
      </c>
      <c r="I168" s="17">
        <f>База!I178-'База (2)'!I168</f>
        <v>402563</v>
      </c>
      <c r="J168" s="29">
        <f>База!J178-'База (2)'!J168</f>
        <v>484538973.23000002</v>
      </c>
      <c r="K168" s="111">
        <f>База!K178-'База (2)'!K168</f>
        <v>-8156</v>
      </c>
      <c r="L168" s="18">
        <f>База!L178-'База (2)'!L168</f>
        <v>24470</v>
      </c>
      <c r="M168" s="29">
        <f>База!M178-'База (2)'!M168</f>
        <v>94933189.830000073</v>
      </c>
      <c r="N168" s="181">
        <f>База!N178-'База (2)'!N168</f>
        <v>0.90373323746963408</v>
      </c>
      <c r="O168" s="19">
        <f>База!O178-'База (2)'!O168</f>
        <v>1.0442159489724188</v>
      </c>
      <c r="P168" s="32">
        <f>База!P178-'База (2)'!P168</f>
        <v>1.1942235851671195</v>
      </c>
      <c r="Q168" s="93"/>
      <c r="R168" s="93"/>
      <c r="S168" s="93"/>
      <c r="U168" s="81"/>
    </row>
    <row r="169" spans="1:28" s="20" customFormat="1" outlineLevel="1">
      <c r="A169" s="194" t="s">
        <v>31</v>
      </c>
      <c r="B169" s="7" t="s">
        <v>186</v>
      </c>
      <c r="C169" s="8" t="s">
        <v>183</v>
      </c>
      <c r="D169" s="162" t="s">
        <v>159</v>
      </c>
      <c r="E169" s="28">
        <f>База!E179-'База (2)'!E169</f>
        <v>82207</v>
      </c>
      <c r="F169" s="17">
        <f>База!F179-'База (2)'!F169</f>
        <v>348596</v>
      </c>
      <c r="G169" s="29">
        <f>База!G179-'База (2)'!G169</f>
        <v>345266147.81999993</v>
      </c>
      <c r="H169" s="28">
        <f>База!H179-'База (2)'!H169</f>
        <v>76097</v>
      </c>
      <c r="I169" s="17">
        <f>База!I179-'База (2)'!I169</f>
        <v>375563</v>
      </c>
      <c r="J169" s="29">
        <f>База!J179-'База (2)'!J169</f>
        <v>439749273.23000002</v>
      </c>
      <c r="K169" s="111">
        <f>База!K179-'База (2)'!K169</f>
        <v>-6110</v>
      </c>
      <c r="L169" s="18">
        <f>База!L179-'База (2)'!L169</f>
        <v>26967</v>
      </c>
      <c r="M169" s="29">
        <f>База!M179-'База (2)'!M169</f>
        <v>94483125.410000086</v>
      </c>
      <c r="N169" s="181">
        <f>База!N179-'База (2)'!N169</f>
        <v>0.91830282259524298</v>
      </c>
      <c r="O169" s="19">
        <f>База!O179-'База (2)'!O169</f>
        <v>1.0617342236646443</v>
      </c>
      <c r="P169" s="32">
        <f>База!P179-'База (2)'!P169</f>
        <v>1.2226559160776251</v>
      </c>
      <c r="Q169" s="93"/>
      <c r="R169" s="93"/>
      <c r="S169" s="93"/>
      <c r="U169" s="81"/>
    </row>
    <row r="170" spans="1:28" s="20" customFormat="1" outlineLevel="1">
      <c r="A170" s="194" t="s">
        <v>31</v>
      </c>
      <c r="B170" s="7" t="s">
        <v>187</v>
      </c>
      <c r="C170" s="8" t="s">
        <v>156</v>
      </c>
      <c r="D170" s="162"/>
      <c r="E170" s="28" t="e">
        <f>База!#REF!-'База (2)'!E170</f>
        <v>#REF!</v>
      </c>
      <c r="F170" s="17" t="e">
        <f>База!#REF!-'База (2)'!F170</f>
        <v>#REF!</v>
      </c>
      <c r="G170" s="29" t="e">
        <f>База!#REF!-'База (2)'!G170</f>
        <v>#REF!</v>
      </c>
      <c r="H170" s="28" t="e">
        <f>База!#REF!-'База (2)'!H170</f>
        <v>#REF!</v>
      </c>
      <c r="I170" s="17" t="e">
        <f>База!#REF!-'База (2)'!I170</f>
        <v>#REF!</v>
      </c>
      <c r="J170" s="29" t="e">
        <f>База!#REF!-'База (2)'!J170</f>
        <v>#REF!</v>
      </c>
      <c r="K170" s="111" t="e">
        <f>База!#REF!-'База (2)'!K170</f>
        <v>#REF!</v>
      </c>
      <c r="L170" s="18" t="e">
        <f>База!#REF!-'База (2)'!L170</f>
        <v>#REF!</v>
      </c>
      <c r="M170" s="29" t="e">
        <f>База!#REF!-'База (2)'!M170</f>
        <v>#REF!</v>
      </c>
      <c r="N170" s="181" t="e">
        <f>База!#REF!-'База (2)'!N170</f>
        <v>#REF!</v>
      </c>
      <c r="O170" s="19" t="e">
        <f>База!#REF!-'База (2)'!O170</f>
        <v>#REF!</v>
      </c>
      <c r="P170" s="32" t="e">
        <f>База!#REF!-'База (2)'!P170</f>
        <v>#REF!</v>
      </c>
      <c r="Q170" s="93"/>
      <c r="R170" s="93"/>
      <c r="S170" s="93"/>
      <c r="U170" s="81"/>
    </row>
    <row r="171" spans="1:28" s="16" customFormat="1" ht="31.5" outlineLevel="1">
      <c r="A171" s="193" t="s">
        <v>31</v>
      </c>
      <c r="B171" s="5" t="s">
        <v>139</v>
      </c>
      <c r="C171" s="9" t="s">
        <v>142</v>
      </c>
      <c r="D171" s="163" t="s">
        <v>1</v>
      </c>
      <c r="E171" s="26">
        <f>База!E180-'База (2)'!E171</f>
        <v>-52703</v>
      </c>
      <c r="F171" s="21">
        <f>База!F180-'База (2)'!F171</f>
        <v>-321520</v>
      </c>
      <c r="G171" s="27">
        <f>База!G180-'База (2)'!G171</f>
        <v>-240152884.24999997</v>
      </c>
      <c r="H171" s="26">
        <f>База!H180-'База (2)'!H171</f>
        <v>-50582</v>
      </c>
      <c r="I171" s="21">
        <f>База!I180-'База (2)'!I171</f>
        <v>-315626</v>
      </c>
      <c r="J171" s="27">
        <f>База!J180-'База (2)'!J171</f>
        <v>41519112.830000021</v>
      </c>
      <c r="K171" s="26">
        <f>База!K180-'База (2)'!K171</f>
        <v>2121</v>
      </c>
      <c r="L171" s="21">
        <f>База!L180-'База (2)'!L171</f>
        <v>5894</v>
      </c>
      <c r="M171" s="27">
        <f>База!M180-'База (2)'!M171</f>
        <v>281671997.07999998</v>
      </c>
      <c r="N171" s="30">
        <f>База!N180-'База (2)'!N171</f>
        <v>0.13724992275782261</v>
      </c>
      <c r="O171" s="15">
        <f>База!O180-'База (2)'!O171</f>
        <v>8.7567556039883865E-2</v>
      </c>
      <c r="P171" s="31">
        <f>База!P180-'База (2)'!P171</f>
        <v>1.0069705219993785</v>
      </c>
      <c r="Q171" s="92"/>
      <c r="R171" s="92"/>
      <c r="S171" s="92"/>
      <c r="U171" s="81"/>
    </row>
    <row r="172" spans="1:28" s="20" customFormat="1" ht="31.5" outlineLevel="1">
      <c r="A172" s="194" t="s">
        <v>31</v>
      </c>
      <c r="B172" s="7" t="s">
        <v>188</v>
      </c>
      <c r="C172" s="10" t="s">
        <v>184</v>
      </c>
      <c r="D172" s="164" t="s">
        <v>1</v>
      </c>
      <c r="E172" s="28">
        <f>База!E181-'База (2)'!E172</f>
        <v>-64812</v>
      </c>
      <c r="F172" s="17">
        <f>База!F181-'База (2)'!F172</f>
        <v>-351504</v>
      </c>
      <c r="G172" s="29">
        <f>База!G181-'База (2)'!G172</f>
        <v>-282640703.59999996</v>
      </c>
      <c r="H172" s="28">
        <f>База!H181-'База (2)'!H172</f>
        <v>-64603</v>
      </c>
      <c r="I172" s="17">
        <f>База!I181-'База (2)'!I172</f>
        <v>-350743</v>
      </c>
      <c r="J172" s="29">
        <f>База!J181-'База (2)'!J172</f>
        <v>-7282080.2100000009</v>
      </c>
      <c r="K172" s="111">
        <f>База!K181-'База (2)'!K172</f>
        <v>209</v>
      </c>
      <c r="L172" s="18">
        <f>База!L181-'База (2)'!L172</f>
        <v>761</v>
      </c>
      <c r="M172" s="29">
        <f>База!M181-'База (2)'!M172</f>
        <v>275358623.38999999</v>
      </c>
      <c r="N172" s="181">
        <f>База!N181-'База (2)'!N172</f>
        <v>0.32856925756367039</v>
      </c>
      <c r="O172" s="19">
        <f>База!O181-'База (2)'!O172</f>
        <v>2.1649824753061132E-3</v>
      </c>
      <c r="P172" s="32">
        <f>База!P181-'База (2)'!P172</f>
        <v>1.718260363978372</v>
      </c>
      <c r="Q172" s="93"/>
      <c r="R172" s="93"/>
      <c r="S172" s="93"/>
      <c r="U172" s="81"/>
    </row>
    <row r="173" spans="1:28" s="20" customFormat="1" ht="31.5" outlineLevel="1">
      <c r="A173" s="194" t="s">
        <v>31</v>
      </c>
      <c r="B173" s="7"/>
      <c r="C173" s="10" t="s">
        <v>224</v>
      </c>
      <c r="D173" s="164" t="s">
        <v>225</v>
      </c>
      <c r="E173" s="28">
        <f>База!E182-'База (2)'!E173</f>
        <v>-14013</v>
      </c>
      <c r="F173" s="17">
        <f>База!F182-'База (2)'!F173</f>
        <v>-25109</v>
      </c>
      <c r="G173" s="29">
        <f>База!G182-'База (2)'!G173</f>
        <v>-32465304.650000006</v>
      </c>
      <c r="H173" s="28">
        <f>База!H182-'База (2)'!H173</f>
        <v>-16778</v>
      </c>
      <c r="I173" s="17">
        <f>База!I182-'База (2)'!I173</f>
        <v>-27475</v>
      </c>
      <c r="J173" s="29">
        <f>База!J182-'База (2)'!J173</f>
        <v>-55519051.439999998</v>
      </c>
      <c r="K173" s="111">
        <f>База!K182-'База (2)'!K173</f>
        <v>-2765</v>
      </c>
      <c r="L173" s="18">
        <f>База!L182-'База (2)'!L173</f>
        <v>-2366</v>
      </c>
      <c r="M173" s="29">
        <f>База!M182-'База (2)'!M173</f>
        <v>-23053746.789999992</v>
      </c>
      <c r="N173" s="181">
        <f>База!N182-'База (2)'!N173</f>
        <v>-0.26189018805502645</v>
      </c>
      <c r="O173" s="19">
        <f>База!O182-'База (2)'!O173</f>
        <v>-0.10808439998520655</v>
      </c>
      <c r="P173" s="32">
        <f>База!P182-'База (2)'!P173</f>
        <v>-0.30502626337742711</v>
      </c>
      <c r="Q173" s="93"/>
      <c r="R173" s="93"/>
      <c r="S173" s="93"/>
      <c r="U173" s="81"/>
    </row>
    <row r="174" spans="1:28" s="20" customFormat="1" outlineLevel="1">
      <c r="A174" s="194" t="s">
        <v>31</v>
      </c>
      <c r="B174" s="7"/>
      <c r="C174" s="10" t="s">
        <v>222</v>
      </c>
      <c r="D174" s="164" t="s">
        <v>223</v>
      </c>
      <c r="E174" s="28">
        <f>База!E183-'База (2)'!E174</f>
        <v>-8263</v>
      </c>
      <c r="F174" s="17">
        <f>База!F183-'База (2)'!F174</f>
        <v>0</v>
      </c>
      <c r="G174" s="29">
        <f>База!G183-'База (2)'!G174</f>
        <v>-15511645</v>
      </c>
      <c r="H174" s="28">
        <f>База!H183-'База (2)'!H174</f>
        <v>-5663</v>
      </c>
      <c r="I174" s="17">
        <f>База!I183-'База (2)'!I174</f>
        <v>0</v>
      </c>
      <c r="J174" s="29">
        <f>База!J183-'База (2)'!J174</f>
        <v>-10510570</v>
      </c>
      <c r="K174" s="111">
        <f>База!K183-'База (2)'!K174</f>
        <v>2600</v>
      </c>
      <c r="L174" s="18">
        <f>База!L183-'База (2)'!L174</f>
        <v>0</v>
      </c>
      <c r="M174" s="29">
        <f>База!M183-'База (2)'!M174</f>
        <v>5001075</v>
      </c>
      <c r="N174" s="181">
        <f>База!N183-'База (2)'!N174</f>
        <v>0.31465569405784821</v>
      </c>
      <c r="O174" s="19">
        <f>База!O183-'База (2)'!O174</f>
        <v>0</v>
      </c>
      <c r="P174" s="32">
        <f>База!P183-'База (2)'!P174</f>
        <v>0.32240777815634641</v>
      </c>
      <c r="Q174" s="93"/>
      <c r="R174" s="93"/>
      <c r="S174" s="93"/>
      <c r="U174" s="81"/>
    </row>
    <row r="175" spans="1:28" s="20" customFormat="1" outlineLevel="1">
      <c r="A175" s="194" t="s">
        <v>31</v>
      </c>
      <c r="B175" s="7" t="s">
        <v>189</v>
      </c>
      <c r="C175" s="11" t="s">
        <v>144</v>
      </c>
      <c r="D175" s="164" t="s">
        <v>1</v>
      </c>
      <c r="E175" s="28">
        <f>База!E186-'База (2)'!E175</f>
        <v>-7580</v>
      </c>
      <c r="F175" s="17">
        <f>База!F186-'База (2)'!F175</f>
        <v>-30000</v>
      </c>
      <c r="G175" s="29">
        <f>База!G186-'База (2)'!G175</f>
        <v>-32034514</v>
      </c>
      <c r="H175" s="28">
        <f>База!H186-'База (2)'!H175</f>
        <v>-7710</v>
      </c>
      <c r="I175" s="17">
        <f>База!I186-'База (2)'!I175</f>
        <v>-30000</v>
      </c>
      <c r="J175" s="29">
        <f>База!J186-'База (2)'!J175</f>
        <v>-33293236</v>
      </c>
      <c r="K175" s="111">
        <f>База!K186-'База (2)'!K175</f>
        <v>-130</v>
      </c>
      <c r="L175" s="18">
        <f>База!L186-'База (2)'!L175</f>
        <v>0</v>
      </c>
      <c r="M175" s="29">
        <f>База!M186-'База (2)'!M175</f>
        <v>-1258722</v>
      </c>
      <c r="N175" s="181">
        <f>База!N186-'База (2)'!N175</f>
        <v>-1.7150395778364115E-2</v>
      </c>
      <c r="O175" s="19">
        <f>База!O186-'База (2)'!O175</f>
        <v>0</v>
      </c>
      <c r="P175" s="32">
        <f>База!P186-'База (2)'!P175</f>
        <v>-3.9292682885715073E-2</v>
      </c>
      <c r="Q175" s="93"/>
      <c r="R175" s="93"/>
      <c r="S175" s="93"/>
      <c r="U175" s="81"/>
    </row>
    <row r="176" spans="1:28" s="16" customFormat="1" outlineLevel="1">
      <c r="A176" s="193" t="s">
        <v>31</v>
      </c>
      <c r="B176" s="5" t="s">
        <v>143</v>
      </c>
      <c r="C176" s="6" t="s">
        <v>2</v>
      </c>
      <c r="D176" s="163" t="s">
        <v>3</v>
      </c>
      <c r="E176" s="26">
        <f>База!E187-'База (2)'!E176</f>
        <v>0</v>
      </c>
      <c r="F176" s="14">
        <f>База!F187-'База (2)'!F176</f>
        <v>0</v>
      </c>
      <c r="G176" s="27">
        <f>База!G187-'База (2)'!G176</f>
        <v>0</v>
      </c>
      <c r="H176" s="230">
        <f>База!H187-'База (2)'!H176</f>
        <v>0</v>
      </c>
      <c r="I176" s="231">
        <f>База!I187-'База (2)'!I176</f>
        <v>0</v>
      </c>
      <c r="J176" s="232">
        <f>База!J187-'База (2)'!J176</f>
        <v>0</v>
      </c>
      <c r="K176" s="165">
        <f>База!K187-'База (2)'!K176</f>
        <v>0</v>
      </c>
      <c r="L176" s="21">
        <f>База!L187-'База (2)'!L176</f>
        <v>0</v>
      </c>
      <c r="M176" s="27">
        <f>База!M187-'База (2)'!M176</f>
        <v>0</v>
      </c>
      <c r="N176" s="30">
        <f>База!N187-'База (2)'!N176</f>
        <v>0</v>
      </c>
      <c r="O176" s="15">
        <f>База!O187-'База (2)'!O176</f>
        <v>0</v>
      </c>
      <c r="P176" s="31">
        <f>База!P187-'База (2)'!P176</f>
        <v>0</v>
      </c>
      <c r="Q176" s="92"/>
      <c r="R176" s="92"/>
      <c r="S176" s="92"/>
      <c r="U176" s="81"/>
    </row>
    <row r="177" spans="1:28" s="13" customFormat="1">
      <c r="A177" s="36" t="s">
        <v>29</v>
      </c>
      <c r="B177" s="37" t="s">
        <v>34</v>
      </c>
      <c r="C177" s="215" t="s">
        <v>33</v>
      </c>
      <c r="D177" s="208" t="s">
        <v>145</v>
      </c>
      <c r="E177" s="40" t="e">
        <f>База!E188-'База (2)'!E177</f>
        <v>#VALUE!</v>
      </c>
      <c r="F177" s="41" t="e">
        <f>База!F188-'База (2)'!F177</f>
        <v>#VALUE!</v>
      </c>
      <c r="G177" s="42">
        <f>База!G188-'База (2)'!G177</f>
        <v>6615589.3900000006</v>
      </c>
      <c r="H177" s="40" t="e">
        <f>База!H188-'База (2)'!H177</f>
        <v>#VALUE!</v>
      </c>
      <c r="I177" s="41" t="e">
        <f>База!I188-'База (2)'!I177</f>
        <v>#VALUE!</v>
      </c>
      <c r="J177" s="42">
        <f>База!J188-'База (2)'!J177</f>
        <v>131295653.38000001</v>
      </c>
      <c r="K177" s="40" t="e">
        <f>База!K188-'База (2)'!K177</f>
        <v>#VALUE!</v>
      </c>
      <c r="L177" s="41" t="e">
        <f>База!L188-'База (2)'!L177</f>
        <v>#VALUE!</v>
      </c>
      <c r="M177" s="42">
        <f>База!M188-'База (2)'!M177</f>
        <v>124680063.98999999</v>
      </c>
      <c r="N177" s="216" t="e">
        <f>База!N188-'База (2)'!N177</f>
        <v>#VALUE!</v>
      </c>
      <c r="O177" s="217" t="e">
        <f>База!O188-'База (2)'!O177</f>
        <v>#VALUE!</v>
      </c>
      <c r="P177" s="43">
        <f>База!P188-'База (2)'!P177</f>
        <v>1.0326192112454236</v>
      </c>
      <c r="Q177" s="91"/>
      <c r="R177" s="91"/>
      <c r="S177" s="91"/>
      <c r="U177" s="81"/>
      <c r="W177" s="81"/>
      <c r="X177" s="81">
        <v>8633443.9199999999</v>
      </c>
    </row>
    <row r="178" spans="1:28" s="16" customFormat="1" outlineLevel="1">
      <c r="A178" s="193" t="s">
        <v>34</v>
      </c>
      <c r="B178" s="5" t="s">
        <v>136</v>
      </c>
      <c r="C178" s="6" t="s">
        <v>137</v>
      </c>
      <c r="D178" s="161" t="s">
        <v>194</v>
      </c>
      <c r="E178" s="26">
        <f>База!E189-'База (2)'!E178</f>
        <v>-343</v>
      </c>
      <c r="F178" s="14">
        <f>База!F189-'База (2)'!F178</f>
        <v>-3475</v>
      </c>
      <c r="G178" s="27">
        <f>База!G189-'База (2)'!G178</f>
        <v>-11745570.460000008</v>
      </c>
      <c r="H178" s="26">
        <f>База!H189-'База (2)'!H178</f>
        <v>700</v>
      </c>
      <c r="I178" s="14">
        <f>База!I189-'База (2)'!I178</f>
        <v>6275</v>
      </c>
      <c r="J178" s="27">
        <f>База!J189-'База (2)'!J178</f>
        <v>26908258.199999999</v>
      </c>
      <c r="K178" s="26">
        <f>База!K189-'База (2)'!K178</f>
        <v>1043</v>
      </c>
      <c r="L178" s="14">
        <f>База!L189-'База (2)'!L178</f>
        <v>9750</v>
      </c>
      <c r="M178" s="27">
        <f>База!M189-'База (2)'!M178</f>
        <v>38653828.660000019</v>
      </c>
      <c r="N178" s="30">
        <f>База!N189-'База (2)'!N178</f>
        <v>0.89743589743589747</v>
      </c>
      <c r="O178" s="15">
        <f>База!O189-'База (2)'!O178</f>
        <v>0.90942028985507251</v>
      </c>
      <c r="P178" s="31">
        <f>База!P189-'База (2)'!P178</f>
        <v>1.0966667101350127</v>
      </c>
      <c r="Q178" s="92"/>
      <c r="R178" s="92"/>
      <c r="S178" s="92"/>
      <c r="U178" s="81"/>
    </row>
    <row r="179" spans="1:28" s="20" customFormat="1" outlineLevel="1">
      <c r="A179" s="194" t="s">
        <v>34</v>
      </c>
      <c r="B179" s="7"/>
      <c r="C179" s="8" t="s">
        <v>166</v>
      </c>
      <c r="D179" s="162" t="s">
        <v>194</v>
      </c>
      <c r="E179" s="28">
        <f>База!E190-'База (2)'!E179</f>
        <v>0</v>
      </c>
      <c r="F179" s="17">
        <f>База!F190-'База (2)'!F179</f>
        <v>0</v>
      </c>
      <c r="G179" s="29">
        <f>База!G190-'База (2)'!G179</f>
        <v>0</v>
      </c>
      <c r="H179" s="28">
        <f>База!H190-'База (2)'!H179</f>
        <v>0</v>
      </c>
      <c r="I179" s="17">
        <f>База!I190-'База (2)'!I179</f>
        <v>0</v>
      </c>
      <c r="J179" s="29">
        <f>База!J190-'База (2)'!J179</f>
        <v>0</v>
      </c>
      <c r="K179" s="28">
        <f>База!K190-'База (2)'!K179</f>
        <v>0</v>
      </c>
      <c r="L179" s="18">
        <f>База!L190-'База (2)'!L179</f>
        <v>0</v>
      </c>
      <c r="M179" s="29">
        <f>База!M190-'База (2)'!M179</f>
        <v>0</v>
      </c>
      <c r="N179" s="181">
        <f>База!N190-'База (2)'!N179</f>
        <v>0</v>
      </c>
      <c r="O179" s="19">
        <f>База!O190-'База (2)'!O179</f>
        <v>0</v>
      </c>
      <c r="P179" s="32">
        <f>База!P190-'База (2)'!P179</f>
        <v>0</v>
      </c>
      <c r="Q179" s="93"/>
      <c r="R179" s="93"/>
      <c r="S179" s="93"/>
      <c r="U179" s="81"/>
    </row>
    <row r="180" spans="1:28" s="20" customFormat="1" outlineLevel="1">
      <c r="A180" s="194" t="s">
        <v>34</v>
      </c>
      <c r="B180" s="7"/>
      <c r="C180" s="8" t="s">
        <v>167</v>
      </c>
      <c r="D180" s="162" t="s">
        <v>194</v>
      </c>
      <c r="E180" s="28">
        <f>База!E191-'База (2)'!E180</f>
        <v>0</v>
      </c>
      <c r="F180" s="17">
        <f>База!F191-'База (2)'!F180</f>
        <v>0</v>
      </c>
      <c r="G180" s="29">
        <f>База!G191-'База (2)'!G180</f>
        <v>0</v>
      </c>
      <c r="H180" s="28">
        <f>База!H191-'База (2)'!H180</f>
        <v>0</v>
      </c>
      <c r="I180" s="17">
        <f>База!I191-'База (2)'!I180</f>
        <v>0</v>
      </c>
      <c r="J180" s="29">
        <f>База!J191-'База (2)'!J180</f>
        <v>0</v>
      </c>
      <c r="K180" s="111">
        <f>База!K191-'База (2)'!K180</f>
        <v>0</v>
      </c>
      <c r="L180" s="18">
        <f>База!L191-'База (2)'!L180</f>
        <v>0</v>
      </c>
      <c r="M180" s="29">
        <f>База!M191-'База (2)'!M180</f>
        <v>0</v>
      </c>
      <c r="N180" s="181">
        <f>База!N191-'База (2)'!N180</f>
        <v>0</v>
      </c>
      <c r="O180" s="19">
        <f>База!O191-'База (2)'!O180</f>
        <v>0</v>
      </c>
      <c r="P180" s="32">
        <f>База!P191-'База (2)'!P180</f>
        <v>0</v>
      </c>
      <c r="Q180" s="93"/>
      <c r="R180" s="93"/>
      <c r="S180" s="93"/>
      <c r="U180" s="81"/>
    </row>
    <row r="181" spans="1:28" s="20" customFormat="1" outlineLevel="1">
      <c r="A181" s="194" t="s">
        <v>34</v>
      </c>
      <c r="B181" s="7" t="s">
        <v>168</v>
      </c>
      <c r="C181" s="8" t="s">
        <v>138</v>
      </c>
      <c r="D181" s="162" t="s">
        <v>194</v>
      </c>
      <c r="E181" s="28">
        <f>База!E192-'База (2)'!E181</f>
        <v>0</v>
      </c>
      <c r="F181" s="17">
        <f>База!F192-'База (2)'!F181</f>
        <v>0</v>
      </c>
      <c r="G181" s="29">
        <f>База!G192-'База (2)'!G181</f>
        <v>0</v>
      </c>
      <c r="H181" s="28">
        <f>База!H192-'База (2)'!H181</f>
        <v>0</v>
      </c>
      <c r="I181" s="17">
        <f>База!I192-'База (2)'!I181</f>
        <v>0</v>
      </c>
      <c r="J181" s="29">
        <f>База!J192-'База (2)'!J181</f>
        <v>0</v>
      </c>
      <c r="K181" s="111">
        <f>База!K192-'База (2)'!K181</f>
        <v>0</v>
      </c>
      <c r="L181" s="18">
        <f>База!L192-'База (2)'!L181</f>
        <v>0</v>
      </c>
      <c r="M181" s="29">
        <f>База!M192-'База (2)'!M181</f>
        <v>0</v>
      </c>
      <c r="N181" s="181">
        <f>База!N192-'База (2)'!N181</f>
        <v>0</v>
      </c>
      <c r="O181" s="19">
        <f>База!O192-'База (2)'!O181</f>
        <v>0</v>
      </c>
      <c r="P181" s="32">
        <f>База!P192-'База (2)'!P181</f>
        <v>0</v>
      </c>
      <c r="Q181" s="93"/>
      <c r="R181" s="93"/>
      <c r="S181" s="93"/>
      <c r="U181" s="81"/>
    </row>
    <row r="182" spans="1:28" s="20" customFormat="1" ht="31.5" outlineLevel="1">
      <c r="A182" s="194" t="s">
        <v>34</v>
      </c>
      <c r="B182" s="7" t="s">
        <v>169</v>
      </c>
      <c r="C182" s="129" t="s">
        <v>181</v>
      </c>
      <c r="D182" s="162" t="s">
        <v>195</v>
      </c>
      <c r="E182" s="28">
        <f>База!E193-'База (2)'!E182</f>
        <v>780</v>
      </c>
      <c r="F182" s="17">
        <f>База!F193-'База (2)'!F182</f>
        <v>6900</v>
      </c>
      <c r="G182" s="29">
        <f>База!G193-'База (2)'!G182</f>
        <v>25215442.309999999</v>
      </c>
      <c r="H182" s="111">
        <f>База!H193-'База (2)'!H182</f>
        <v>700</v>
      </c>
      <c r="I182" s="18">
        <f>База!I193-'База (2)'!I182</f>
        <v>6275</v>
      </c>
      <c r="J182" s="29">
        <f>База!J193-'База (2)'!J182</f>
        <v>27219762.98</v>
      </c>
      <c r="K182" s="28">
        <f>База!K193-'База (2)'!K182</f>
        <v>-80</v>
      </c>
      <c r="L182" s="18">
        <f>База!L193-'База (2)'!L182</f>
        <v>-625</v>
      </c>
      <c r="M182" s="29">
        <f>База!M193-'База (2)'!M182</f>
        <v>2004320.6700000018</v>
      </c>
      <c r="N182" s="181">
        <f>База!N193-'База (2)'!N182</f>
        <v>-0.10256410256410256</v>
      </c>
      <c r="O182" s="19">
        <f>База!O193-'База (2)'!O182</f>
        <v>-9.0579710144927536E-2</v>
      </c>
      <c r="P182" s="32">
        <f>База!P193-'База (2)'!P182</f>
        <v>7.9487825173113216E-2</v>
      </c>
      <c r="Q182" s="93"/>
      <c r="R182" s="93"/>
      <c r="S182" s="93"/>
      <c r="U182" s="81"/>
    </row>
    <row r="183" spans="1:28" s="20" customFormat="1" outlineLevel="1">
      <c r="A183" s="194" t="s">
        <v>34</v>
      </c>
      <c r="B183" s="7" t="s">
        <v>170</v>
      </c>
      <c r="C183" s="8" t="s">
        <v>180</v>
      </c>
      <c r="D183" s="162" t="s">
        <v>194</v>
      </c>
      <c r="E183" s="28">
        <f>База!E194-'База (2)'!E183</f>
        <v>-1123</v>
      </c>
      <c r="F183" s="17">
        <f>База!F194-'База (2)'!F183</f>
        <v>-10375</v>
      </c>
      <c r="G183" s="29">
        <f>База!G194-'База (2)'!G183</f>
        <v>-38152666.540000014</v>
      </c>
      <c r="H183" s="28">
        <f>База!H194-'База (2)'!H183</f>
        <v>0</v>
      </c>
      <c r="I183" s="17">
        <f>База!I194-'База (2)'!I183</f>
        <v>0</v>
      </c>
      <c r="J183" s="29">
        <f>База!J194-'База (2)'!J183</f>
        <v>-1229712</v>
      </c>
      <c r="K183" s="111">
        <f>База!K194-'База (2)'!K183</f>
        <v>1123</v>
      </c>
      <c r="L183" s="18">
        <f>База!L194-'База (2)'!L183</f>
        <v>10375</v>
      </c>
      <c r="M183" s="29">
        <f>База!M194-'База (2)'!M183</f>
        <v>36922954.540000014</v>
      </c>
      <c r="N183" s="181">
        <f>База!N194-'База (2)'!N183</f>
        <v>1</v>
      </c>
      <c r="O183" s="19">
        <f>База!O194-'База (2)'!O183</f>
        <v>1</v>
      </c>
      <c r="P183" s="32">
        <f>База!P194-'База (2)'!P183</f>
        <v>1.2915199201061411</v>
      </c>
      <c r="Q183" s="93"/>
      <c r="R183" s="93"/>
      <c r="S183" s="93"/>
      <c r="U183" s="81"/>
      <c r="X183" s="198"/>
      <c r="AB183" s="22"/>
    </row>
    <row r="184" spans="1:28" s="20" customFormat="1" outlineLevel="1">
      <c r="A184" s="194" t="s">
        <v>34</v>
      </c>
      <c r="B184" s="7" t="s">
        <v>171</v>
      </c>
      <c r="C184" s="8" t="s">
        <v>156</v>
      </c>
      <c r="D184" s="162"/>
      <c r="E184" s="28">
        <f>База!E195-'База (2)'!E184</f>
        <v>755</v>
      </c>
      <c r="F184" s="17">
        <f>База!F195-'База (2)'!F184</f>
        <v>7945</v>
      </c>
      <c r="G184" s="29">
        <f>База!G195-'База (2)'!G184</f>
        <v>20200945.010000002</v>
      </c>
      <c r="H184" s="28">
        <f>База!H195-'База (2)'!H184</f>
        <v>800</v>
      </c>
      <c r="I184" s="17">
        <f>База!I195-'База (2)'!I184</f>
        <v>7705</v>
      </c>
      <c r="J184" s="29">
        <f>База!J195-'База (2)'!J184</f>
        <v>19764768.899999999</v>
      </c>
      <c r="K184" s="111">
        <f>База!K195-'База (2)'!K184</f>
        <v>45</v>
      </c>
      <c r="L184" s="18">
        <f>База!L195-'База (2)'!L184</f>
        <v>-240</v>
      </c>
      <c r="M184" s="29">
        <f>База!M195-'База (2)'!M184</f>
        <v>-436176.1100000015</v>
      </c>
      <c r="N184" s="181">
        <f>База!N195-'База (2)'!N184</f>
        <v>5.9602649006622516E-2</v>
      </c>
      <c r="O184" s="19">
        <f>База!O195-'База (2)'!O184</f>
        <v>-3.0207677784770296E-2</v>
      </c>
      <c r="P184" s="32">
        <f>База!P195-'База (2)'!P184</f>
        <v>0.22090759227613985</v>
      </c>
      <c r="Q184" s="93"/>
      <c r="R184" s="93"/>
      <c r="S184" s="93"/>
      <c r="U184" s="81"/>
    </row>
    <row r="185" spans="1:28" s="16" customFormat="1" outlineLevel="1">
      <c r="A185" s="193" t="s">
        <v>34</v>
      </c>
      <c r="B185" s="5" t="s">
        <v>141</v>
      </c>
      <c r="C185" s="6" t="s">
        <v>140</v>
      </c>
      <c r="D185" s="161" t="s">
        <v>159</v>
      </c>
      <c r="E185" s="26">
        <f>База!E196-'База (2)'!E185</f>
        <v>-625</v>
      </c>
      <c r="F185" s="14">
        <f>База!F196-'База (2)'!F185</f>
        <v>-6121</v>
      </c>
      <c r="G185" s="27">
        <f>База!G196-'База (2)'!G185</f>
        <v>-12754547.320000002</v>
      </c>
      <c r="H185" s="26">
        <f>База!H196-'База (2)'!H185</f>
        <v>0</v>
      </c>
      <c r="I185" s="21">
        <f>База!I196-'База (2)'!I185</f>
        <v>0</v>
      </c>
      <c r="J185" s="27">
        <f>База!J196-'База (2)'!J185</f>
        <v>0</v>
      </c>
      <c r="K185" s="26">
        <f>База!K196-'База (2)'!K185</f>
        <v>625</v>
      </c>
      <c r="L185" s="21">
        <f>База!L196-'База (2)'!L185</f>
        <v>6121</v>
      </c>
      <c r="M185" s="27">
        <f>База!M196-'База (2)'!M185</f>
        <v>12754547.320000002</v>
      </c>
      <c r="N185" s="30">
        <f>База!N196-'База (2)'!N185</f>
        <v>1</v>
      </c>
      <c r="O185" s="15">
        <f>База!O196-'База (2)'!O185</f>
        <v>1</v>
      </c>
      <c r="P185" s="31">
        <f>База!P196-'База (2)'!P185</f>
        <v>1</v>
      </c>
      <c r="Q185" s="92"/>
      <c r="R185" s="92"/>
      <c r="S185" s="92"/>
      <c r="U185" s="81"/>
    </row>
    <row r="186" spans="1:28" s="20" customFormat="1" outlineLevel="1">
      <c r="A186" s="193" t="s">
        <v>34</v>
      </c>
      <c r="B186" s="5"/>
      <c r="C186" s="8" t="s">
        <v>166</v>
      </c>
      <c r="D186" s="162" t="s">
        <v>159</v>
      </c>
      <c r="E186" s="28">
        <f>База!E197-'База (2)'!E186</f>
        <v>0</v>
      </c>
      <c r="F186" s="17">
        <f>База!F197-'База (2)'!F186</f>
        <v>0</v>
      </c>
      <c r="G186" s="29">
        <f>База!G197-'База (2)'!G186</f>
        <v>0</v>
      </c>
      <c r="H186" s="28">
        <f>База!H197-'База (2)'!H186</f>
        <v>0</v>
      </c>
      <c r="I186" s="17">
        <f>База!I197-'База (2)'!I186</f>
        <v>0</v>
      </c>
      <c r="J186" s="29">
        <f>База!J197-'База (2)'!J186</f>
        <v>0</v>
      </c>
      <c r="K186" s="111">
        <f>База!K197-'База (2)'!K186</f>
        <v>0</v>
      </c>
      <c r="L186" s="18">
        <f>База!L197-'База (2)'!L186</f>
        <v>0</v>
      </c>
      <c r="M186" s="29">
        <f>База!M197-'База (2)'!M186</f>
        <v>0</v>
      </c>
      <c r="N186" s="30">
        <f>База!N197-'База (2)'!N186</f>
        <v>0</v>
      </c>
      <c r="O186" s="15">
        <f>База!O197-'База (2)'!O186</f>
        <v>0</v>
      </c>
      <c r="P186" s="31">
        <f>База!P197-'База (2)'!P186</f>
        <v>0</v>
      </c>
      <c r="Q186" s="93"/>
      <c r="R186" s="93"/>
      <c r="S186" s="93"/>
      <c r="U186" s="81"/>
    </row>
    <row r="187" spans="1:28" s="20" customFormat="1" outlineLevel="1">
      <c r="A187" s="193" t="s">
        <v>34</v>
      </c>
      <c r="B187" s="5"/>
      <c r="C187" s="8" t="s">
        <v>167</v>
      </c>
      <c r="D187" s="162" t="s">
        <v>159</v>
      </c>
      <c r="E187" s="28">
        <f>База!E198-'База (2)'!E187</f>
        <v>78</v>
      </c>
      <c r="F187" s="17">
        <f>База!F198-'База (2)'!F187</f>
        <v>924</v>
      </c>
      <c r="G187" s="29">
        <f>База!G198-'База (2)'!G187</f>
        <v>2212360.2400000002</v>
      </c>
      <c r="H187" s="111">
        <f>База!H198-'База (2)'!H187</f>
        <v>108</v>
      </c>
      <c r="I187" s="18">
        <f>База!I198-'База (2)'!I187</f>
        <v>1214</v>
      </c>
      <c r="J187" s="29">
        <f>База!J198-'База (2)'!J187</f>
        <v>2872454.9699999997</v>
      </c>
      <c r="K187" s="111">
        <f>База!K198-'База (2)'!K187</f>
        <v>30</v>
      </c>
      <c r="L187" s="18">
        <f>База!L198-'База (2)'!L187</f>
        <v>290</v>
      </c>
      <c r="M187" s="29">
        <f>База!M198-'База (2)'!M187</f>
        <v>660094.72999999952</v>
      </c>
      <c r="N187" s="181">
        <f>База!N198-'База (2)'!N187</f>
        <v>0.38461538461538464</v>
      </c>
      <c r="O187" s="19">
        <f>База!O198-'База (2)'!O187</f>
        <v>0.31385281385281383</v>
      </c>
      <c r="P187" s="32">
        <f>База!P198-'База (2)'!P187</f>
        <v>0.29836674790358708</v>
      </c>
      <c r="Q187" s="93"/>
      <c r="R187" s="93"/>
      <c r="S187" s="93"/>
      <c r="U187" s="81"/>
    </row>
    <row r="188" spans="1:28" s="20" customFormat="1" ht="31.5" outlineLevel="1">
      <c r="A188" s="193" t="s">
        <v>34</v>
      </c>
      <c r="B188" s="5"/>
      <c r="C188" s="129" t="s">
        <v>182</v>
      </c>
      <c r="D188" s="162" t="s">
        <v>159</v>
      </c>
      <c r="E188" s="28">
        <f>База!E199-'База (2)'!E188</f>
        <v>677</v>
      </c>
      <c r="F188" s="17">
        <f>База!F199-'База (2)'!F188</f>
        <v>7021</v>
      </c>
      <c r="G188" s="29">
        <f>База!G199-'База (2)'!G188</f>
        <v>16796931</v>
      </c>
      <c r="H188" s="28">
        <f>База!H199-'База (2)'!H188</f>
        <v>692</v>
      </c>
      <c r="I188" s="18">
        <f>База!I199-'База (2)'!I188</f>
        <v>6491</v>
      </c>
      <c r="J188" s="29">
        <f>База!J199-'База (2)'!J188</f>
        <v>15974106.709999999</v>
      </c>
      <c r="K188" s="111">
        <f>База!K199-'База (2)'!K188</f>
        <v>15</v>
      </c>
      <c r="L188" s="18">
        <f>База!L199-'База (2)'!L188</f>
        <v>-530</v>
      </c>
      <c r="M188" s="29">
        <f>База!M199-'База (2)'!M188</f>
        <v>-822824.29000000097</v>
      </c>
      <c r="N188" s="30">
        <f>База!N199-'База (2)'!N188</f>
        <v>2.2156573116691284E-2</v>
      </c>
      <c r="O188" s="15">
        <f>База!O199-'База (2)'!O188</f>
        <v>-7.5487822247543079E-2</v>
      </c>
      <c r="P188" s="31">
        <f>База!P199-'База (2)'!P188</f>
        <v>-4.8986585108910727E-2</v>
      </c>
      <c r="Q188" s="93"/>
      <c r="R188" s="93"/>
      <c r="S188" s="93"/>
      <c r="U188" s="81"/>
    </row>
    <row r="189" spans="1:28" s="20" customFormat="1" outlineLevel="1">
      <c r="A189" s="194" t="s">
        <v>34</v>
      </c>
      <c r="B189" s="7" t="s">
        <v>185</v>
      </c>
      <c r="C189" s="8" t="s">
        <v>157</v>
      </c>
      <c r="D189" s="162" t="s">
        <v>159</v>
      </c>
      <c r="E189" s="28">
        <f>База!E200-'База (2)'!E189</f>
        <v>20864</v>
      </c>
      <c r="F189" s="17">
        <f>База!F200-'База (2)'!F189</f>
        <v>83713</v>
      </c>
      <c r="G189" s="29">
        <f>База!G200-'База (2)'!G189</f>
        <v>82249725.180000007</v>
      </c>
      <c r="H189" s="28">
        <f>База!H200-'База (2)'!H189</f>
        <v>17937</v>
      </c>
      <c r="I189" s="17">
        <f>База!I200-'База (2)'!I189</f>
        <v>85591</v>
      </c>
      <c r="J189" s="29">
        <f>База!J200-'База (2)'!J189</f>
        <v>95092484.640000001</v>
      </c>
      <c r="K189" s="111">
        <f>База!K200-'База (2)'!K189</f>
        <v>-2927</v>
      </c>
      <c r="L189" s="18">
        <f>База!L200-'База (2)'!L189</f>
        <v>1878</v>
      </c>
      <c r="M189" s="29">
        <f>База!M200-'База (2)'!M189</f>
        <v>12842759.459999993</v>
      </c>
      <c r="N189" s="181">
        <f>База!N200-'База (2)'!N189</f>
        <v>0.85765515922348667</v>
      </c>
      <c r="O189" s="19">
        <f>База!O200-'База (2)'!O189</f>
        <v>1.015434808399573</v>
      </c>
      <c r="P189" s="32">
        <f>База!P200-'База (2)'!P189</f>
        <v>1.1399934434478971</v>
      </c>
      <c r="Q189" s="93"/>
      <c r="R189" s="93"/>
      <c r="S189" s="93"/>
      <c r="U189" s="81"/>
    </row>
    <row r="190" spans="1:28" s="20" customFormat="1" outlineLevel="1">
      <c r="A190" s="194" t="s">
        <v>34</v>
      </c>
      <c r="B190" s="7" t="s">
        <v>186</v>
      </c>
      <c r="C190" s="8" t="s">
        <v>183</v>
      </c>
      <c r="D190" s="162" t="s">
        <v>159</v>
      </c>
      <c r="E190" s="28">
        <f>База!E201-'База (2)'!E190</f>
        <v>18895</v>
      </c>
      <c r="F190" s="17">
        <f>База!F201-'База (2)'!F190</f>
        <v>73246</v>
      </c>
      <c r="G190" s="29">
        <f>База!G201-'База (2)'!G190</f>
        <v>63312581.700000003</v>
      </c>
      <c r="H190" s="28">
        <f>База!H201-'База (2)'!H190</f>
        <v>16666</v>
      </c>
      <c r="I190" s="17">
        <f>База!I201-'База (2)'!I190</f>
        <v>80591</v>
      </c>
      <c r="J190" s="29">
        <f>База!J201-'База (2)'!J190</f>
        <v>87861794.640000001</v>
      </c>
      <c r="K190" s="111">
        <f>База!K201-'База (2)'!K190</f>
        <v>-2229</v>
      </c>
      <c r="L190" s="18">
        <f>База!L201-'База (2)'!L190</f>
        <v>7345</v>
      </c>
      <c r="M190" s="29">
        <f>База!M201-'База (2)'!M190</f>
        <v>24549212.939999994</v>
      </c>
      <c r="N190" s="181">
        <f>База!N201-'База (2)'!N190</f>
        <v>0.85598356445814072</v>
      </c>
      <c r="O190" s="19">
        <f>База!O201-'База (2)'!O190</f>
        <v>1.0228582307399416</v>
      </c>
      <c r="P190" s="32">
        <f>База!P201-'База (2)'!P190</f>
        <v>1.1729787148217925</v>
      </c>
      <c r="Q190" s="93"/>
      <c r="R190" s="93"/>
      <c r="S190" s="93"/>
      <c r="U190" s="81"/>
    </row>
    <row r="191" spans="1:28" s="20" customFormat="1" outlineLevel="1">
      <c r="A191" s="194" t="s">
        <v>34</v>
      </c>
      <c r="B191" s="7" t="s">
        <v>187</v>
      </c>
      <c r="C191" s="8" t="s">
        <v>156</v>
      </c>
      <c r="D191" s="162"/>
      <c r="E191" s="28" t="e">
        <f>База!#REF!-'База (2)'!E191</f>
        <v>#REF!</v>
      </c>
      <c r="F191" s="17" t="e">
        <f>База!#REF!-'База (2)'!F191</f>
        <v>#REF!</v>
      </c>
      <c r="G191" s="29" t="e">
        <f>База!#REF!-'База (2)'!G191</f>
        <v>#REF!</v>
      </c>
      <c r="H191" s="28" t="e">
        <f>База!#REF!-'База (2)'!H191</f>
        <v>#REF!</v>
      </c>
      <c r="I191" s="17" t="e">
        <f>База!#REF!-'База (2)'!I191</f>
        <v>#REF!</v>
      </c>
      <c r="J191" s="29" t="e">
        <f>База!#REF!-'База (2)'!J191</f>
        <v>#REF!</v>
      </c>
      <c r="K191" s="111" t="e">
        <f>База!#REF!-'База (2)'!K191</f>
        <v>#REF!</v>
      </c>
      <c r="L191" s="18" t="e">
        <f>База!#REF!-'База (2)'!L191</f>
        <v>#REF!</v>
      </c>
      <c r="M191" s="29" t="e">
        <f>База!#REF!-'База (2)'!M191</f>
        <v>#REF!</v>
      </c>
      <c r="N191" s="181" t="e">
        <f>База!#REF!-'База (2)'!N191</f>
        <v>#REF!</v>
      </c>
      <c r="O191" s="19" t="e">
        <f>База!#REF!-'База (2)'!O191</f>
        <v>#REF!</v>
      </c>
      <c r="P191" s="32" t="e">
        <f>База!#REF!-'База (2)'!P191</f>
        <v>#REF!</v>
      </c>
      <c r="Q191" s="93"/>
      <c r="R191" s="93"/>
      <c r="S191" s="93"/>
      <c r="U191" s="81"/>
    </row>
    <row r="192" spans="1:28" s="16" customFormat="1" ht="31.5" outlineLevel="1">
      <c r="A192" s="193" t="s">
        <v>34</v>
      </c>
      <c r="B192" s="5" t="s">
        <v>139</v>
      </c>
      <c r="C192" s="9" t="s">
        <v>142</v>
      </c>
      <c r="D192" s="163" t="s">
        <v>1</v>
      </c>
      <c r="E192" s="26">
        <f>База!E202-'База (2)'!E192</f>
        <v>-12584</v>
      </c>
      <c r="F192" s="21">
        <f>База!F202-'База (2)'!F192</f>
        <v>-74371</v>
      </c>
      <c r="G192" s="27">
        <f>База!G202-'База (2)'!G192</f>
        <v>-53986255.859999999</v>
      </c>
      <c r="H192" s="26">
        <f>База!H202-'База (2)'!H192</f>
        <v>-12012</v>
      </c>
      <c r="I192" s="21">
        <f>База!I202-'База (2)'!I192</f>
        <v>-70225</v>
      </c>
      <c r="J192" s="27">
        <f>База!J202-'База (2)'!J192</f>
        <v>11232614.949999999</v>
      </c>
      <c r="K192" s="26">
        <f>База!K202-'База (2)'!K192</f>
        <v>572</v>
      </c>
      <c r="L192" s="21">
        <f>База!L202-'База (2)'!L192</f>
        <v>4146</v>
      </c>
      <c r="M192" s="27">
        <f>База!M202-'База (2)'!M192</f>
        <v>65218870.810000002</v>
      </c>
      <c r="N192" s="30">
        <f>База!N202-'База (2)'!N192</f>
        <v>0.13629560502152765</v>
      </c>
      <c r="O192" s="15">
        <f>База!O202-'База (2)'!O192</f>
        <v>0.10876919433041642</v>
      </c>
      <c r="P192" s="31">
        <f>База!P202-'База (2)'!P192</f>
        <v>1.0659099958072495</v>
      </c>
      <c r="Q192" s="92"/>
      <c r="R192" s="92"/>
      <c r="S192" s="92"/>
      <c r="U192" s="81"/>
    </row>
    <row r="193" spans="1:28" s="20" customFormat="1" ht="31.5" outlineLevel="1">
      <c r="A193" s="194" t="s">
        <v>34</v>
      </c>
      <c r="B193" s="7" t="s">
        <v>188</v>
      </c>
      <c r="C193" s="10" t="s">
        <v>184</v>
      </c>
      <c r="D193" s="164" t="s">
        <v>1</v>
      </c>
      <c r="E193" s="28">
        <f>База!E203-'База (2)'!E193</f>
        <v>-16084</v>
      </c>
      <c r="F193" s="17">
        <f>База!F203-'База (2)'!F193</f>
        <v>-79181</v>
      </c>
      <c r="G193" s="29">
        <f>База!G203-'База (2)'!G193</f>
        <v>-63936902.030000001</v>
      </c>
      <c r="H193" s="28">
        <f>База!H203-'База (2)'!H193</f>
        <v>-16312</v>
      </c>
      <c r="I193" s="17">
        <f>База!I203-'База (2)'!I193</f>
        <v>-76446</v>
      </c>
      <c r="J193" s="29">
        <f>База!J203-'База (2)'!J193</f>
        <v>-101061.14000000013</v>
      </c>
      <c r="K193" s="111">
        <f>База!K203-'База (2)'!K193</f>
        <v>-228</v>
      </c>
      <c r="L193" s="18">
        <f>База!L203-'База (2)'!L193</f>
        <v>2735</v>
      </c>
      <c r="M193" s="29">
        <f>База!M203-'База (2)'!M193</f>
        <v>63835840.890000001</v>
      </c>
      <c r="N193" s="181">
        <f>База!N203-'База (2)'!N193</f>
        <v>-0.19366036818761773</v>
      </c>
      <c r="O193" s="19">
        <f>База!O203-'База (2)'!O193</f>
        <v>3.4541114661345525E-2</v>
      </c>
      <c r="P193" s="32">
        <f>База!P203-'База (2)'!P193</f>
        <v>0.9069367393649681</v>
      </c>
      <c r="Q193" s="93"/>
      <c r="R193" s="93"/>
      <c r="S193" s="93"/>
      <c r="U193" s="81"/>
    </row>
    <row r="194" spans="1:28" s="20" customFormat="1" ht="31.5" outlineLevel="1">
      <c r="A194" s="194" t="s">
        <v>34</v>
      </c>
      <c r="B194" s="7"/>
      <c r="C194" s="10" t="s">
        <v>224</v>
      </c>
      <c r="D194" s="164" t="s">
        <v>225</v>
      </c>
      <c r="E194" s="28">
        <f>База!E204-'База (2)'!E194</f>
        <v>-3731</v>
      </c>
      <c r="F194" s="17">
        <f>База!F204-'База (2)'!F194</f>
        <v>-5967</v>
      </c>
      <c r="G194" s="29">
        <f>База!G204-'База (2)'!G194</f>
        <v>-8183536.1500000004</v>
      </c>
      <c r="H194" s="28">
        <f>База!H204-'База (2)'!H194</f>
        <v>-3820</v>
      </c>
      <c r="I194" s="17">
        <f>База!I204-'База (2)'!I194</f>
        <v>-6167</v>
      </c>
      <c r="J194" s="29">
        <f>База!J204-'База (2)'!J194</f>
        <v>-14015272.149999999</v>
      </c>
      <c r="K194" s="111">
        <f>База!K204-'База (2)'!K194</f>
        <v>-89</v>
      </c>
      <c r="L194" s="18">
        <f>База!L204-'База (2)'!L194</f>
        <v>-200</v>
      </c>
      <c r="M194" s="29">
        <f>База!M204-'База (2)'!M194</f>
        <v>-5831735.9999999981</v>
      </c>
      <c r="N194" s="181">
        <f>База!N204-'База (2)'!N194</f>
        <v>-0.10357421012485446</v>
      </c>
      <c r="O194" s="19">
        <f>База!O204-'База (2)'!O194</f>
        <v>-6.474706073554945E-2</v>
      </c>
      <c r="P194" s="32">
        <f>База!P204-'База (2)'!P194</f>
        <v>-0.42303823607166319</v>
      </c>
      <c r="Q194" s="93"/>
      <c r="R194" s="93"/>
      <c r="S194" s="93"/>
      <c r="U194" s="81"/>
    </row>
    <row r="195" spans="1:28" s="20" customFormat="1" outlineLevel="1">
      <c r="A195" s="194" t="s">
        <v>34</v>
      </c>
      <c r="B195" s="7"/>
      <c r="C195" s="10" t="s">
        <v>222</v>
      </c>
      <c r="D195" s="164" t="s">
        <v>223</v>
      </c>
      <c r="E195" s="28">
        <f>База!E205-'База (2)'!E195</f>
        <v>-217</v>
      </c>
      <c r="F195" s="17">
        <f>База!F205-'База (2)'!F195</f>
        <v>0</v>
      </c>
      <c r="G195" s="29">
        <f>База!G205-'База (2)'!G195</f>
        <v>-437650</v>
      </c>
      <c r="H195" s="28">
        <f>База!H205-'База (2)'!H195</f>
        <v>-219</v>
      </c>
      <c r="I195" s="17">
        <f>База!I205-'База (2)'!I195</f>
        <v>0</v>
      </c>
      <c r="J195" s="29">
        <f>База!J205-'База (2)'!J195</f>
        <v>-338050</v>
      </c>
      <c r="K195" s="111">
        <f>База!K205-'База (2)'!K195</f>
        <v>-2</v>
      </c>
      <c r="L195" s="18">
        <f>База!L205-'База (2)'!L195</f>
        <v>0</v>
      </c>
      <c r="M195" s="29">
        <f>База!M205-'База (2)'!M195</f>
        <v>99600</v>
      </c>
      <c r="N195" s="181">
        <f>База!N205-'База (2)'!N195</f>
        <v>-9.2165898617511521E-3</v>
      </c>
      <c r="O195" s="19">
        <f>База!O205-'База (2)'!O195</f>
        <v>0</v>
      </c>
      <c r="P195" s="32">
        <f>База!P205-'База (2)'!P195</f>
        <v>0.2275791157317491</v>
      </c>
      <c r="Q195" s="93"/>
      <c r="R195" s="93"/>
      <c r="S195" s="93"/>
      <c r="U195" s="81"/>
    </row>
    <row r="196" spans="1:28" s="20" customFormat="1" outlineLevel="1">
      <c r="A196" s="194" t="s">
        <v>34</v>
      </c>
      <c r="B196" s="7" t="s">
        <v>189</v>
      </c>
      <c r="C196" s="11" t="s">
        <v>144</v>
      </c>
      <c r="D196" s="164" t="s">
        <v>1</v>
      </c>
      <c r="E196" s="28">
        <f>База!E208-'База (2)'!E196</f>
        <v>-1619</v>
      </c>
      <c r="F196" s="17">
        <f>База!F208-'База (2)'!F196</f>
        <v>-7350</v>
      </c>
      <c r="G196" s="29">
        <f>База!G208-'База (2)'!G196</f>
        <v>-6831022</v>
      </c>
      <c r="H196" s="28">
        <f>База!H208-'База (2)'!H196</f>
        <v>-1714</v>
      </c>
      <c r="I196" s="17">
        <f>База!I208-'База (2)'!I196</f>
        <v>-6800</v>
      </c>
      <c r="J196" s="29">
        <f>База!J208-'База (2)'!J196</f>
        <v>-8955300</v>
      </c>
      <c r="K196" s="111">
        <f>База!K208-'База (2)'!K196</f>
        <v>-95</v>
      </c>
      <c r="L196" s="18">
        <f>База!L208-'База (2)'!L196</f>
        <v>550</v>
      </c>
      <c r="M196" s="29">
        <f>База!M208-'База (2)'!M196</f>
        <v>-2124278</v>
      </c>
      <c r="N196" s="181">
        <f>База!N208-'База (2)'!N196</f>
        <v>-5.8678196417541691E-2</v>
      </c>
      <c r="O196" s="19">
        <f>База!O208-'База (2)'!O196</f>
        <v>7.4829931972789115E-2</v>
      </c>
      <c r="P196" s="32">
        <f>База!P208-'База (2)'!P196</f>
        <v>-0.31097513666329868</v>
      </c>
      <c r="Q196" s="93"/>
      <c r="R196" s="93"/>
      <c r="S196" s="93"/>
      <c r="U196" s="81"/>
    </row>
    <row r="197" spans="1:28" s="16" customFormat="1" outlineLevel="1">
      <c r="A197" s="193" t="s">
        <v>34</v>
      </c>
      <c r="B197" s="5" t="s">
        <v>143</v>
      </c>
      <c r="C197" s="6" t="s">
        <v>2</v>
      </c>
      <c r="D197" s="163" t="s">
        <v>3</v>
      </c>
      <c r="E197" s="26">
        <f>База!E209-'База (2)'!E197</f>
        <v>0</v>
      </c>
      <c r="F197" s="14">
        <f>База!F209-'База (2)'!F197</f>
        <v>0</v>
      </c>
      <c r="G197" s="27">
        <f>База!G209-'База (2)'!G197</f>
        <v>0</v>
      </c>
      <c r="H197" s="230">
        <f>База!H209-'База (2)'!H197</f>
        <v>0</v>
      </c>
      <c r="I197" s="231">
        <f>База!I209-'База (2)'!I197</f>
        <v>0</v>
      </c>
      <c r="J197" s="232">
        <f>База!J209-'База (2)'!J197</f>
        <v>0</v>
      </c>
      <c r="K197" s="165">
        <f>База!K209-'База (2)'!K197</f>
        <v>0</v>
      </c>
      <c r="L197" s="21">
        <f>База!L209-'База (2)'!L197</f>
        <v>0</v>
      </c>
      <c r="M197" s="27">
        <f>База!M209-'База (2)'!M197</f>
        <v>0</v>
      </c>
      <c r="N197" s="30">
        <f>База!N209-'База (2)'!N197</f>
        <v>0</v>
      </c>
      <c r="O197" s="15">
        <f>База!O209-'База (2)'!O197</f>
        <v>0</v>
      </c>
      <c r="P197" s="31">
        <f>База!P209-'База (2)'!P197</f>
        <v>0</v>
      </c>
      <c r="Q197" s="92"/>
      <c r="R197" s="92"/>
      <c r="S197" s="92"/>
      <c r="U197" s="81"/>
    </row>
    <row r="198" spans="1:28" s="13" customFormat="1">
      <c r="A198" s="36" t="s">
        <v>32</v>
      </c>
      <c r="B198" s="37" t="s">
        <v>37</v>
      </c>
      <c r="C198" s="215" t="s">
        <v>36</v>
      </c>
      <c r="D198" s="208" t="s">
        <v>145</v>
      </c>
      <c r="E198" s="40" t="e">
        <f>База!E210-'База (2)'!E198</f>
        <v>#VALUE!</v>
      </c>
      <c r="F198" s="41" t="e">
        <f>База!F210-'База (2)'!F198</f>
        <v>#VALUE!</v>
      </c>
      <c r="G198" s="42">
        <f>База!G210-'База (2)'!G198</f>
        <v>-14007012.049999714</v>
      </c>
      <c r="H198" s="40" t="e">
        <f>База!H210-'База (2)'!H198</f>
        <v>#VALUE!</v>
      </c>
      <c r="I198" s="41" t="e">
        <f>База!I210-'База (2)'!I198</f>
        <v>#VALUE!</v>
      </c>
      <c r="J198" s="42">
        <f>База!J210-'База (2)'!J198</f>
        <v>1028669971.5100001</v>
      </c>
      <c r="K198" s="40" t="e">
        <f>База!K210-'База (2)'!K198</f>
        <v>#VALUE!</v>
      </c>
      <c r="L198" s="41" t="e">
        <f>База!L210-'База (2)'!L198</f>
        <v>#VALUE!</v>
      </c>
      <c r="M198" s="42">
        <f>База!M210-'База (2)'!M198</f>
        <v>1042676983.5599999</v>
      </c>
      <c r="N198" s="216" t="e">
        <f>База!N210-'База (2)'!N198</f>
        <v>#VALUE!</v>
      </c>
      <c r="O198" s="217" t="e">
        <f>База!O210-'База (2)'!O198</f>
        <v>#VALUE!</v>
      </c>
      <c r="P198" s="43">
        <f>База!P210-'База (2)'!P198</f>
        <v>1.1263780048746999</v>
      </c>
      <c r="Q198" s="91"/>
      <c r="R198" s="91"/>
      <c r="S198" s="91"/>
      <c r="U198" s="81"/>
      <c r="W198" s="81"/>
      <c r="X198" s="81">
        <v>64396674.329999998</v>
      </c>
    </row>
    <row r="199" spans="1:28" s="16" customFormat="1" outlineLevel="1">
      <c r="A199" s="193" t="s">
        <v>37</v>
      </c>
      <c r="B199" s="5" t="s">
        <v>136</v>
      </c>
      <c r="C199" s="6" t="s">
        <v>137</v>
      </c>
      <c r="D199" s="161" t="s">
        <v>194</v>
      </c>
      <c r="E199" s="26">
        <f>База!E211-'База (2)'!E199</f>
        <v>-524</v>
      </c>
      <c r="F199" s="14">
        <f>База!F211-'База (2)'!F199</f>
        <v>884</v>
      </c>
      <c r="G199" s="27">
        <f>База!G211-'База (2)'!G199</f>
        <v>-94889511.149999857</v>
      </c>
      <c r="H199" s="26">
        <f>База!H211-'База (2)'!H199</f>
        <v>7208</v>
      </c>
      <c r="I199" s="14">
        <f>База!I211-'База (2)'!I199</f>
        <v>65730</v>
      </c>
      <c r="J199" s="27">
        <f>База!J211-'База (2)'!J199</f>
        <v>409036090.13999999</v>
      </c>
      <c r="K199" s="26">
        <f>База!K211-'База (2)'!K199</f>
        <v>7732</v>
      </c>
      <c r="L199" s="14">
        <f>База!L211-'База (2)'!L199</f>
        <v>64846</v>
      </c>
      <c r="M199" s="27">
        <f>База!M211-'База (2)'!M199</f>
        <v>503925601.28999984</v>
      </c>
      <c r="N199" s="30">
        <f>База!N211-'База (2)'!N199</f>
        <v>1.008111888111888</v>
      </c>
      <c r="O199" s="15">
        <f>База!O211-'База (2)'!O199</f>
        <v>0.96364169476616335</v>
      </c>
      <c r="P199" s="31">
        <f>База!P211-'База (2)'!P199</f>
        <v>1.1463519549593761</v>
      </c>
      <c r="Q199" s="92"/>
      <c r="R199" s="92"/>
      <c r="S199" s="92"/>
      <c r="U199" s="81"/>
    </row>
    <row r="200" spans="1:28" s="20" customFormat="1" outlineLevel="1">
      <c r="A200" s="194" t="s">
        <v>37</v>
      </c>
      <c r="B200" s="7"/>
      <c r="C200" s="8" t="s">
        <v>166</v>
      </c>
      <c r="D200" s="162" t="s">
        <v>194</v>
      </c>
      <c r="E200" s="28">
        <f>База!E212-'База (2)'!E200</f>
        <v>0</v>
      </c>
      <c r="F200" s="17">
        <f>База!F212-'База (2)'!F200</f>
        <v>0</v>
      </c>
      <c r="G200" s="29">
        <f>База!G212-'База (2)'!G200</f>
        <v>0</v>
      </c>
      <c r="H200" s="28">
        <f>База!H212-'База (2)'!H200</f>
        <v>0</v>
      </c>
      <c r="I200" s="17">
        <f>База!I212-'База (2)'!I200</f>
        <v>0</v>
      </c>
      <c r="J200" s="29">
        <f>База!J212-'База (2)'!J200</f>
        <v>0</v>
      </c>
      <c r="K200" s="28">
        <f>База!K212-'База (2)'!K200</f>
        <v>0</v>
      </c>
      <c r="L200" s="18">
        <f>База!L212-'База (2)'!L200</f>
        <v>0</v>
      </c>
      <c r="M200" s="29">
        <f>База!M212-'База (2)'!M200</f>
        <v>0</v>
      </c>
      <c r="N200" s="181">
        <f>База!N212-'База (2)'!N200</f>
        <v>0</v>
      </c>
      <c r="O200" s="19">
        <f>База!O212-'База (2)'!O200</f>
        <v>0</v>
      </c>
      <c r="P200" s="32">
        <f>База!P212-'База (2)'!P200</f>
        <v>0</v>
      </c>
      <c r="Q200" s="93"/>
      <c r="R200" s="93"/>
      <c r="S200" s="93"/>
      <c r="U200" s="81"/>
    </row>
    <row r="201" spans="1:28" s="20" customFormat="1" outlineLevel="1">
      <c r="A201" s="194" t="s">
        <v>37</v>
      </c>
      <c r="B201" s="7"/>
      <c r="C201" s="8" t="s">
        <v>167</v>
      </c>
      <c r="D201" s="162" t="s">
        <v>194</v>
      </c>
      <c r="E201" s="28">
        <f>База!E213-'База (2)'!E201</f>
        <v>0</v>
      </c>
      <c r="F201" s="17">
        <f>База!F213-'База (2)'!F201</f>
        <v>0</v>
      </c>
      <c r="G201" s="29">
        <f>База!G213-'База (2)'!G201</f>
        <v>0</v>
      </c>
      <c r="H201" s="28">
        <f>База!H213-'База (2)'!H201</f>
        <v>0</v>
      </c>
      <c r="I201" s="17">
        <f>База!I213-'База (2)'!I201</f>
        <v>0</v>
      </c>
      <c r="J201" s="29">
        <f>База!J213-'База (2)'!J201</f>
        <v>0</v>
      </c>
      <c r="K201" s="111">
        <f>База!K213-'База (2)'!K201</f>
        <v>0</v>
      </c>
      <c r="L201" s="18">
        <f>База!L213-'База (2)'!L201</f>
        <v>0</v>
      </c>
      <c r="M201" s="29">
        <f>База!M213-'База (2)'!M201</f>
        <v>0</v>
      </c>
      <c r="N201" s="181">
        <f>База!N213-'База (2)'!N201</f>
        <v>0</v>
      </c>
      <c r="O201" s="19">
        <f>База!O213-'База (2)'!O201</f>
        <v>0</v>
      </c>
      <c r="P201" s="32">
        <f>База!P213-'База (2)'!P201</f>
        <v>0</v>
      </c>
      <c r="Q201" s="93"/>
      <c r="R201" s="93"/>
      <c r="S201" s="93"/>
      <c r="U201" s="81"/>
    </row>
    <row r="202" spans="1:28" s="20" customFormat="1" outlineLevel="1">
      <c r="A202" s="194" t="s">
        <v>37</v>
      </c>
      <c r="B202" s="7" t="s">
        <v>168</v>
      </c>
      <c r="C202" s="8" t="s">
        <v>138</v>
      </c>
      <c r="D202" s="162" t="s">
        <v>194</v>
      </c>
      <c r="E202" s="28">
        <f>База!E214-'База (2)'!E202</f>
        <v>0</v>
      </c>
      <c r="F202" s="17">
        <f>База!F214-'База (2)'!F202</f>
        <v>0</v>
      </c>
      <c r="G202" s="29">
        <f>База!G214-'База (2)'!G202</f>
        <v>0</v>
      </c>
      <c r="H202" s="28">
        <f>База!H214-'База (2)'!H202</f>
        <v>0</v>
      </c>
      <c r="I202" s="17">
        <f>База!I214-'База (2)'!I202</f>
        <v>0</v>
      </c>
      <c r="J202" s="29">
        <f>База!J214-'База (2)'!J202</f>
        <v>0</v>
      </c>
      <c r="K202" s="111">
        <f>База!K214-'База (2)'!K202</f>
        <v>0</v>
      </c>
      <c r="L202" s="18">
        <f>База!L214-'База (2)'!L202</f>
        <v>0</v>
      </c>
      <c r="M202" s="29">
        <f>База!M214-'База (2)'!M202</f>
        <v>0</v>
      </c>
      <c r="N202" s="181">
        <f>База!N214-'База (2)'!N202</f>
        <v>0</v>
      </c>
      <c r="O202" s="19">
        <f>База!O214-'База (2)'!O202</f>
        <v>0</v>
      </c>
      <c r="P202" s="32">
        <f>База!P214-'База (2)'!P202</f>
        <v>0</v>
      </c>
      <c r="Q202" s="93"/>
      <c r="R202" s="93"/>
      <c r="S202" s="93"/>
      <c r="U202" s="81"/>
    </row>
    <row r="203" spans="1:28" s="20" customFormat="1" ht="31.5" outlineLevel="1">
      <c r="A203" s="194" t="s">
        <v>37</v>
      </c>
      <c r="B203" s="7" t="s">
        <v>169</v>
      </c>
      <c r="C203" s="129" t="s">
        <v>181</v>
      </c>
      <c r="D203" s="162" t="s">
        <v>195</v>
      </c>
      <c r="E203" s="28">
        <f>База!E215-'База (2)'!E203</f>
        <v>7150</v>
      </c>
      <c r="F203" s="17">
        <f>База!F215-'База (2)'!F203</f>
        <v>68210</v>
      </c>
      <c r="G203" s="29">
        <f>База!G215-'База (2)'!G203</f>
        <v>356929478.53000015</v>
      </c>
      <c r="H203" s="111">
        <f>База!H215-'База (2)'!H203</f>
        <v>7208</v>
      </c>
      <c r="I203" s="18">
        <f>База!I215-'База (2)'!I203</f>
        <v>65730</v>
      </c>
      <c r="J203" s="29">
        <f>База!J215-'База (2)'!J203</f>
        <v>409000219.58999997</v>
      </c>
      <c r="K203" s="28">
        <f>База!K215-'База (2)'!K203</f>
        <v>58</v>
      </c>
      <c r="L203" s="18">
        <f>База!L215-'База (2)'!L203</f>
        <v>-2480</v>
      </c>
      <c r="M203" s="29">
        <f>База!M215-'База (2)'!M203</f>
        <v>52070741.059999824</v>
      </c>
      <c r="N203" s="181">
        <f>База!N215-'База (2)'!N203</f>
        <v>8.1118881118881127E-3</v>
      </c>
      <c r="O203" s="19">
        <f>База!O215-'База (2)'!O203</f>
        <v>-3.635830523383668E-2</v>
      </c>
      <c r="P203" s="32">
        <f>База!P215-'База (2)'!P203</f>
        <v>0.14588523557777042</v>
      </c>
      <c r="Q203" s="93"/>
      <c r="R203" s="93"/>
      <c r="S203" s="93"/>
      <c r="U203" s="81"/>
    </row>
    <row r="204" spans="1:28" s="20" customFormat="1" outlineLevel="1">
      <c r="A204" s="194" t="s">
        <v>37</v>
      </c>
      <c r="B204" s="7" t="s">
        <v>170</v>
      </c>
      <c r="C204" s="8" t="s">
        <v>180</v>
      </c>
      <c r="D204" s="162" t="s">
        <v>194</v>
      </c>
      <c r="E204" s="28">
        <f>База!E216-'База (2)'!E204</f>
        <v>-7674</v>
      </c>
      <c r="F204" s="17">
        <f>База!F216-'База (2)'!F204</f>
        <v>-67326</v>
      </c>
      <c r="G204" s="29">
        <f>База!G216-'База (2)'!G204</f>
        <v>-452137789.25999999</v>
      </c>
      <c r="H204" s="28">
        <f>База!H216-'База (2)'!H204</f>
        <v>0</v>
      </c>
      <c r="I204" s="17">
        <f>База!I216-'База (2)'!I204</f>
        <v>0</v>
      </c>
      <c r="J204" s="29">
        <f>База!J216-'База (2)'!J204</f>
        <v>-89561</v>
      </c>
      <c r="K204" s="111">
        <f>База!K216-'База (2)'!K204</f>
        <v>7674</v>
      </c>
      <c r="L204" s="18">
        <f>База!L216-'База (2)'!L204</f>
        <v>67326</v>
      </c>
      <c r="M204" s="29">
        <f>База!M216-'База (2)'!M204</f>
        <v>452048228.25999999</v>
      </c>
      <c r="N204" s="181">
        <f>База!N216-'База (2)'!N204</f>
        <v>1</v>
      </c>
      <c r="O204" s="19">
        <f>База!O216-'База (2)'!O204</f>
        <v>1</v>
      </c>
      <c r="P204" s="32">
        <f>База!P216-'База (2)'!P204</f>
        <v>0.65366398805609527</v>
      </c>
      <c r="Q204" s="93"/>
      <c r="R204" s="93"/>
      <c r="S204" s="93"/>
      <c r="U204" s="81"/>
      <c r="X204" s="198"/>
      <c r="AB204" s="22"/>
    </row>
    <row r="205" spans="1:28" s="20" customFormat="1" outlineLevel="1">
      <c r="A205" s="194" t="s">
        <v>37</v>
      </c>
      <c r="B205" s="7" t="s">
        <v>171</v>
      </c>
      <c r="C205" s="8" t="s">
        <v>156</v>
      </c>
      <c r="D205" s="162"/>
      <c r="E205" s="28">
        <f>База!E217-'База (2)'!E205</f>
        <v>1371</v>
      </c>
      <c r="F205" s="17">
        <f>База!F217-'База (2)'!F205</f>
        <v>12999</v>
      </c>
      <c r="G205" s="29">
        <f>База!G217-'База (2)'!G205</f>
        <v>36552206.040000007</v>
      </c>
      <c r="H205" s="28">
        <f>База!H217-'База (2)'!H205</f>
        <v>1900</v>
      </c>
      <c r="I205" s="17">
        <f>База!I217-'База (2)'!I205</f>
        <v>17192</v>
      </c>
      <c r="J205" s="29">
        <f>База!J217-'База (2)'!J205</f>
        <v>45136136.989999995</v>
      </c>
      <c r="K205" s="111">
        <f>База!K217-'База (2)'!K205</f>
        <v>529</v>
      </c>
      <c r="L205" s="18">
        <f>База!L217-'База (2)'!L205</f>
        <v>4193</v>
      </c>
      <c r="M205" s="29">
        <f>База!M217-'База (2)'!M205</f>
        <v>8583930.9499999899</v>
      </c>
      <c r="N205" s="181">
        <f>База!N217-'База (2)'!N205</f>
        <v>0.38584974471188915</v>
      </c>
      <c r="O205" s="19">
        <f>База!O217-'База (2)'!O205</f>
        <v>0.32256327409800756</v>
      </c>
      <c r="P205" s="32">
        <f>База!P217-'База (2)'!P205</f>
        <v>0.84879372724860147</v>
      </c>
      <c r="Q205" s="93"/>
      <c r="R205" s="93"/>
      <c r="S205" s="93"/>
      <c r="U205" s="81"/>
    </row>
    <row r="206" spans="1:28" s="16" customFormat="1" outlineLevel="1">
      <c r="A206" s="193" t="s">
        <v>37</v>
      </c>
      <c r="B206" s="5" t="s">
        <v>141</v>
      </c>
      <c r="C206" s="6" t="s">
        <v>140</v>
      </c>
      <c r="D206" s="161" t="s">
        <v>159</v>
      </c>
      <c r="E206" s="26">
        <f>База!E218-'База (2)'!E206</f>
        <v>-1098</v>
      </c>
      <c r="F206" s="14">
        <f>База!F218-'База (2)'!F206</f>
        <v>-10852</v>
      </c>
      <c r="G206" s="27">
        <f>База!G218-'База (2)'!G206</f>
        <v>-24889435.869999997</v>
      </c>
      <c r="H206" s="26">
        <f>База!H218-'База (2)'!H206</f>
        <v>250</v>
      </c>
      <c r="I206" s="21">
        <f>База!I218-'База (2)'!I206</f>
        <v>1070</v>
      </c>
      <c r="J206" s="27">
        <f>База!J218-'База (2)'!J206</f>
        <v>5380040.9000000004</v>
      </c>
      <c r="K206" s="26">
        <f>База!K218-'База (2)'!K206</f>
        <v>1348</v>
      </c>
      <c r="L206" s="21">
        <f>База!L218-'База (2)'!L206</f>
        <v>11922</v>
      </c>
      <c r="M206" s="27">
        <f>База!M218-'База (2)'!M206</f>
        <v>30269476.77</v>
      </c>
      <c r="N206" s="30">
        <f>База!N218-'База (2)'!N206</f>
        <v>0.99206349206349209</v>
      </c>
      <c r="O206" s="15">
        <f>База!O218-'База (2)'!O206</f>
        <v>0.70163934426229502</v>
      </c>
      <c r="P206" s="31">
        <f>База!P218-'База (2)'!P206</f>
        <v>0.79283957246790027</v>
      </c>
      <c r="Q206" s="92"/>
      <c r="R206" s="92"/>
      <c r="S206" s="92"/>
      <c r="U206" s="81"/>
    </row>
    <row r="207" spans="1:28" s="20" customFormat="1" outlineLevel="1">
      <c r="A207" s="193" t="s">
        <v>37</v>
      </c>
      <c r="B207" s="5"/>
      <c r="C207" s="8" t="s">
        <v>166</v>
      </c>
      <c r="D207" s="162" t="s">
        <v>159</v>
      </c>
      <c r="E207" s="28">
        <f>База!E219-'База (2)'!E207</f>
        <v>0</v>
      </c>
      <c r="F207" s="17">
        <f>База!F219-'База (2)'!F207</f>
        <v>0</v>
      </c>
      <c r="G207" s="29">
        <f>База!G219-'База (2)'!G207</f>
        <v>0</v>
      </c>
      <c r="H207" s="28">
        <f>База!H219-'База (2)'!H207</f>
        <v>0</v>
      </c>
      <c r="I207" s="17">
        <f>База!I219-'База (2)'!I207</f>
        <v>0</v>
      </c>
      <c r="J207" s="29">
        <f>База!J219-'База (2)'!J207</f>
        <v>0</v>
      </c>
      <c r="K207" s="111">
        <f>База!K219-'База (2)'!K207</f>
        <v>0</v>
      </c>
      <c r="L207" s="18">
        <f>База!L219-'База (2)'!L207</f>
        <v>0</v>
      </c>
      <c r="M207" s="29">
        <f>База!M219-'База (2)'!M207</f>
        <v>0</v>
      </c>
      <c r="N207" s="30">
        <f>База!N219-'База (2)'!N207</f>
        <v>0</v>
      </c>
      <c r="O207" s="15">
        <f>База!O219-'База (2)'!O207</f>
        <v>0</v>
      </c>
      <c r="P207" s="31">
        <f>База!P219-'База (2)'!P207</f>
        <v>0</v>
      </c>
      <c r="Q207" s="93"/>
      <c r="R207" s="93"/>
      <c r="S207" s="93"/>
      <c r="U207" s="81"/>
    </row>
    <row r="208" spans="1:28" s="20" customFormat="1" outlineLevel="1">
      <c r="A208" s="193" t="s">
        <v>37</v>
      </c>
      <c r="B208" s="5"/>
      <c r="C208" s="8" t="s">
        <v>167</v>
      </c>
      <c r="D208" s="162" t="s">
        <v>159</v>
      </c>
      <c r="E208" s="28">
        <f>База!E220-'База (2)'!E208</f>
        <v>479</v>
      </c>
      <c r="F208" s="17">
        <f>База!F220-'База (2)'!F208</f>
        <v>4792</v>
      </c>
      <c r="G208" s="29">
        <f>База!G220-'База (2)'!G208</f>
        <v>10451088.58</v>
      </c>
      <c r="H208" s="111">
        <f>База!H220-'База (2)'!H208</f>
        <v>825</v>
      </c>
      <c r="I208" s="18">
        <f>База!I220-'База (2)'!I208</f>
        <v>7350</v>
      </c>
      <c r="J208" s="29">
        <f>База!J220-'База (2)'!J208</f>
        <v>19374507.829999998</v>
      </c>
      <c r="K208" s="111">
        <f>База!K220-'База (2)'!K208</f>
        <v>346</v>
      </c>
      <c r="L208" s="18">
        <f>База!L220-'База (2)'!L208</f>
        <v>2558</v>
      </c>
      <c r="M208" s="29">
        <f>База!M220-'База (2)'!M208</f>
        <v>8923419.2499999981</v>
      </c>
      <c r="N208" s="181">
        <f>База!N220-'База (2)'!N208</f>
        <v>1.2910798122065728</v>
      </c>
      <c r="O208" s="19">
        <f>База!O220-'База (2)'!O208</f>
        <v>1.2272499582568042</v>
      </c>
      <c r="P208" s="32">
        <f>База!P220-'База (2)'!P208</f>
        <v>1.1433135533352745</v>
      </c>
      <c r="Q208" s="93"/>
      <c r="R208" s="93"/>
      <c r="S208" s="93"/>
      <c r="U208" s="81"/>
    </row>
    <row r="209" spans="1:24" s="20" customFormat="1" ht="31.5" outlineLevel="1">
      <c r="A209" s="193" t="s">
        <v>37</v>
      </c>
      <c r="B209" s="5"/>
      <c r="C209" s="129" t="s">
        <v>182</v>
      </c>
      <c r="D209" s="162" t="s">
        <v>159</v>
      </c>
      <c r="E209" s="28">
        <f>База!E221-'База (2)'!E209</f>
        <v>732</v>
      </c>
      <c r="F209" s="17">
        <f>База!F221-'База (2)'!F209</f>
        <v>7010</v>
      </c>
      <c r="G209" s="29">
        <f>База!G221-'База (2)'!G209</f>
        <v>19287479.620000005</v>
      </c>
      <c r="H209" s="28">
        <f>База!H221-'База (2)'!H209</f>
        <v>1075</v>
      </c>
      <c r="I209" s="18">
        <f>База!I221-'База (2)'!I209</f>
        <v>9842</v>
      </c>
      <c r="J209" s="29">
        <f>База!J221-'База (2)'!J209</f>
        <v>25636197.609999996</v>
      </c>
      <c r="K209" s="111">
        <f>База!K221-'База (2)'!K209</f>
        <v>343</v>
      </c>
      <c r="L209" s="18">
        <f>База!L221-'База (2)'!L209</f>
        <v>2832</v>
      </c>
      <c r="M209" s="29">
        <f>База!M221-'База (2)'!M209</f>
        <v>6348717.9899999909</v>
      </c>
      <c r="N209" s="30">
        <f>База!N221-'База (2)'!N209</f>
        <v>0.46857923497267762</v>
      </c>
      <c r="O209" s="15">
        <f>База!O221-'База (2)'!O209</f>
        <v>0.40399429386590585</v>
      </c>
      <c r="P209" s="31">
        <f>База!P221-'База (2)'!P209</f>
        <v>0.32916265448269022</v>
      </c>
      <c r="Q209" s="93"/>
      <c r="R209" s="93"/>
      <c r="S209" s="93"/>
      <c r="U209" s="81"/>
    </row>
    <row r="210" spans="1:24" s="20" customFormat="1" outlineLevel="1">
      <c r="A210" s="194" t="s">
        <v>37</v>
      </c>
      <c r="B210" s="7" t="s">
        <v>185</v>
      </c>
      <c r="C210" s="8" t="s">
        <v>157</v>
      </c>
      <c r="D210" s="162" t="s">
        <v>159</v>
      </c>
      <c r="E210" s="28">
        <f>База!E222-'База (2)'!E210</f>
        <v>120137</v>
      </c>
      <c r="F210" s="17">
        <f>База!F222-'База (2)'!F210</f>
        <v>485906</v>
      </c>
      <c r="G210" s="29">
        <f>База!G222-'База (2)'!G210</f>
        <v>505586431.89999998</v>
      </c>
      <c r="H210" s="28">
        <f>База!H222-'База (2)'!H210</f>
        <v>91581</v>
      </c>
      <c r="I210" s="17">
        <f>База!I222-'База (2)'!I210</f>
        <v>487842</v>
      </c>
      <c r="J210" s="29">
        <f>База!J222-'База (2)'!J210</f>
        <v>639145281.81000006</v>
      </c>
      <c r="K210" s="111">
        <f>База!K222-'База (2)'!K210</f>
        <v>-28556</v>
      </c>
      <c r="L210" s="18">
        <f>База!L222-'База (2)'!L210</f>
        <v>1936</v>
      </c>
      <c r="M210" s="29">
        <f>База!M222-'База (2)'!M210</f>
        <v>133558849.91000009</v>
      </c>
      <c r="N210" s="181">
        <f>База!N222-'База (2)'!N210</f>
        <v>0.75886213354104171</v>
      </c>
      <c r="O210" s="19">
        <f>База!O222-'База (2)'!O210</f>
        <v>0.99245651510527921</v>
      </c>
      <c r="P210" s="32">
        <f>База!P222-'База (2)'!P210</f>
        <v>1.2265506957469681</v>
      </c>
      <c r="Q210" s="93"/>
      <c r="R210" s="93"/>
      <c r="S210" s="93"/>
      <c r="U210" s="81"/>
    </row>
    <row r="211" spans="1:24" s="20" customFormat="1" outlineLevel="1">
      <c r="A211" s="194" t="s">
        <v>37</v>
      </c>
      <c r="B211" s="7" t="s">
        <v>186</v>
      </c>
      <c r="C211" s="8" t="s">
        <v>183</v>
      </c>
      <c r="D211" s="162" t="s">
        <v>159</v>
      </c>
      <c r="E211" s="28">
        <f>База!E223-'База (2)'!E211</f>
        <v>118827</v>
      </c>
      <c r="F211" s="17">
        <f>База!F223-'База (2)'!F211</f>
        <v>480717</v>
      </c>
      <c r="G211" s="29">
        <f>База!G223-'База (2)'!G211</f>
        <v>498259961.66999996</v>
      </c>
      <c r="H211" s="28">
        <f>База!H223-'База (2)'!H211</f>
        <v>90476</v>
      </c>
      <c r="I211" s="17">
        <f>База!I223-'База (2)'!I211</f>
        <v>483442</v>
      </c>
      <c r="J211" s="29">
        <f>База!J223-'База (2)'!J211</f>
        <v>631523026.81000006</v>
      </c>
      <c r="K211" s="111">
        <f>База!K223-'База (2)'!K211</f>
        <v>-28351</v>
      </c>
      <c r="L211" s="18">
        <f>База!L223-'База (2)'!L211</f>
        <v>2725</v>
      </c>
      <c r="M211" s="29">
        <f>База!M223-'База (2)'!M211</f>
        <v>133263065.14000009</v>
      </c>
      <c r="N211" s="181">
        <f>База!N223-'База (2)'!N211</f>
        <v>0.75628594356025147</v>
      </c>
      <c r="O211" s="19">
        <f>База!O223-'База (2)'!O211</f>
        <v>0.99177761821725308</v>
      </c>
      <c r="P211" s="32">
        <f>База!P223-'База (2)'!P211</f>
        <v>1.2276148592135423</v>
      </c>
      <c r="Q211" s="93"/>
      <c r="R211" s="93"/>
      <c r="S211" s="93"/>
      <c r="U211" s="81"/>
    </row>
    <row r="212" spans="1:24" s="20" customFormat="1" outlineLevel="1">
      <c r="A212" s="194" t="s">
        <v>37</v>
      </c>
      <c r="B212" s="7" t="s">
        <v>187</v>
      </c>
      <c r="C212" s="8" t="s">
        <v>156</v>
      </c>
      <c r="D212" s="162"/>
      <c r="E212" s="28" t="e">
        <f>База!#REF!-'База (2)'!E212</f>
        <v>#REF!</v>
      </c>
      <c r="F212" s="17" t="e">
        <f>База!#REF!-'База (2)'!F212</f>
        <v>#REF!</v>
      </c>
      <c r="G212" s="29" t="e">
        <f>База!#REF!-'База (2)'!G212</f>
        <v>#REF!</v>
      </c>
      <c r="H212" s="28" t="e">
        <f>База!#REF!-'База (2)'!H212</f>
        <v>#REF!</v>
      </c>
      <c r="I212" s="17" t="e">
        <f>База!#REF!-'База (2)'!I212</f>
        <v>#REF!</v>
      </c>
      <c r="J212" s="29" t="e">
        <f>База!#REF!-'База (2)'!J212</f>
        <v>#REF!</v>
      </c>
      <c r="K212" s="111" t="e">
        <f>База!#REF!-'База (2)'!K212</f>
        <v>#REF!</v>
      </c>
      <c r="L212" s="18" t="e">
        <f>База!#REF!-'База (2)'!L212</f>
        <v>#REF!</v>
      </c>
      <c r="M212" s="29" t="e">
        <f>База!#REF!-'База (2)'!M212</f>
        <v>#REF!</v>
      </c>
      <c r="N212" s="181" t="e">
        <f>База!#REF!-'База (2)'!N212</f>
        <v>#REF!</v>
      </c>
      <c r="O212" s="19" t="e">
        <f>База!#REF!-'База (2)'!O212</f>
        <v>#REF!</v>
      </c>
      <c r="P212" s="32" t="e">
        <f>База!#REF!-'База (2)'!P212</f>
        <v>#REF!</v>
      </c>
      <c r="Q212" s="93"/>
      <c r="R212" s="93"/>
      <c r="S212" s="93"/>
      <c r="U212" s="81"/>
    </row>
    <row r="213" spans="1:24" s="16" customFormat="1" ht="31.5" outlineLevel="1">
      <c r="A213" s="193" t="s">
        <v>37</v>
      </c>
      <c r="B213" s="5" t="s">
        <v>139</v>
      </c>
      <c r="C213" s="9" t="s">
        <v>142</v>
      </c>
      <c r="D213" s="163" t="s">
        <v>1</v>
      </c>
      <c r="E213" s="26">
        <f>База!E224-'База (2)'!E213</f>
        <v>-65748</v>
      </c>
      <c r="F213" s="21">
        <f>База!F224-'База (2)'!F213</f>
        <v>-430276</v>
      </c>
      <c r="G213" s="27">
        <f>База!G224-'База (2)'!G213</f>
        <v>-328571209.50999999</v>
      </c>
      <c r="H213" s="26">
        <f>База!H224-'База (2)'!H213</f>
        <v>-62573</v>
      </c>
      <c r="I213" s="21">
        <f>База!I224-'База (2)'!I213</f>
        <v>-413687</v>
      </c>
      <c r="J213" s="27">
        <f>База!J224-'База (2)'!J213</f>
        <v>73933825.969999999</v>
      </c>
      <c r="K213" s="26">
        <f>База!K224-'База (2)'!K213</f>
        <v>3175</v>
      </c>
      <c r="L213" s="21">
        <f>База!L224-'База (2)'!L213</f>
        <v>16589</v>
      </c>
      <c r="M213" s="27">
        <f>База!M224-'База (2)'!M213</f>
        <v>402505035.47999996</v>
      </c>
      <c r="N213" s="30">
        <f>База!N224-'База (2)'!N213</f>
        <v>0.12743079295205584</v>
      </c>
      <c r="O213" s="15">
        <f>База!O224-'База (2)'!O213</f>
        <v>9.675326007323698E-2</v>
      </c>
      <c r="P213" s="31">
        <f>База!P224-'База (2)'!P213</f>
        <v>1.0465020085180543</v>
      </c>
      <c r="Q213" s="92"/>
      <c r="R213" s="92"/>
      <c r="S213" s="92"/>
      <c r="U213" s="81"/>
    </row>
    <row r="214" spans="1:24" s="20" customFormat="1" ht="31.5" outlineLevel="1">
      <c r="A214" s="194" t="s">
        <v>37</v>
      </c>
      <c r="B214" s="7" t="s">
        <v>188</v>
      </c>
      <c r="C214" s="10" t="s">
        <v>184</v>
      </c>
      <c r="D214" s="164" t="s">
        <v>1</v>
      </c>
      <c r="E214" s="28">
        <f>База!E225-'База (2)'!E214</f>
        <v>-81747</v>
      </c>
      <c r="F214" s="17">
        <f>База!F225-'База (2)'!F214</f>
        <v>-506961</v>
      </c>
      <c r="G214" s="29">
        <f>База!G225-'База (2)'!G214</f>
        <v>-417682259.02999997</v>
      </c>
      <c r="H214" s="28">
        <f>База!H225-'База (2)'!H214</f>
        <v>-84710</v>
      </c>
      <c r="I214" s="17">
        <f>База!I225-'База (2)'!I214</f>
        <v>-497476</v>
      </c>
      <c r="J214" s="29">
        <f>База!J225-'База (2)'!J214</f>
        <v>-30227351.879999995</v>
      </c>
      <c r="K214" s="111">
        <f>База!K225-'База (2)'!K214</f>
        <v>-2963</v>
      </c>
      <c r="L214" s="18">
        <f>База!L225-'База (2)'!L214</f>
        <v>9485</v>
      </c>
      <c r="M214" s="29">
        <f>База!M225-'База (2)'!M214</f>
        <v>387454907.14999998</v>
      </c>
      <c r="N214" s="181">
        <f>База!N225-'База (2)'!N214</f>
        <v>-4.6881297877295905E-2</v>
      </c>
      <c r="O214" s="19">
        <f>База!O225-'База (2)'!O214</f>
        <v>1.8709525979315963E-2</v>
      </c>
      <c r="P214" s="32">
        <f>База!P225-'База (2)'!P214</f>
        <v>1.1677590353806779</v>
      </c>
      <c r="Q214" s="93"/>
      <c r="R214" s="93"/>
      <c r="S214" s="93"/>
      <c r="U214" s="81"/>
    </row>
    <row r="215" spans="1:24" s="20" customFormat="1" ht="31.5" outlineLevel="1">
      <c r="A215" s="194" t="s">
        <v>37</v>
      </c>
      <c r="B215" s="7"/>
      <c r="C215" s="10" t="s">
        <v>224</v>
      </c>
      <c r="D215" s="164" t="s">
        <v>225</v>
      </c>
      <c r="E215" s="28">
        <f>База!E226-'База (2)'!E215</f>
        <v>-34934</v>
      </c>
      <c r="F215" s="17">
        <f>База!F226-'База (2)'!F215</f>
        <v>-74592</v>
      </c>
      <c r="G215" s="29">
        <f>База!G226-'База (2)'!G215</f>
        <v>-107235775.88</v>
      </c>
      <c r="H215" s="28">
        <f>База!H226-'База (2)'!H215</f>
        <v>-32382</v>
      </c>
      <c r="I215" s="17">
        <f>База!I226-'База (2)'!I215</f>
        <v>-70841</v>
      </c>
      <c r="J215" s="29">
        <f>База!J226-'База (2)'!J215</f>
        <v>-133291618.97</v>
      </c>
      <c r="K215" s="111">
        <f>База!K226-'База (2)'!K215</f>
        <v>2552</v>
      </c>
      <c r="L215" s="18">
        <f>База!L226-'База (2)'!L215</f>
        <v>3751</v>
      </c>
      <c r="M215" s="29">
        <f>База!M226-'База (2)'!M215</f>
        <v>-26055843.090000004</v>
      </c>
      <c r="N215" s="181">
        <f>База!N226-'База (2)'!N215</f>
        <v>0.12177290435960955</v>
      </c>
      <c r="O215" s="19">
        <f>База!O226-'База (2)'!O215</f>
        <v>0.11702525313262079</v>
      </c>
      <c r="P215" s="32">
        <f>База!P226-'База (2)'!P215</f>
        <v>-9.2848643382554247E-2</v>
      </c>
      <c r="Q215" s="93"/>
      <c r="R215" s="93"/>
      <c r="S215" s="93"/>
      <c r="U215" s="81"/>
    </row>
    <row r="216" spans="1:24" s="20" customFormat="1" outlineLevel="1">
      <c r="A216" s="194" t="s">
        <v>37</v>
      </c>
      <c r="B216" s="7"/>
      <c r="C216" s="10" t="s">
        <v>222</v>
      </c>
      <c r="D216" s="164" t="s">
        <v>223</v>
      </c>
      <c r="E216" s="28">
        <f>База!E227-'База (2)'!E216</f>
        <v>-25144</v>
      </c>
      <c r="F216" s="17">
        <f>База!F227-'База (2)'!F216</f>
        <v>0</v>
      </c>
      <c r="G216" s="29">
        <f>База!G227-'База (2)'!G216</f>
        <v>-27196686</v>
      </c>
      <c r="H216" s="28">
        <f>База!H227-'База (2)'!H216</f>
        <v>-18179</v>
      </c>
      <c r="I216" s="17">
        <f>База!I227-'База (2)'!I216</f>
        <v>0</v>
      </c>
      <c r="J216" s="29">
        <f>База!J227-'База (2)'!J216</f>
        <v>-23762144</v>
      </c>
      <c r="K216" s="111">
        <f>База!K227-'База (2)'!K216</f>
        <v>6965</v>
      </c>
      <c r="L216" s="18">
        <f>База!L227-'База (2)'!L216</f>
        <v>0</v>
      </c>
      <c r="M216" s="29">
        <f>База!M227-'База (2)'!M216</f>
        <v>3434542</v>
      </c>
      <c r="N216" s="181">
        <f>База!N227-'База (2)'!N216</f>
        <v>0.27700445434298443</v>
      </c>
      <c r="O216" s="19">
        <f>База!O227-'База (2)'!O216</f>
        <v>0</v>
      </c>
      <c r="P216" s="32">
        <f>База!P227-'База (2)'!P216</f>
        <v>0.12628531285024946</v>
      </c>
      <c r="Q216" s="93"/>
      <c r="R216" s="93"/>
      <c r="S216" s="93"/>
      <c r="U216" s="81"/>
    </row>
    <row r="217" spans="1:24" s="20" customFormat="1" outlineLevel="1">
      <c r="A217" s="194" t="s">
        <v>37</v>
      </c>
      <c r="B217" s="7" t="s">
        <v>189</v>
      </c>
      <c r="C217" s="11" t="s">
        <v>144</v>
      </c>
      <c r="D217" s="164" t="s">
        <v>1</v>
      </c>
      <c r="E217" s="28">
        <f>База!E230-'База (2)'!E217</f>
        <v>-1350</v>
      </c>
      <c r="F217" s="17">
        <f>База!F230-'База (2)'!F217</f>
        <v>-4954</v>
      </c>
      <c r="G217" s="29">
        <f>База!G230-'База (2)'!G217</f>
        <v>-4084734</v>
      </c>
      <c r="H217" s="28">
        <f>База!H230-'База (2)'!H217</f>
        <v>-1050</v>
      </c>
      <c r="I217" s="17">
        <f>База!I230-'База (2)'!I217</f>
        <v>-4100</v>
      </c>
      <c r="J217" s="29">
        <f>База!J230-'База (2)'!J217</f>
        <v>-4292404</v>
      </c>
      <c r="K217" s="111">
        <f>База!K230-'База (2)'!K217</f>
        <v>300</v>
      </c>
      <c r="L217" s="18">
        <f>База!L230-'База (2)'!L217</f>
        <v>854</v>
      </c>
      <c r="M217" s="29">
        <f>База!M230-'База (2)'!M217</f>
        <v>-207670</v>
      </c>
      <c r="N217" s="181">
        <f>База!N230-'База (2)'!N217</f>
        <v>0.22222222222222221</v>
      </c>
      <c r="O217" s="19">
        <f>База!O230-'База (2)'!O217</f>
        <v>0.17238595074687121</v>
      </c>
      <c r="P217" s="32">
        <f>База!P230-'База (2)'!P217</f>
        <v>-5.0840519847804043E-2</v>
      </c>
      <c r="Q217" s="93"/>
      <c r="R217" s="93"/>
      <c r="S217" s="93"/>
      <c r="U217" s="81"/>
    </row>
    <row r="218" spans="1:24" s="16" customFormat="1" outlineLevel="1">
      <c r="A218" s="193" t="s">
        <v>37</v>
      </c>
      <c r="B218" s="5" t="s">
        <v>143</v>
      </c>
      <c r="C218" s="6" t="s">
        <v>2</v>
      </c>
      <c r="D218" s="163" t="s">
        <v>3</v>
      </c>
      <c r="E218" s="26">
        <f>База!E231-'База (2)'!E218</f>
        <v>0</v>
      </c>
      <c r="F218" s="14">
        <f>База!F231-'База (2)'!F218</f>
        <v>0</v>
      </c>
      <c r="G218" s="27">
        <f>База!G231-'База (2)'!G218</f>
        <v>0</v>
      </c>
      <c r="H218" s="230">
        <f>База!H231-'База (2)'!H218</f>
        <v>0</v>
      </c>
      <c r="I218" s="231">
        <f>База!I231-'База (2)'!I218</f>
        <v>0</v>
      </c>
      <c r="J218" s="232">
        <f>База!J231-'База (2)'!J218</f>
        <v>0</v>
      </c>
      <c r="K218" s="165">
        <f>База!K231-'База (2)'!K218</f>
        <v>0</v>
      </c>
      <c r="L218" s="21">
        <f>База!L231-'База (2)'!L218</f>
        <v>0</v>
      </c>
      <c r="M218" s="27">
        <f>База!M231-'База (2)'!M218</f>
        <v>0</v>
      </c>
      <c r="N218" s="30">
        <f>База!N231-'База (2)'!N218</f>
        <v>0</v>
      </c>
      <c r="O218" s="15">
        <f>База!O231-'База (2)'!O218</f>
        <v>0</v>
      </c>
      <c r="P218" s="31">
        <f>База!P231-'База (2)'!P218</f>
        <v>0</v>
      </c>
      <c r="Q218" s="92"/>
      <c r="R218" s="92"/>
      <c r="S218" s="92"/>
      <c r="U218" s="81"/>
    </row>
    <row r="219" spans="1:24" s="13" customFormat="1">
      <c r="A219" s="36" t="s">
        <v>35</v>
      </c>
      <c r="B219" s="37" t="s">
        <v>40</v>
      </c>
      <c r="C219" s="215" t="s">
        <v>39</v>
      </c>
      <c r="D219" s="208" t="s">
        <v>145</v>
      </c>
      <c r="E219" s="40" t="e">
        <f>База!E232-'База (2)'!E219</f>
        <v>#VALUE!</v>
      </c>
      <c r="F219" s="41" t="e">
        <f>База!F232-'База (2)'!F219</f>
        <v>#VALUE!</v>
      </c>
      <c r="G219" s="42">
        <f>База!G232-'База (2)'!G219</f>
        <v>911691</v>
      </c>
      <c r="H219" s="40" t="e">
        <f>База!H232-'База (2)'!H219</f>
        <v>#VALUE!</v>
      </c>
      <c r="I219" s="41" t="e">
        <f>База!I232-'База (2)'!I219</f>
        <v>#VALUE!</v>
      </c>
      <c r="J219" s="42">
        <f>База!J232-'База (2)'!J219</f>
        <v>429218965.65000004</v>
      </c>
      <c r="K219" s="40" t="e">
        <f>База!K232-'База (2)'!K219</f>
        <v>#VALUE!</v>
      </c>
      <c r="L219" s="41" t="e">
        <f>База!L232-'База (2)'!L219</f>
        <v>#VALUE!</v>
      </c>
      <c r="M219" s="42">
        <f>База!M232-'База (2)'!M219</f>
        <v>428307274.64999998</v>
      </c>
      <c r="N219" s="216" t="e">
        <f>База!N232-'База (2)'!N219</f>
        <v>#VALUE!</v>
      </c>
      <c r="O219" s="217" t="e">
        <f>База!O232-'База (2)'!O219</f>
        <v>#VALUE!</v>
      </c>
      <c r="P219" s="43">
        <f>База!P232-'База (2)'!P219</f>
        <v>1.0695084958222758</v>
      </c>
      <c r="Q219" s="91"/>
      <c r="R219" s="91"/>
      <c r="S219" s="91"/>
      <c r="T219" s="85"/>
      <c r="U219" s="81"/>
      <c r="W219" s="81"/>
      <c r="X219" s="81">
        <v>11351950.449999999</v>
      </c>
    </row>
    <row r="220" spans="1:24" s="16" customFormat="1" outlineLevel="1">
      <c r="A220" s="193" t="s">
        <v>40</v>
      </c>
      <c r="B220" s="5" t="s">
        <v>136</v>
      </c>
      <c r="C220" s="6" t="s">
        <v>137</v>
      </c>
      <c r="D220" s="161" t="s">
        <v>194</v>
      </c>
      <c r="E220" s="26">
        <f>База!E233-'База (2)'!E220</f>
        <v>12</v>
      </c>
      <c r="F220" s="14">
        <f>База!F233-'База (2)'!F220</f>
        <v>-1478</v>
      </c>
      <c r="G220" s="27">
        <f>База!G233-'База (2)'!G220</f>
        <v>-50525994.219999969</v>
      </c>
      <c r="H220" s="26">
        <f>База!H233-'База (2)'!H220</f>
        <v>3231</v>
      </c>
      <c r="I220" s="14">
        <f>База!I233-'База (2)'!I220</f>
        <v>25455</v>
      </c>
      <c r="J220" s="27">
        <f>База!J233-'База (2)'!J220</f>
        <v>153502787.20000002</v>
      </c>
      <c r="K220" s="26">
        <f>База!K233-'База (2)'!K220</f>
        <v>3219</v>
      </c>
      <c r="L220" s="14">
        <f>База!L233-'База (2)'!L220</f>
        <v>26933</v>
      </c>
      <c r="M220" s="27">
        <f>База!M233-'База (2)'!M220</f>
        <v>204028781.41999999</v>
      </c>
      <c r="N220" s="30">
        <f>База!N233-'База (2)'!N220</f>
        <v>0.97909090909090912</v>
      </c>
      <c r="O220" s="15">
        <f>База!O233-'База (2)'!O220</f>
        <v>0.95691891282282615</v>
      </c>
      <c r="P220" s="31">
        <f>База!P233-'База (2)'!P220</f>
        <v>1.0799146216568392</v>
      </c>
      <c r="Q220" s="92"/>
      <c r="R220" s="92"/>
      <c r="S220" s="92"/>
      <c r="T220" s="86"/>
      <c r="U220" s="81"/>
    </row>
    <row r="221" spans="1:24" s="20" customFormat="1" outlineLevel="1">
      <c r="A221" s="194" t="s">
        <v>40</v>
      </c>
      <c r="B221" s="7"/>
      <c r="C221" s="8" t="s">
        <v>166</v>
      </c>
      <c r="D221" s="162" t="s">
        <v>194</v>
      </c>
      <c r="E221" s="28">
        <f>База!E234-'База (2)'!E221</f>
        <v>0</v>
      </c>
      <c r="F221" s="17">
        <f>База!F234-'База (2)'!F221</f>
        <v>0</v>
      </c>
      <c r="G221" s="29">
        <f>База!G234-'База (2)'!G221</f>
        <v>0</v>
      </c>
      <c r="H221" s="28">
        <f>База!H234-'База (2)'!H221</f>
        <v>0</v>
      </c>
      <c r="I221" s="17">
        <f>База!I234-'База (2)'!I221</f>
        <v>0</v>
      </c>
      <c r="J221" s="29">
        <f>База!J234-'База (2)'!J221</f>
        <v>0</v>
      </c>
      <c r="K221" s="28">
        <f>База!K234-'База (2)'!K221</f>
        <v>0</v>
      </c>
      <c r="L221" s="18">
        <f>База!L234-'База (2)'!L221</f>
        <v>0</v>
      </c>
      <c r="M221" s="29">
        <f>База!M234-'База (2)'!M221</f>
        <v>0</v>
      </c>
      <c r="N221" s="181">
        <f>База!N234-'База (2)'!N221</f>
        <v>0</v>
      </c>
      <c r="O221" s="19">
        <f>База!O234-'База (2)'!O221</f>
        <v>0</v>
      </c>
      <c r="P221" s="32">
        <f>База!P234-'База (2)'!P221</f>
        <v>0</v>
      </c>
      <c r="Q221" s="93"/>
      <c r="R221" s="93"/>
      <c r="S221" s="93"/>
      <c r="T221" s="87"/>
      <c r="U221" s="81"/>
    </row>
    <row r="222" spans="1:24" s="20" customFormat="1" outlineLevel="1">
      <c r="A222" s="194" t="s">
        <v>40</v>
      </c>
      <c r="B222" s="7"/>
      <c r="C222" s="8" t="s">
        <v>167</v>
      </c>
      <c r="D222" s="162" t="s">
        <v>194</v>
      </c>
      <c r="E222" s="28">
        <f>База!E235-'База (2)'!E222</f>
        <v>0</v>
      </c>
      <c r="F222" s="17">
        <f>База!F235-'База (2)'!F222</f>
        <v>0</v>
      </c>
      <c r="G222" s="29">
        <f>База!G235-'База (2)'!G222</f>
        <v>0</v>
      </c>
      <c r="H222" s="28">
        <f>База!H235-'База (2)'!H222</f>
        <v>0</v>
      </c>
      <c r="I222" s="17">
        <f>База!I235-'База (2)'!I222</f>
        <v>0</v>
      </c>
      <c r="J222" s="29">
        <f>База!J235-'База (2)'!J222</f>
        <v>0</v>
      </c>
      <c r="K222" s="111">
        <f>База!K235-'База (2)'!K222</f>
        <v>0</v>
      </c>
      <c r="L222" s="18">
        <f>База!L235-'База (2)'!L222</f>
        <v>0</v>
      </c>
      <c r="M222" s="29">
        <f>База!M235-'База (2)'!M222</f>
        <v>0</v>
      </c>
      <c r="N222" s="181">
        <f>База!N235-'База (2)'!N222</f>
        <v>0</v>
      </c>
      <c r="O222" s="19">
        <f>База!O235-'База (2)'!O222</f>
        <v>0</v>
      </c>
      <c r="P222" s="32">
        <f>База!P235-'База (2)'!P222</f>
        <v>0</v>
      </c>
      <c r="Q222" s="93"/>
      <c r="R222" s="93"/>
      <c r="S222" s="93"/>
      <c r="T222" s="87"/>
      <c r="U222" s="81"/>
    </row>
    <row r="223" spans="1:24" s="20" customFormat="1" outlineLevel="1">
      <c r="A223" s="194" t="s">
        <v>40</v>
      </c>
      <c r="B223" s="7" t="s">
        <v>168</v>
      </c>
      <c r="C223" s="8" t="s">
        <v>138</v>
      </c>
      <c r="D223" s="162" t="s">
        <v>194</v>
      </c>
      <c r="E223" s="28">
        <f>База!E236-'База (2)'!E223</f>
        <v>0</v>
      </c>
      <c r="F223" s="17">
        <f>База!F236-'База (2)'!F223</f>
        <v>0</v>
      </c>
      <c r="G223" s="29">
        <f>База!G236-'База (2)'!G223</f>
        <v>0</v>
      </c>
      <c r="H223" s="28">
        <f>База!H236-'База (2)'!H223</f>
        <v>0</v>
      </c>
      <c r="I223" s="17">
        <f>База!I236-'База (2)'!I223</f>
        <v>0</v>
      </c>
      <c r="J223" s="29">
        <f>База!J236-'База (2)'!J223</f>
        <v>0</v>
      </c>
      <c r="K223" s="111">
        <f>База!K236-'База (2)'!K223</f>
        <v>0</v>
      </c>
      <c r="L223" s="18">
        <f>База!L236-'База (2)'!L223</f>
        <v>0</v>
      </c>
      <c r="M223" s="29">
        <f>База!M236-'База (2)'!M223</f>
        <v>0</v>
      </c>
      <c r="N223" s="181">
        <f>База!N236-'База (2)'!N223</f>
        <v>0</v>
      </c>
      <c r="O223" s="19">
        <f>База!O236-'База (2)'!O223</f>
        <v>0</v>
      </c>
      <c r="P223" s="32">
        <f>База!P236-'База (2)'!P223</f>
        <v>0</v>
      </c>
      <c r="Q223" s="93"/>
      <c r="R223" s="93"/>
      <c r="S223" s="93"/>
      <c r="U223" s="81"/>
    </row>
    <row r="224" spans="1:24" s="20" customFormat="1" ht="31.5" outlineLevel="1">
      <c r="A224" s="194" t="s">
        <v>40</v>
      </c>
      <c r="B224" s="7" t="s">
        <v>169</v>
      </c>
      <c r="C224" s="129" t="s">
        <v>181</v>
      </c>
      <c r="D224" s="162" t="s">
        <v>195</v>
      </c>
      <c r="E224" s="28">
        <f>База!E237-'База (2)'!E224</f>
        <v>3300</v>
      </c>
      <c r="F224" s="17">
        <f>База!F237-'База (2)'!F224</f>
        <v>26601</v>
      </c>
      <c r="G224" s="29">
        <f>База!G237-'База (2)'!G224</f>
        <v>145786306.38999996</v>
      </c>
      <c r="H224" s="111">
        <f>База!H237-'База (2)'!H224</f>
        <v>3231</v>
      </c>
      <c r="I224" s="18">
        <f>База!I237-'База (2)'!I224</f>
        <v>25455</v>
      </c>
      <c r="J224" s="29">
        <f>База!J237-'База (2)'!J224</f>
        <v>155225908.46000001</v>
      </c>
      <c r="K224" s="28">
        <f>База!K237-'База (2)'!K224</f>
        <v>-69</v>
      </c>
      <c r="L224" s="18">
        <f>База!L237-'База (2)'!L224</f>
        <v>-1146</v>
      </c>
      <c r="M224" s="29">
        <f>База!M237-'База (2)'!M224</f>
        <v>9439602.0700000525</v>
      </c>
      <c r="N224" s="181">
        <f>База!N237-'База (2)'!N224</f>
        <v>-2.0909090909090908E-2</v>
      </c>
      <c r="O224" s="19">
        <f>База!O237-'База (2)'!O224</f>
        <v>-4.3081087177173794E-2</v>
      </c>
      <c r="P224" s="32">
        <f>База!P237-'База (2)'!P224</f>
        <v>6.4749579735889046E-2</v>
      </c>
      <c r="Q224" s="93"/>
      <c r="R224" s="93"/>
      <c r="S224" s="93"/>
      <c r="T224" s="87"/>
      <c r="U224" s="81"/>
    </row>
    <row r="225" spans="1:28" s="20" customFormat="1" outlineLevel="1">
      <c r="A225" s="194" t="s">
        <v>40</v>
      </c>
      <c r="B225" s="7" t="s">
        <v>170</v>
      </c>
      <c r="C225" s="8" t="s">
        <v>180</v>
      </c>
      <c r="D225" s="162" t="s">
        <v>194</v>
      </c>
      <c r="E225" s="28">
        <f>База!E238-'База (2)'!E225</f>
        <v>-3288</v>
      </c>
      <c r="F225" s="17">
        <f>База!F238-'База (2)'!F225</f>
        <v>-28079</v>
      </c>
      <c r="G225" s="29">
        <f>База!G238-'База (2)'!G225</f>
        <v>-199092524.31999993</v>
      </c>
      <c r="H225" s="28">
        <f>База!H238-'База (2)'!H225</f>
        <v>0</v>
      </c>
      <c r="I225" s="17">
        <f>База!I238-'База (2)'!I225</f>
        <v>0</v>
      </c>
      <c r="J225" s="29">
        <f>База!J238-'База (2)'!J225</f>
        <v>-4889210</v>
      </c>
      <c r="K225" s="111">
        <f>База!K238-'База (2)'!K225</f>
        <v>3288</v>
      </c>
      <c r="L225" s="18">
        <f>База!L238-'База (2)'!L225</f>
        <v>28079</v>
      </c>
      <c r="M225" s="29">
        <f>База!M238-'База (2)'!M225</f>
        <v>194203314.31999993</v>
      </c>
      <c r="N225" s="181">
        <f>База!N238-'База (2)'!N225</f>
        <v>1</v>
      </c>
      <c r="O225" s="19">
        <f>База!O238-'База (2)'!O225</f>
        <v>1</v>
      </c>
      <c r="P225" s="32">
        <f>База!P238-'База (2)'!P225</f>
        <v>1.1074611914778023</v>
      </c>
      <c r="Q225" s="93"/>
      <c r="R225" s="93"/>
      <c r="S225" s="93"/>
      <c r="T225" s="87"/>
      <c r="U225" s="81"/>
      <c r="X225" s="198"/>
      <c r="AB225" s="22"/>
    </row>
    <row r="226" spans="1:28" s="20" customFormat="1" outlineLevel="1">
      <c r="A226" s="194" t="s">
        <v>40</v>
      </c>
      <c r="B226" s="7" t="s">
        <v>171</v>
      </c>
      <c r="C226" s="8" t="s">
        <v>156</v>
      </c>
      <c r="D226" s="162"/>
      <c r="E226" s="28">
        <f>База!E239-'База (2)'!E226</f>
        <v>1400</v>
      </c>
      <c r="F226" s="17">
        <f>База!F239-'База (2)'!F226</f>
        <v>15066</v>
      </c>
      <c r="G226" s="29">
        <f>База!G239-'База (2)'!G226</f>
        <v>36777403.460000001</v>
      </c>
      <c r="H226" s="28">
        <f>База!H239-'База (2)'!H226</f>
        <v>1245</v>
      </c>
      <c r="I226" s="17">
        <f>База!I239-'База (2)'!I226</f>
        <v>13200</v>
      </c>
      <c r="J226" s="29">
        <f>База!J239-'База (2)'!J226</f>
        <v>33437103.689999998</v>
      </c>
      <c r="K226" s="111">
        <f>База!K239-'База (2)'!K226</f>
        <v>-155</v>
      </c>
      <c r="L226" s="18">
        <f>База!L239-'База (2)'!L226</f>
        <v>-1866</v>
      </c>
      <c r="M226" s="29">
        <f>База!M239-'База (2)'!M226</f>
        <v>-3340299.7699999986</v>
      </c>
      <c r="N226" s="181">
        <f>База!N239-'База (2)'!N226</f>
        <v>-0.11071428571428571</v>
      </c>
      <c r="O226" s="19">
        <f>База!O239-'База (2)'!O226</f>
        <v>-0.12385503783353245</v>
      </c>
      <c r="P226" s="32">
        <f>База!P239-'База (2)'!P226</f>
        <v>-0.24839137565884201</v>
      </c>
      <c r="Q226" s="93"/>
      <c r="R226" s="93"/>
      <c r="S226" s="93"/>
      <c r="T226" s="87"/>
      <c r="U226" s="81"/>
    </row>
    <row r="227" spans="1:28" s="16" customFormat="1" outlineLevel="1">
      <c r="A227" s="193" t="s">
        <v>40</v>
      </c>
      <c r="B227" s="5" t="s">
        <v>141</v>
      </c>
      <c r="C227" s="6" t="s">
        <v>140</v>
      </c>
      <c r="D227" s="161" t="s">
        <v>159</v>
      </c>
      <c r="E227" s="26">
        <f>База!E240-'База (2)'!E227</f>
        <v>-1008</v>
      </c>
      <c r="F227" s="14">
        <f>База!F240-'База (2)'!F227</f>
        <v>-9843</v>
      </c>
      <c r="G227" s="27">
        <f>База!G240-'База (2)'!G227</f>
        <v>-20840323.359999999</v>
      </c>
      <c r="H227" s="26">
        <f>База!H240-'База (2)'!H227</f>
        <v>0</v>
      </c>
      <c r="I227" s="21">
        <f>База!I240-'База (2)'!I227</f>
        <v>0</v>
      </c>
      <c r="J227" s="27">
        <f>База!J240-'База (2)'!J227</f>
        <v>0</v>
      </c>
      <c r="K227" s="26">
        <f>База!K240-'База (2)'!K227</f>
        <v>1008</v>
      </c>
      <c r="L227" s="21">
        <f>База!L240-'База (2)'!L227</f>
        <v>9843</v>
      </c>
      <c r="M227" s="27">
        <f>База!M240-'База (2)'!M227</f>
        <v>20840323.359999999</v>
      </c>
      <c r="N227" s="30">
        <f>База!N240-'База (2)'!N227</f>
        <v>1</v>
      </c>
      <c r="O227" s="15">
        <f>База!O240-'База (2)'!O227</f>
        <v>1</v>
      </c>
      <c r="P227" s="31">
        <f>База!P240-'База (2)'!P227</f>
        <v>1</v>
      </c>
      <c r="Q227" s="92"/>
      <c r="R227" s="92"/>
      <c r="S227" s="92"/>
      <c r="T227" s="86"/>
      <c r="U227" s="81"/>
    </row>
    <row r="228" spans="1:28" s="20" customFormat="1" outlineLevel="1">
      <c r="A228" s="193" t="s">
        <v>40</v>
      </c>
      <c r="B228" s="5"/>
      <c r="C228" s="8" t="s">
        <v>166</v>
      </c>
      <c r="D228" s="162" t="s">
        <v>159</v>
      </c>
      <c r="E228" s="28">
        <f>База!E241-'База (2)'!E228</f>
        <v>0</v>
      </c>
      <c r="F228" s="17">
        <f>База!F241-'База (2)'!F228</f>
        <v>0</v>
      </c>
      <c r="G228" s="29">
        <f>База!G241-'База (2)'!G228</f>
        <v>0</v>
      </c>
      <c r="H228" s="28">
        <f>База!H241-'База (2)'!H228</f>
        <v>0</v>
      </c>
      <c r="I228" s="17">
        <f>База!I241-'База (2)'!I228</f>
        <v>0</v>
      </c>
      <c r="J228" s="29">
        <f>База!J241-'База (2)'!J228</f>
        <v>0</v>
      </c>
      <c r="K228" s="111">
        <f>База!K241-'База (2)'!K228</f>
        <v>0</v>
      </c>
      <c r="L228" s="18">
        <f>База!L241-'База (2)'!L228</f>
        <v>0</v>
      </c>
      <c r="M228" s="29">
        <f>База!M241-'База (2)'!M228</f>
        <v>0</v>
      </c>
      <c r="N228" s="30">
        <f>База!N241-'База (2)'!N228</f>
        <v>0</v>
      </c>
      <c r="O228" s="15">
        <f>База!O241-'База (2)'!O228</f>
        <v>0</v>
      </c>
      <c r="P228" s="31">
        <f>База!P241-'База (2)'!P228</f>
        <v>0</v>
      </c>
      <c r="Q228" s="93"/>
      <c r="R228" s="93"/>
      <c r="S228" s="93"/>
      <c r="T228" s="87"/>
      <c r="U228" s="81"/>
    </row>
    <row r="229" spans="1:28" s="20" customFormat="1" outlineLevel="1">
      <c r="A229" s="193" t="s">
        <v>40</v>
      </c>
      <c r="B229" s="5"/>
      <c r="C229" s="8" t="s">
        <v>167</v>
      </c>
      <c r="D229" s="162" t="s">
        <v>159</v>
      </c>
      <c r="E229" s="28">
        <f>База!E242-'База (2)'!E229</f>
        <v>345</v>
      </c>
      <c r="F229" s="17">
        <f>База!F242-'База (2)'!F229</f>
        <v>4018</v>
      </c>
      <c r="G229" s="29">
        <f>База!G242-'База (2)'!G229</f>
        <v>8723859.5099999998</v>
      </c>
      <c r="H229" s="111">
        <f>База!H242-'База (2)'!H229</f>
        <v>360</v>
      </c>
      <c r="I229" s="18">
        <f>База!I242-'База (2)'!I229</f>
        <v>4240</v>
      </c>
      <c r="J229" s="29">
        <f>База!J242-'База (2)'!J229</f>
        <v>8853550.1600000001</v>
      </c>
      <c r="K229" s="111">
        <f>База!K242-'База (2)'!K229</f>
        <v>15</v>
      </c>
      <c r="L229" s="18">
        <f>База!L242-'База (2)'!L229</f>
        <v>222</v>
      </c>
      <c r="M229" s="29">
        <f>База!M242-'База (2)'!M229</f>
        <v>129690.65000000037</v>
      </c>
      <c r="N229" s="181">
        <f>База!N242-'База (2)'!N229</f>
        <v>4.3478260869565216E-2</v>
      </c>
      <c r="O229" s="19">
        <f>База!O242-'База (2)'!O229</f>
        <v>5.5251368840219015E-2</v>
      </c>
      <c r="P229" s="32">
        <f>База!P242-'База (2)'!P229</f>
        <v>1.4866201117904107E-2</v>
      </c>
      <c r="Q229" s="93"/>
      <c r="R229" s="93"/>
      <c r="S229" s="93"/>
      <c r="T229" s="87"/>
      <c r="U229" s="81"/>
    </row>
    <row r="230" spans="1:28" s="20" customFormat="1" ht="31.5" outlineLevel="1">
      <c r="A230" s="193" t="s">
        <v>40</v>
      </c>
      <c r="B230" s="5"/>
      <c r="C230" s="129" t="s">
        <v>182</v>
      </c>
      <c r="D230" s="162" t="s">
        <v>159</v>
      </c>
      <c r="E230" s="28">
        <f>База!E243-'База (2)'!E230</f>
        <v>1055</v>
      </c>
      <c r="F230" s="17">
        <f>База!F243-'База (2)'!F230</f>
        <v>11048</v>
      </c>
      <c r="G230" s="29">
        <f>База!G243-'База (2)'!G230</f>
        <v>25273320.239999998</v>
      </c>
      <c r="H230" s="28">
        <f>База!H243-'База (2)'!H230</f>
        <v>885</v>
      </c>
      <c r="I230" s="18">
        <f>База!I243-'База (2)'!I230</f>
        <v>8960</v>
      </c>
      <c r="J230" s="29">
        <f>База!J243-'База (2)'!J230</f>
        <v>21417464.789999999</v>
      </c>
      <c r="K230" s="111">
        <f>База!K243-'База (2)'!K230</f>
        <v>-170</v>
      </c>
      <c r="L230" s="18">
        <f>База!L243-'База (2)'!L230</f>
        <v>-2088</v>
      </c>
      <c r="M230" s="29">
        <f>База!M243-'База (2)'!M230</f>
        <v>-3855855.4499999993</v>
      </c>
      <c r="N230" s="30">
        <f>База!N243-'База (2)'!N230</f>
        <v>-0.16113744075829384</v>
      </c>
      <c r="O230" s="15">
        <f>База!O243-'База (2)'!O230</f>
        <v>-0.1889934829833454</v>
      </c>
      <c r="P230" s="31">
        <f>База!P243-'База (2)'!P230</f>
        <v>-0.15256624034294275</v>
      </c>
      <c r="Q230" s="93"/>
      <c r="R230" s="93"/>
      <c r="S230" s="93"/>
      <c r="T230" s="87"/>
      <c r="U230" s="81"/>
    </row>
    <row r="231" spans="1:28" s="20" customFormat="1" outlineLevel="1">
      <c r="A231" s="194" t="s">
        <v>40</v>
      </c>
      <c r="B231" s="7" t="s">
        <v>185</v>
      </c>
      <c r="C231" s="8" t="s">
        <v>157</v>
      </c>
      <c r="D231" s="162" t="s">
        <v>159</v>
      </c>
      <c r="E231" s="28">
        <f>База!E244-'База (2)'!E231</f>
        <v>50946</v>
      </c>
      <c r="F231" s="17">
        <f>База!F244-'База (2)'!F231</f>
        <v>217184</v>
      </c>
      <c r="G231" s="29">
        <f>База!G244-'База (2)'!G231</f>
        <v>223453417.97</v>
      </c>
      <c r="H231" s="28">
        <f>База!H244-'База (2)'!H231</f>
        <v>41093</v>
      </c>
      <c r="I231" s="17">
        <f>База!I244-'База (2)'!I231</f>
        <v>223245</v>
      </c>
      <c r="J231" s="29">
        <f>База!J244-'База (2)'!J231</f>
        <v>259963202.69</v>
      </c>
      <c r="K231" s="111">
        <f>База!K244-'База (2)'!K231</f>
        <v>-9853</v>
      </c>
      <c r="L231" s="18">
        <f>База!L244-'База (2)'!L231</f>
        <v>6061</v>
      </c>
      <c r="M231" s="29">
        <f>База!M244-'База (2)'!M231</f>
        <v>36509784.719999999</v>
      </c>
      <c r="N231" s="181">
        <f>База!N244-'База (2)'!N231</f>
        <v>0.80482980140232674</v>
      </c>
      <c r="O231" s="19">
        <f>База!O244-'База (2)'!O231</f>
        <v>1.0217910693689241</v>
      </c>
      <c r="P231" s="32">
        <f>База!P244-'База (2)'!P231</f>
        <v>1.150632461536369</v>
      </c>
      <c r="Q231" s="93"/>
      <c r="R231" s="93"/>
      <c r="S231" s="93"/>
      <c r="U231" s="81"/>
    </row>
    <row r="232" spans="1:28" s="20" customFormat="1" outlineLevel="1">
      <c r="A232" s="194" t="s">
        <v>40</v>
      </c>
      <c r="B232" s="7" t="s">
        <v>186</v>
      </c>
      <c r="C232" s="8" t="s">
        <v>183</v>
      </c>
      <c r="D232" s="162" t="s">
        <v>159</v>
      </c>
      <c r="E232" s="28">
        <f>База!E245-'База (2)'!E232</f>
        <v>50162</v>
      </c>
      <c r="F232" s="17">
        <f>База!F245-'База (2)'!F232</f>
        <v>209941</v>
      </c>
      <c r="G232" s="29">
        <f>База!G245-'База (2)'!G232</f>
        <v>207560313.59</v>
      </c>
      <c r="H232" s="28">
        <f>База!H245-'База (2)'!H232</f>
        <v>41093</v>
      </c>
      <c r="I232" s="17">
        <f>База!I245-'База (2)'!I232</f>
        <v>223245</v>
      </c>
      <c r="J232" s="29">
        <f>База!J245-'База (2)'!J232</f>
        <v>259963202.69</v>
      </c>
      <c r="K232" s="111">
        <f>База!K245-'База (2)'!K232</f>
        <v>-9069</v>
      </c>
      <c r="L232" s="18">
        <f>База!L245-'База (2)'!L232</f>
        <v>13304</v>
      </c>
      <c r="M232" s="29">
        <f>База!M245-'База (2)'!M232</f>
        <v>52402889.099999994</v>
      </c>
      <c r="N232" s="181">
        <f>База!N245-'База (2)'!N232</f>
        <v>0.80482980140232674</v>
      </c>
      <c r="O232" s="19">
        <f>База!O245-'База (2)'!O232</f>
        <v>1.0217910693689241</v>
      </c>
      <c r="P232" s="32">
        <f>База!P245-'База (2)'!P232</f>
        <v>1.150632461536369</v>
      </c>
      <c r="Q232" s="93"/>
      <c r="R232" s="93"/>
      <c r="S232" s="93"/>
      <c r="T232" s="87"/>
      <c r="U232" s="81"/>
    </row>
    <row r="233" spans="1:28" s="20" customFormat="1" outlineLevel="1">
      <c r="A233" s="194" t="s">
        <v>40</v>
      </c>
      <c r="B233" s="7" t="s">
        <v>187</v>
      </c>
      <c r="C233" s="8" t="s">
        <v>156</v>
      </c>
      <c r="D233" s="162"/>
      <c r="E233" s="28" t="e">
        <f>База!#REF!-'База (2)'!E233</f>
        <v>#REF!</v>
      </c>
      <c r="F233" s="17" t="e">
        <f>База!#REF!-'База (2)'!F233</f>
        <v>#REF!</v>
      </c>
      <c r="G233" s="29" t="e">
        <f>База!#REF!-'База (2)'!G233</f>
        <v>#REF!</v>
      </c>
      <c r="H233" s="28" t="e">
        <f>База!#REF!-'База (2)'!H233</f>
        <v>#REF!</v>
      </c>
      <c r="I233" s="17" t="e">
        <f>База!#REF!-'База (2)'!I233</f>
        <v>#REF!</v>
      </c>
      <c r="J233" s="29" t="e">
        <f>База!#REF!-'База (2)'!J233</f>
        <v>#REF!</v>
      </c>
      <c r="K233" s="111" t="e">
        <f>База!#REF!-'База (2)'!K233</f>
        <v>#REF!</v>
      </c>
      <c r="L233" s="18" t="e">
        <f>База!#REF!-'База (2)'!L233</f>
        <v>#REF!</v>
      </c>
      <c r="M233" s="29" t="e">
        <f>База!#REF!-'База (2)'!M233</f>
        <v>#REF!</v>
      </c>
      <c r="N233" s="181" t="e">
        <f>База!#REF!-'База (2)'!N233</f>
        <v>#REF!</v>
      </c>
      <c r="O233" s="19" t="e">
        <f>База!#REF!-'База (2)'!O233</f>
        <v>#REF!</v>
      </c>
      <c r="P233" s="32" t="e">
        <f>База!#REF!-'База (2)'!P233</f>
        <v>#REF!</v>
      </c>
      <c r="Q233" s="93"/>
      <c r="R233" s="93"/>
      <c r="S233" s="93"/>
      <c r="T233" s="87"/>
      <c r="U233" s="81"/>
    </row>
    <row r="234" spans="1:28" s="16" customFormat="1" ht="31.5" outlineLevel="1">
      <c r="A234" s="193" t="s">
        <v>40</v>
      </c>
      <c r="B234" s="5" t="s">
        <v>139</v>
      </c>
      <c r="C234" s="9" t="s">
        <v>142</v>
      </c>
      <c r="D234" s="163" t="s">
        <v>1</v>
      </c>
      <c r="E234" s="26">
        <f>База!E246-'База (2)'!E234</f>
        <v>-28063</v>
      </c>
      <c r="F234" s="21">
        <f>База!F246-'База (2)'!F234</f>
        <v>-176817</v>
      </c>
      <c r="G234" s="27">
        <f>База!G246-'База (2)'!G234</f>
        <v>-137655578.75</v>
      </c>
      <c r="H234" s="26">
        <f>База!H246-'База (2)'!H234</f>
        <v>-27563</v>
      </c>
      <c r="I234" s="21">
        <f>База!I246-'База (2)'!I234</f>
        <v>-175743</v>
      </c>
      <c r="J234" s="27">
        <f>База!J246-'База (2)'!J234</f>
        <v>44073899.600000001</v>
      </c>
      <c r="K234" s="26">
        <f>База!K246-'База (2)'!K234</f>
        <v>500</v>
      </c>
      <c r="L234" s="21">
        <f>База!L246-'База (2)'!L234</f>
        <v>1074</v>
      </c>
      <c r="M234" s="27">
        <f>База!M246-'База (2)'!M234</f>
        <v>181729478.35000002</v>
      </c>
      <c r="N234" s="30">
        <f>База!N246-'База (2)'!N234</f>
        <v>0.10253126585054952</v>
      </c>
      <c r="O234" s="15">
        <f>База!O246-'База (2)'!O234</f>
        <v>6.0997759801233419E-2</v>
      </c>
      <c r="P234" s="31">
        <f>База!P246-'База (2)'!P234</f>
        <v>1.0946047526731524</v>
      </c>
      <c r="Q234" s="92"/>
      <c r="R234" s="92"/>
      <c r="S234" s="92"/>
      <c r="T234" s="86"/>
      <c r="U234" s="81"/>
    </row>
    <row r="235" spans="1:28" s="20" customFormat="1" ht="31.5" outlineLevel="1">
      <c r="A235" s="194" t="s">
        <v>40</v>
      </c>
      <c r="B235" s="7" t="s">
        <v>188</v>
      </c>
      <c r="C235" s="10" t="s">
        <v>184</v>
      </c>
      <c r="D235" s="164" t="s">
        <v>1</v>
      </c>
      <c r="E235" s="28">
        <f>База!E247-'База (2)'!E235</f>
        <v>-39334</v>
      </c>
      <c r="F235" s="17">
        <f>База!F247-'База (2)'!F235</f>
        <v>-212750</v>
      </c>
      <c r="G235" s="29">
        <f>База!G247-'База (2)'!G235</f>
        <v>-179447859.70000002</v>
      </c>
      <c r="H235" s="28">
        <f>База!H247-'База (2)'!H235</f>
        <v>-41119</v>
      </c>
      <c r="I235" s="17">
        <f>База!I247-'База (2)'!I235</f>
        <v>-214095</v>
      </c>
      <c r="J235" s="29">
        <f>База!J247-'База (2)'!J235</f>
        <v>-6704651.1899999995</v>
      </c>
      <c r="K235" s="111">
        <f>База!K247-'База (2)'!K235</f>
        <v>-1785</v>
      </c>
      <c r="L235" s="18">
        <f>База!L247-'База (2)'!L235</f>
        <v>-1345</v>
      </c>
      <c r="M235" s="29">
        <f>База!M247-'База (2)'!M235</f>
        <v>172743208.51000002</v>
      </c>
      <c r="N235" s="181">
        <f>База!N247-'База (2)'!N235</f>
        <v>-5.9825467776815688E-2</v>
      </c>
      <c r="O235" s="19">
        <f>База!O247-'База (2)'!O235</f>
        <v>-6.3219741480611043E-3</v>
      </c>
      <c r="P235" s="32">
        <f>База!P247-'База (2)'!P235</f>
        <v>0.87525029102708596</v>
      </c>
      <c r="Q235" s="93"/>
      <c r="R235" s="93"/>
      <c r="S235" s="93"/>
      <c r="T235" s="87"/>
      <c r="U235" s="81"/>
    </row>
    <row r="236" spans="1:28" s="20" customFormat="1" ht="31.5" outlineLevel="1">
      <c r="A236" s="194" t="s">
        <v>40</v>
      </c>
      <c r="B236" s="7"/>
      <c r="C236" s="10" t="s">
        <v>224</v>
      </c>
      <c r="D236" s="164" t="s">
        <v>225</v>
      </c>
      <c r="E236" s="28">
        <f>База!E248-'База (2)'!E236</f>
        <v>-14657</v>
      </c>
      <c r="F236" s="17">
        <f>База!F248-'База (2)'!F236</f>
        <v>-34938</v>
      </c>
      <c r="G236" s="29">
        <f>База!G248-'База (2)'!G236</f>
        <v>-47979207.299999997</v>
      </c>
      <c r="H236" s="28">
        <f>База!H248-'База (2)'!H236</f>
        <v>-14373</v>
      </c>
      <c r="I236" s="17">
        <f>База!I248-'База (2)'!I236</f>
        <v>-33473</v>
      </c>
      <c r="J236" s="29">
        <f>База!J248-'База (2)'!J236</f>
        <v>-60461833.460000008</v>
      </c>
      <c r="K236" s="111">
        <f>База!K248-'База (2)'!K236</f>
        <v>284</v>
      </c>
      <c r="L236" s="18">
        <f>База!L248-'База (2)'!L236</f>
        <v>1465</v>
      </c>
      <c r="M236" s="29">
        <f>База!M248-'База (2)'!M236</f>
        <v>-12482626.160000011</v>
      </c>
      <c r="N236" s="181">
        <f>База!N248-'База (2)'!N236</f>
        <v>1.937640717745787E-2</v>
      </c>
      <c r="O236" s="19">
        <f>База!O248-'База (2)'!O236</f>
        <v>4.1931421375007154E-2</v>
      </c>
      <c r="P236" s="32">
        <f>База!P248-'База (2)'!P236</f>
        <v>-0.26016741131110793</v>
      </c>
      <c r="Q236" s="93"/>
      <c r="R236" s="93"/>
      <c r="S236" s="93"/>
      <c r="T236" s="87"/>
      <c r="U236" s="81"/>
    </row>
    <row r="237" spans="1:28" s="20" customFormat="1" outlineLevel="1">
      <c r="A237" s="194" t="s">
        <v>40</v>
      </c>
      <c r="B237" s="7"/>
      <c r="C237" s="10" t="s">
        <v>222</v>
      </c>
      <c r="D237" s="164" t="s">
        <v>223</v>
      </c>
      <c r="E237" s="28">
        <f>База!E249-'База (2)'!E237</f>
        <v>-4230</v>
      </c>
      <c r="F237" s="17">
        <f>База!F249-'База (2)'!F237</f>
        <v>0</v>
      </c>
      <c r="G237" s="29">
        <f>База!G249-'База (2)'!G237</f>
        <v>-6131140</v>
      </c>
      <c r="H237" s="28">
        <f>База!H249-'База (2)'!H237</f>
        <v>-2596</v>
      </c>
      <c r="I237" s="17">
        <f>База!I249-'База (2)'!I237</f>
        <v>0</v>
      </c>
      <c r="J237" s="29">
        <f>База!J249-'База (2)'!J237</f>
        <v>-3093910</v>
      </c>
      <c r="K237" s="111">
        <f>База!K249-'База (2)'!K237</f>
        <v>1634</v>
      </c>
      <c r="L237" s="18">
        <f>База!L249-'База (2)'!L237</f>
        <v>0</v>
      </c>
      <c r="M237" s="29">
        <f>База!M249-'База (2)'!M237</f>
        <v>3037230</v>
      </c>
      <c r="N237" s="181">
        <f>База!N249-'База (2)'!N237</f>
        <v>0.38628841607565012</v>
      </c>
      <c r="O237" s="19">
        <f>База!O249-'База (2)'!O237</f>
        <v>0</v>
      </c>
      <c r="P237" s="32">
        <f>База!P249-'База (2)'!P237</f>
        <v>0.49537769484957123</v>
      </c>
      <c r="Q237" s="93"/>
      <c r="R237" s="93"/>
      <c r="S237" s="93"/>
      <c r="T237" s="87"/>
      <c r="U237" s="81"/>
    </row>
    <row r="238" spans="1:28" s="20" customFormat="1" outlineLevel="1">
      <c r="A238" s="194" t="s">
        <v>40</v>
      </c>
      <c r="B238" s="7" t="s">
        <v>189</v>
      </c>
      <c r="C238" s="11" t="s">
        <v>144</v>
      </c>
      <c r="D238" s="164" t="s">
        <v>1</v>
      </c>
      <c r="E238" s="28">
        <f>База!E252-'База (2)'!E238</f>
        <v>0</v>
      </c>
      <c r="F238" s="17">
        <f>База!F252-'База (2)'!F238</f>
        <v>0</v>
      </c>
      <c r="G238" s="29">
        <f>База!G252-'База (2)'!G238</f>
        <v>0</v>
      </c>
      <c r="H238" s="28">
        <f>База!H252-'База (2)'!H238</f>
        <v>0</v>
      </c>
      <c r="I238" s="17">
        <f>База!I252-'База (2)'!I238</f>
        <v>0</v>
      </c>
      <c r="J238" s="29">
        <f>База!J252-'База (2)'!J238</f>
        <v>0</v>
      </c>
      <c r="K238" s="111">
        <f>База!K252-'База (2)'!K238</f>
        <v>0</v>
      </c>
      <c r="L238" s="18">
        <f>База!L252-'База (2)'!L238</f>
        <v>0</v>
      </c>
      <c r="M238" s="29">
        <f>База!M252-'База (2)'!M238</f>
        <v>0</v>
      </c>
      <c r="N238" s="181">
        <f>База!N252-'База (2)'!N238</f>
        <v>0</v>
      </c>
      <c r="O238" s="19">
        <f>База!O252-'База (2)'!O238</f>
        <v>0</v>
      </c>
      <c r="P238" s="32">
        <f>База!P252-'База (2)'!P238</f>
        <v>0</v>
      </c>
      <c r="Q238" s="93"/>
      <c r="R238" s="93"/>
      <c r="S238" s="93"/>
      <c r="T238" s="87"/>
      <c r="U238" s="81"/>
    </row>
    <row r="239" spans="1:28" s="16" customFormat="1" outlineLevel="1">
      <c r="A239" s="193" t="s">
        <v>40</v>
      </c>
      <c r="B239" s="5" t="s">
        <v>143</v>
      </c>
      <c r="C239" s="6" t="s">
        <v>2</v>
      </c>
      <c r="D239" s="163" t="s">
        <v>3</v>
      </c>
      <c r="E239" s="26">
        <f>База!E253-'База (2)'!E239</f>
        <v>0</v>
      </c>
      <c r="F239" s="14">
        <f>База!F253-'База (2)'!F239</f>
        <v>0</v>
      </c>
      <c r="G239" s="27">
        <f>База!G253-'База (2)'!G239</f>
        <v>0</v>
      </c>
      <c r="H239" s="230">
        <f>База!H253-'База (2)'!H239</f>
        <v>0</v>
      </c>
      <c r="I239" s="231">
        <f>База!I253-'База (2)'!I239</f>
        <v>0</v>
      </c>
      <c r="J239" s="232">
        <f>База!J253-'База (2)'!J239</f>
        <v>0</v>
      </c>
      <c r="K239" s="165">
        <f>База!K253-'База (2)'!K239</f>
        <v>0</v>
      </c>
      <c r="L239" s="21">
        <f>База!L253-'База (2)'!L239</f>
        <v>0</v>
      </c>
      <c r="M239" s="27">
        <f>База!M253-'База (2)'!M239</f>
        <v>0</v>
      </c>
      <c r="N239" s="30">
        <f>База!N253-'База (2)'!N239</f>
        <v>0</v>
      </c>
      <c r="O239" s="15">
        <f>База!O253-'База (2)'!O239</f>
        <v>0</v>
      </c>
      <c r="P239" s="31">
        <f>База!P253-'База (2)'!P239</f>
        <v>0</v>
      </c>
      <c r="Q239" s="92"/>
      <c r="R239" s="92"/>
      <c r="S239" s="92"/>
      <c r="T239" s="86"/>
      <c r="U239" s="81"/>
    </row>
    <row r="240" spans="1:28" s="13" customFormat="1">
      <c r="A240" s="36" t="s">
        <v>38</v>
      </c>
      <c r="B240" s="37" t="s">
        <v>43</v>
      </c>
      <c r="C240" s="215" t="s">
        <v>42</v>
      </c>
      <c r="D240" s="208" t="s">
        <v>145</v>
      </c>
      <c r="E240" s="40" t="e">
        <f>База!E254-'База (2)'!E240</f>
        <v>#VALUE!</v>
      </c>
      <c r="F240" s="41" t="e">
        <f>База!F254-'База (2)'!F240</f>
        <v>#VALUE!</v>
      </c>
      <c r="G240" s="42">
        <f>База!G254-'База (2)'!G240</f>
        <v>41415497.320000052</v>
      </c>
      <c r="H240" s="40" t="e">
        <f>База!H254-'База (2)'!H240</f>
        <v>#VALUE!</v>
      </c>
      <c r="I240" s="41" t="e">
        <f>База!I254-'База (2)'!I240</f>
        <v>#VALUE!</v>
      </c>
      <c r="J240" s="42">
        <f>База!J254-'База (2)'!J240</f>
        <v>413994608.30999994</v>
      </c>
      <c r="K240" s="40" t="e">
        <f>База!K254-'База (2)'!K240</f>
        <v>#VALUE!</v>
      </c>
      <c r="L240" s="41" t="e">
        <f>База!L254-'База (2)'!L240</f>
        <v>#VALUE!</v>
      </c>
      <c r="M240" s="42">
        <f>База!M254-'База (2)'!M240</f>
        <v>372579110.98999989</v>
      </c>
      <c r="N240" s="216" t="e">
        <f>База!N254-'База (2)'!N240</f>
        <v>#VALUE!</v>
      </c>
      <c r="O240" s="217" t="e">
        <f>База!O254-'База (2)'!O240</f>
        <v>#VALUE!</v>
      </c>
      <c r="P240" s="43">
        <f>База!P254-'База (2)'!P240</f>
        <v>1.0356379657941563</v>
      </c>
      <c r="Q240" s="91"/>
      <c r="R240" s="91"/>
      <c r="S240" s="91"/>
      <c r="T240" s="85"/>
      <c r="U240" s="81"/>
      <c r="W240" s="81"/>
      <c r="X240" s="81">
        <v>35173415.520000003</v>
      </c>
    </row>
    <row r="241" spans="1:28" s="16" customFormat="1" outlineLevel="1">
      <c r="A241" s="193" t="s">
        <v>43</v>
      </c>
      <c r="B241" s="5" t="s">
        <v>136</v>
      </c>
      <c r="C241" s="6" t="s">
        <v>137</v>
      </c>
      <c r="D241" s="161" t="s">
        <v>194</v>
      </c>
      <c r="E241" s="26">
        <f>База!E255-'База (2)'!E241</f>
        <v>-27</v>
      </c>
      <c r="F241" s="14">
        <f>База!F255-'База (2)'!F241</f>
        <v>370</v>
      </c>
      <c r="G241" s="27">
        <f>База!G255-'База (2)'!G241</f>
        <v>6208185.580000028</v>
      </c>
      <c r="H241" s="26">
        <f>База!H255-'База (2)'!H241</f>
        <v>2225</v>
      </c>
      <c r="I241" s="14">
        <f>База!I255-'База (2)'!I241</f>
        <v>19254</v>
      </c>
      <c r="J241" s="27">
        <f>База!J255-'База (2)'!J241</f>
        <v>100994336.07999997</v>
      </c>
      <c r="K241" s="26">
        <f>База!K255-'База (2)'!K241</f>
        <v>2252</v>
      </c>
      <c r="L241" s="14">
        <f>База!L255-'База (2)'!L241</f>
        <v>18884</v>
      </c>
      <c r="M241" s="27">
        <f>База!M255-'База (2)'!M241</f>
        <v>94786150.499999955</v>
      </c>
      <c r="N241" s="30">
        <f>База!N255-'База (2)'!N241</f>
        <v>0.96739130434782605</v>
      </c>
      <c r="O241" s="15">
        <f>База!O255-'База (2)'!O241</f>
        <v>0.94004491748852648</v>
      </c>
      <c r="P241" s="31">
        <f>База!P255-'База (2)'!P241</f>
        <v>1.096772015268644</v>
      </c>
      <c r="Q241" s="92"/>
      <c r="R241" s="92"/>
      <c r="S241" s="92"/>
      <c r="T241" s="86"/>
      <c r="U241" s="81"/>
    </row>
    <row r="242" spans="1:28" s="20" customFormat="1" outlineLevel="1">
      <c r="A242" s="194" t="s">
        <v>43</v>
      </c>
      <c r="B242" s="7"/>
      <c r="C242" s="8" t="s">
        <v>166</v>
      </c>
      <c r="D242" s="162" t="s">
        <v>194</v>
      </c>
      <c r="E242" s="28">
        <f>База!E256-'База (2)'!E242</f>
        <v>0</v>
      </c>
      <c r="F242" s="17">
        <f>База!F256-'База (2)'!F242</f>
        <v>0</v>
      </c>
      <c r="G242" s="29">
        <f>База!G256-'База (2)'!G242</f>
        <v>0</v>
      </c>
      <c r="H242" s="28">
        <f>База!H256-'База (2)'!H242</f>
        <v>0</v>
      </c>
      <c r="I242" s="17">
        <f>База!I256-'База (2)'!I242</f>
        <v>0</v>
      </c>
      <c r="J242" s="29">
        <f>База!J256-'База (2)'!J242</f>
        <v>0</v>
      </c>
      <c r="K242" s="28">
        <f>База!K256-'База (2)'!K242</f>
        <v>0</v>
      </c>
      <c r="L242" s="18">
        <f>База!L256-'База (2)'!L242</f>
        <v>0</v>
      </c>
      <c r="M242" s="29">
        <f>База!M256-'База (2)'!M242</f>
        <v>0</v>
      </c>
      <c r="N242" s="181">
        <f>База!N256-'База (2)'!N242</f>
        <v>0</v>
      </c>
      <c r="O242" s="19">
        <f>База!O256-'База (2)'!O242</f>
        <v>0</v>
      </c>
      <c r="P242" s="32">
        <f>База!P256-'База (2)'!P242</f>
        <v>0</v>
      </c>
      <c r="Q242" s="93"/>
      <c r="R242" s="93"/>
      <c r="S242" s="93"/>
      <c r="T242" s="87"/>
      <c r="U242" s="81"/>
    </row>
    <row r="243" spans="1:28" s="20" customFormat="1" outlineLevel="1">
      <c r="A243" s="194" t="s">
        <v>43</v>
      </c>
      <c r="B243" s="7"/>
      <c r="C243" s="8" t="s">
        <v>167</v>
      </c>
      <c r="D243" s="162" t="s">
        <v>194</v>
      </c>
      <c r="E243" s="28">
        <f>База!E257-'База (2)'!E243</f>
        <v>0</v>
      </c>
      <c r="F243" s="17">
        <f>База!F257-'База (2)'!F243</f>
        <v>0</v>
      </c>
      <c r="G243" s="29">
        <f>База!G257-'База (2)'!G243</f>
        <v>0</v>
      </c>
      <c r="H243" s="28">
        <f>База!H257-'База (2)'!H243</f>
        <v>0</v>
      </c>
      <c r="I243" s="17">
        <f>База!I257-'База (2)'!I243</f>
        <v>0</v>
      </c>
      <c r="J243" s="29">
        <f>База!J257-'База (2)'!J243</f>
        <v>0</v>
      </c>
      <c r="K243" s="111">
        <f>База!K257-'База (2)'!K243</f>
        <v>0</v>
      </c>
      <c r="L243" s="18">
        <f>База!L257-'База (2)'!L243</f>
        <v>0</v>
      </c>
      <c r="M243" s="29">
        <f>База!M257-'База (2)'!M243</f>
        <v>0</v>
      </c>
      <c r="N243" s="181">
        <f>База!N257-'База (2)'!N243</f>
        <v>0</v>
      </c>
      <c r="O243" s="19">
        <f>База!O257-'База (2)'!O243</f>
        <v>0</v>
      </c>
      <c r="P243" s="32">
        <f>База!P257-'База (2)'!P243</f>
        <v>0</v>
      </c>
      <c r="Q243" s="93"/>
      <c r="R243" s="93"/>
      <c r="S243" s="93"/>
      <c r="T243" s="87"/>
      <c r="U243" s="81"/>
    </row>
    <row r="244" spans="1:28" s="20" customFormat="1" outlineLevel="1">
      <c r="A244" s="194" t="s">
        <v>43</v>
      </c>
      <c r="B244" s="7" t="s">
        <v>168</v>
      </c>
      <c r="C244" s="8" t="s">
        <v>138</v>
      </c>
      <c r="D244" s="162" t="s">
        <v>194</v>
      </c>
      <c r="E244" s="28">
        <f>База!E258-'База (2)'!E244</f>
        <v>0</v>
      </c>
      <c r="F244" s="17">
        <f>База!F258-'База (2)'!F244</f>
        <v>0</v>
      </c>
      <c r="G244" s="29">
        <f>База!G258-'База (2)'!G244</f>
        <v>0</v>
      </c>
      <c r="H244" s="28">
        <f>База!H258-'База (2)'!H244</f>
        <v>0</v>
      </c>
      <c r="I244" s="17">
        <f>База!I258-'База (2)'!I244</f>
        <v>0</v>
      </c>
      <c r="J244" s="29">
        <f>База!J258-'База (2)'!J244</f>
        <v>0</v>
      </c>
      <c r="K244" s="111">
        <f>База!K258-'База (2)'!K244</f>
        <v>0</v>
      </c>
      <c r="L244" s="18">
        <f>База!L258-'База (2)'!L244</f>
        <v>0</v>
      </c>
      <c r="M244" s="29">
        <f>База!M258-'База (2)'!M244</f>
        <v>0</v>
      </c>
      <c r="N244" s="181">
        <f>База!N258-'База (2)'!N244</f>
        <v>0</v>
      </c>
      <c r="O244" s="19">
        <f>База!O258-'База (2)'!O244</f>
        <v>0</v>
      </c>
      <c r="P244" s="32">
        <f>База!P258-'База (2)'!P244</f>
        <v>0</v>
      </c>
      <c r="Q244" s="93"/>
      <c r="R244" s="93"/>
      <c r="S244" s="93"/>
      <c r="U244" s="81"/>
    </row>
    <row r="245" spans="1:28" s="20" customFormat="1" ht="31.5" outlineLevel="1">
      <c r="A245" s="194" t="s">
        <v>43</v>
      </c>
      <c r="B245" s="7" t="s">
        <v>169</v>
      </c>
      <c r="C245" s="129" t="s">
        <v>181</v>
      </c>
      <c r="D245" s="162" t="s">
        <v>195</v>
      </c>
      <c r="E245" s="28">
        <f>База!E259-'База (2)'!E245</f>
        <v>2300</v>
      </c>
      <c r="F245" s="17">
        <f>База!F259-'База (2)'!F245</f>
        <v>20482</v>
      </c>
      <c r="G245" s="29">
        <f>База!G259-'База (2)'!G245</f>
        <v>94069332.920000002</v>
      </c>
      <c r="H245" s="111">
        <f>База!H259-'База (2)'!H245</f>
        <v>2225</v>
      </c>
      <c r="I245" s="18">
        <f>База!I259-'База (2)'!I245</f>
        <v>19254</v>
      </c>
      <c r="J245" s="29">
        <f>База!J259-'База (2)'!J245</f>
        <v>100684224.13999997</v>
      </c>
      <c r="K245" s="28">
        <f>База!K259-'База (2)'!K245</f>
        <v>-75</v>
      </c>
      <c r="L245" s="18">
        <f>База!L259-'База (2)'!L245</f>
        <v>-1228</v>
      </c>
      <c r="M245" s="29">
        <f>База!M259-'База (2)'!M245</f>
        <v>6614891.219999969</v>
      </c>
      <c r="N245" s="181">
        <f>База!N259-'База (2)'!N245</f>
        <v>-3.2608695652173912E-2</v>
      </c>
      <c r="O245" s="19">
        <f>База!O259-'База (2)'!O245</f>
        <v>-5.9955082511473488E-2</v>
      </c>
      <c r="P245" s="32">
        <f>База!P259-'База (2)'!P245</f>
        <v>7.0319316770594234E-2</v>
      </c>
      <c r="Q245" s="93"/>
      <c r="R245" s="93"/>
      <c r="S245" s="93"/>
      <c r="T245" s="87"/>
      <c r="U245" s="81"/>
    </row>
    <row r="246" spans="1:28" s="20" customFormat="1" outlineLevel="1">
      <c r="A246" s="194" t="s">
        <v>43</v>
      </c>
      <c r="B246" s="7" t="s">
        <v>170</v>
      </c>
      <c r="C246" s="8" t="s">
        <v>180</v>
      </c>
      <c r="D246" s="162" t="s">
        <v>194</v>
      </c>
      <c r="E246" s="28">
        <f>База!E260-'База (2)'!E246</f>
        <v>-2327</v>
      </c>
      <c r="F246" s="17">
        <f>База!F260-'База (2)'!F246</f>
        <v>-20112</v>
      </c>
      <c r="G246" s="29">
        <f>База!G260-'База (2)'!G246</f>
        <v>-91033701.73999998</v>
      </c>
      <c r="H246" s="28">
        <f>База!H260-'База (2)'!H246</f>
        <v>0</v>
      </c>
      <c r="I246" s="17">
        <f>База!I260-'База (2)'!I246</f>
        <v>0</v>
      </c>
      <c r="J246" s="29">
        <f>База!J260-'База (2)'!J246</f>
        <v>-1557623</v>
      </c>
      <c r="K246" s="111">
        <f>База!K260-'База (2)'!K246</f>
        <v>2327</v>
      </c>
      <c r="L246" s="18">
        <f>База!L260-'База (2)'!L246</f>
        <v>20112</v>
      </c>
      <c r="M246" s="29">
        <f>База!M260-'База (2)'!M246</f>
        <v>89476078.73999998</v>
      </c>
      <c r="N246" s="181">
        <f>База!N260-'База (2)'!N246</f>
        <v>1</v>
      </c>
      <c r="O246" s="19">
        <f>База!O260-'База (2)'!O246</f>
        <v>1</v>
      </c>
      <c r="P246" s="32">
        <f>База!P260-'База (2)'!P246</f>
        <v>0.83601857934759738</v>
      </c>
      <c r="Q246" s="93"/>
      <c r="R246" s="93"/>
      <c r="S246" s="93"/>
      <c r="T246" s="87"/>
      <c r="U246" s="81"/>
      <c r="X246" s="198"/>
      <c r="AB246" s="22"/>
    </row>
    <row r="247" spans="1:28" s="20" customFormat="1" outlineLevel="1">
      <c r="A247" s="194" t="s">
        <v>43</v>
      </c>
      <c r="B247" s="7" t="s">
        <v>171</v>
      </c>
      <c r="C247" s="8" t="s">
        <v>156</v>
      </c>
      <c r="D247" s="162"/>
      <c r="E247" s="28">
        <f>База!E261-'База (2)'!E247</f>
        <v>1097</v>
      </c>
      <c r="F247" s="17">
        <f>База!F261-'База (2)'!F247</f>
        <v>11328</v>
      </c>
      <c r="G247" s="29">
        <f>База!G261-'База (2)'!G247</f>
        <v>34359042.82</v>
      </c>
      <c r="H247" s="28">
        <f>База!H261-'База (2)'!H247</f>
        <v>930</v>
      </c>
      <c r="I247" s="17">
        <f>База!I261-'База (2)'!I247</f>
        <v>10373</v>
      </c>
      <c r="J247" s="29">
        <f>База!J261-'База (2)'!J247</f>
        <v>26279661.870000001</v>
      </c>
      <c r="K247" s="111">
        <f>База!K261-'База (2)'!K247</f>
        <v>-167</v>
      </c>
      <c r="L247" s="18">
        <f>База!L261-'База (2)'!L247</f>
        <v>-955</v>
      </c>
      <c r="M247" s="29">
        <f>База!M261-'База (2)'!M247</f>
        <v>-8079380.9500000039</v>
      </c>
      <c r="N247" s="181">
        <f>База!N261-'База (2)'!N247</f>
        <v>-0.15223336371923427</v>
      </c>
      <c r="O247" s="19">
        <f>База!O261-'База (2)'!O247</f>
        <v>-8.4304378531073448E-2</v>
      </c>
      <c r="P247" s="32">
        <f>База!P261-'База (2)'!P247</f>
        <v>0.19405610313873226</v>
      </c>
      <c r="Q247" s="93"/>
      <c r="R247" s="93"/>
      <c r="S247" s="93"/>
      <c r="T247" s="87"/>
      <c r="U247" s="81"/>
    </row>
    <row r="248" spans="1:28" s="16" customFormat="1" outlineLevel="1">
      <c r="A248" s="193" t="s">
        <v>43</v>
      </c>
      <c r="B248" s="5" t="s">
        <v>141</v>
      </c>
      <c r="C248" s="6" t="s">
        <v>140</v>
      </c>
      <c r="D248" s="161" t="s">
        <v>159</v>
      </c>
      <c r="E248" s="26">
        <f>База!E262-'База (2)'!E248</f>
        <v>-808</v>
      </c>
      <c r="F248" s="14">
        <f>База!F262-'База (2)'!F248</f>
        <v>-8921</v>
      </c>
      <c r="G248" s="27">
        <f>База!G262-'База (2)'!G248</f>
        <v>-18855484.43</v>
      </c>
      <c r="H248" s="26">
        <f>База!H262-'База (2)'!H248</f>
        <v>0</v>
      </c>
      <c r="I248" s="21">
        <f>База!I262-'База (2)'!I248</f>
        <v>0</v>
      </c>
      <c r="J248" s="27">
        <f>База!J262-'База (2)'!J248</f>
        <v>0</v>
      </c>
      <c r="K248" s="26">
        <f>База!K262-'База (2)'!K248</f>
        <v>808</v>
      </c>
      <c r="L248" s="21">
        <f>База!L262-'База (2)'!L248</f>
        <v>8921</v>
      </c>
      <c r="M248" s="27">
        <f>База!M262-'База (2)'!M248</f>
        <v>18855484.43</v>
      </c>
      <c r="N248" s="30">
        <f>База!N262-'База (2)'!N248</f>
        <v>1</v>
      </c>
      <c r="O248" s="15">
        <f>База!O262-'База (2)'!O248</f>
        <v>1</v>
      </c>
      <c r="P248" s="31">
        <f>База!P262-'База (2)'!P248</f>
        <v>1</v>
      </c>
      <c r="Q248" s="92"/>
      <c r="R248" s="92"/>
      <c r="S248" s="92"/>
      <c r="T248" s="86"/>
      <c r="U248" s="81"/>
    </row>
    <row r="249" spans="1:28" s="20" customFormat="1" outlineLevel="1">
      <c r="A249" s="193" t="s">
        <v>43</v>
      </c>
      <c r="B249" s="5"/>
      <c r="C249" s="8" t="s">
        <v>166</v>
      </c>
      <c r="D249" s="162" t="s">
        <v>159</v>
      </c>
      <c r="E249" s="28">
        <f>База!E263-'База (2)'!E249</f>
        <v>0</v>
      </c>
      <c r="F249" s="17">
        <f>База!F263-'База (2)'!F249</f>
        <v>0</v>
      </c>
      <c r="G249" s="29">
        <f>База!G263-'База (2)'!G249</f>
        <v>0</v>
      </c>
      <c r="H249" s="28">
        <f>База!H263-'База (2)'!H249</f>
        <v>0</v>
      </c>
      <c r="I249" s="17">
        <f>База!I263-'База (2)'!I249</f>
        <v>0</v>
      </c>
      <c r="J249" s="29">
        <f>База!J263-'База (2)'!J249</f>
        <v>0</v>
      </c>
      <c r="K249" s="111">
        <f>База!K263-'База (2)'!K249</f>
        <v>0</v>
      </c>
      <c r="L249" s="18">
        <f>База!L263-'База (2)'!L249</f>
        <v>0</v>
      </c>
      <c r="M249" s="29">
        <f>База!M263-'База (2)'!M249</f>
        <v>0</v>
      </c>
      <c r="N249" s="30">
        <f>База!N263-'База (2)'!N249</f>
        <v>0</v>
      </c>
      <c r="O249" s="15">
        <f>База!O263-'База (2)'!O249</f>
        <v>0</v>
      </c>
      <c r="P249" s="31">
        <f>База!P263-'База (2)'!P249</f>
        <v>0</v>
      </c>
      <c r="Q249" s="93"/>
      <c r="R249" s="93"/>
      <c r="S249" s="93"/>
      <c r="T249" s="87"/>
      <c r="U249" s="81"/>
    </row>
    <row r="250" spans="1:28" s="20" customFormat="1" outlineLevel="1">
      <c r="A250" s="193" t="s">
        <v>43</v>
      </c>
      <c r="B250" s="5"/>
      <c r="C250" s="8" t="s">
        <v>167</v>
      </c>
      <c r="D250" s="162" t="s">
        <v>159</v>
      </c>
      <c r="E250" s="28">
        <f>База!E264-'База (2)'!E250</f>
        <v>635</v>
      </c>
      <c r="F250" s="17">
        <f>База!F264-'База (2)'!F250</f>
        <v>6695</v>
      </c>
      <c r="G250" s="29">
        <f>База!G264-'База (2)'!G250</f>
        <v>20088048.200000003</v>
      </c>
      <c r="H250" s="111">
        <f>База!H264-'База (2)'!H250</f>
        <v>406</v>
      </c>
      <c r="I250" s="18">
        <f>База!I264-'База (2)'!I250</f>
        <v>4764</v>
      </c>
      <c r="J250" s="29">
        <f>База!J264-'База (2)'!J250</f>
        <v>10793123.66</v>
      </c>
      <c r="K250" s="111">
        <f>База!K264-'База (2)'!K250</f>
        <v>-229</v>
      </c>
      <c r="L250" s="18">
        <f>База!L264-'База (2)'!L250</f>
        <v>-1931</v>
      </c>
      <c r="M250" s="29">
        <f>База!M264-'База (2)'!M250</f>
        <v>-9294924.5400000028</v>
      </c>
      <c r="N250" s="181">
        <f>База!N264-'База (2)'!N250</f>
        <v>-0.3606299212598425</v>
      </c>
      <c r="O250" s="19">
        <f>База!O264-'База (2)'!O250</f>
        <v>-0.28842419716206125</v>
      </c>
      <c r="P250" s="32">
        <f>База!P264-'База (2)'!P250</f>
        <v>-0.46270919142856304</v>
      </c>
      <c r="Q250" s="93"/>
      <c r="R250" s="93"/>
      <c r="S250" s="93"/>
      <c r="T250" s="87"/>
      <c r="U250" s="81"/>
    </row>
    <row r="251" spans="1:28" s="20" customFormat="1" ht="31.5" outlineLevel="1">
      <c r="A251" s="193" t="s">
        <v>43</v>
      </c>
      <c r="B251" s="5"/>
      <c r="C251" s="129" t="s">
        <v>182</v>
      </c>
      <c r="D251" s="162" t="s">
        <v>159</v>
      </c>
      <c r="E251" s="28">
        <f>База!E265-'База (2)'!E251</f>
        <v>462</v>
      </c>
      <c r="F251" s="17">
        <f>База!F265-'База (2)'!F251</f>
        <v>4633</v>
      </c>
      <c r="G251" s="29">
        <f>База!G265-'База (2)'!G251</f>
        <v>11098440.220000001</v>
      </c>
      <c r="H251" s="28">
        <f>База!H265-'База (2)'!H251</f>
        <v>524</v>
      </c>
      <c r="I251" s="18">
        <f>База!I265-'База (2)'!I251</f>
        <v>5609</v>
      </c>
      <c r="J251" s="29">
        <f>База!J265-'База (2)'!J251</f>
        <v>13618803.27</v>
      </c>
      <c r="K251" s="111">
        <f>База!K265-'База (2)'!K251</f>
        <v>62</v>
      </c>
      <c r="L251" s="18">
        <f>База!L265-'База (2)'!L251</f>
        <v>976</v>
      </c>
      <c r="M251" s="29">
        <f>База!M265-'База (2)'!M251</f>
        <v>2520363.0499999989</v>
      </c>
      <c r="N251" s="30">
        <f>База!N265-'База (2)'!N251</f>
        <v>0.13419913419913421</v>
      </c>
      <c r="O251" s="15">
        <f>База!O265-'База (2)'!O251</f>
        <v>0.21066263759982731</v>
      </c>
      <c r="P251" s="31">
        <f>База!P265-'База (2)'!P251</f>
        <v>0.22709164531590356</v>
      </c>
      <c r="Q251" s="93"/>
      <c r="R251" s="93"/>
      <c r="S251" s="93"/>
      <c r="T251" s="87"/>
      <c r="U251" s="81"/>
    </row>
    <row r="252" spans="1:28" s="20" customFormat="1" outlineLevel="1">
      <c r="A252" s="194" t="s">
        <v>43</v>
      </c>
      <c r="B252" s="7" t="s">
        <v>185</v>
      </c>
      <c r="C252" s="8" t="s">
        <v>157</v>
      </c>
      <c r="D252" s="162" t="s">
        <v>159</v>
      </c>
      <c r="E252" s="28">
        <f>База!E266-'База (2)'!E252</f>
        <v>54856</v>
      </c>
      <c r="F252" s="17">
        <f>База!F266-'База (2)'!F252</f>
        <v>244771</v>
      </c>
      <c r="G252" s="29">
        <f>База!G266-'База (2)'!G252</f>
        <v>262876587.59999999</v>
      </c>
      <c r="H252" s="28">
        <f>База!H266-'База (2)'!H252</f>
        <v>54363</v>
      </c>
      <c r="I252" s="17">
        <f>База!I266-'База (2)'!I252</f>
        <v>265284</v>
      </c>
      <c r="J252" s="29">
        <f>База!J266-'База (2)'!J252</f>
        <v>325629495.75999993</v>
      </c>
      <c r="K252" s="111">
        <f>База!K266-'База (2)'!K252</f>
        <v>-493</v>
      </c>
      <c r="L252" s="18">
        <f>База!L266-'База (2)'!L252</f>
        <v>20513</v>
      </c>
      <c r="M252" s="29">
        <f>База!M266-'База (2)'!M252</f>
        <v>62752908.159999922</v>
      </c>
      <c r="N252" s="181">
        <f>База!N266-'База (2)'!N252</f>
        <v>0.9835006784260516</v>
      </c>
      <c r="O252" s="19">
        <f>База!O266-'База (2)'!O252</f>
        <v>1.0628748632763201</v>
      </c>
      <c r="P252" s="32">
        <f>База!P266-'База (2)'!P252</f>
        <v>1.1954692052122</v>
      </c>
      <c r="Q252" s="93"/>
      <c r="R252" s="93"/>
      <c r="S252" s="93"/>
      <c r="U252" s="81"/>
    </row>
    <row r="253" spans="1:28" s="20" customFormat="1" outlineLevel="1">
      <c r="A253" s="194" t="s">
        <v>43</v>
      </c>
      <c r="B253" s="7" t="s">
        <v>186</v>
      </c>
      <c r="C253" s="8" t="s">
        <v>183</v>
      </c>
      <c r="D253" s="162" t="s">
        <v>159</v>
      </c>
      <c r="E253" s="28">
        <f>База!E267-'База (2)'!E253</f>
        <v>51739</v>
      </c>
      <c r="F253" s="17">
        <f>База!F267-'База (2)'!F253</f>
        <v>231003</v>
      </c>
      <c r="G253" s="29">
        <f>База!G267-'База (2)'!G253</f>
        <v>243181822.19</v>
      </c>
      <c r="H253" s="28">
        <f>База!H267-'База (2)'!H253</f>
        <v>50339</v>
      </c>
      <c r="I253" s="17">
        <f>База!I267-'База (2)'!I253</f>
        <v>248784</v>
      </c>
      <c r="J253" s="29">
        <f>База!J267-'База (2)'!J253</f>
        <v>304051404.75999993</v>
      </c>
      <c r="K253" s="111">
        <f>База!K267-'База (2)'!K253</f>
        <v>-1400</v>
      </c>
      <c r="L253" s="18">
        <f>База!L267-'База (2)'!L253</f>
        <v>17781</v>
      </c>
      <c r="M253" s="29">
        <f>База!M267-'База (2)'!M253</f>
        <v>60869582.569999918</v>
      </c>
      <c r="N253" s="181">
        <f>База!N267-'База (2)'!N253</f>
        <v>0.96568063228974832</v>
      </c>
      <c r="O253" s="19">
        <f>База!O267-'База (2)'!O253</f>
        <v>1.0581870151082073</v>
      </c>
      <c r="P253" s="32">
        <f>База!P267-'База (2)'!P253</f>
        <v>1.2040310922670892</v>
      </c>
      <c r="Q253" s="93"/>
      <c r="R253" s="93"/>
      <c r="S253" s="93"/>
      <c r="T253" s="87"/>
      <c r="U253" s="81"/>
    </row>
    <row r="254" spans="1:28" s="20" customFormat="1" outlineLevel="1">
      <c r="A254" s="194" t="s">
        <v>43</v>
      </c>
      <c r="B254" s="7" t="s">
        <v>187</v>
      </c>
      <c r="C254" s="8" t="s">
        <v>156</v>
      </c>
      <c r="D254" s="162"/>
      <c r="E254" s="28" t="e">
        <f>База!#REF!-'База (2)'!E254</f>
        <v>#REF!</v>
      </c>
      <c r="F254" s="17" t="e">
        <f>База!#REF!-'База (2)'!F254</f>
        <v>#REF!</v>
      </c>
      <c r="G254" s="29" t="e">
        <f>База!#REF!-'База (2)'!G254</f>
        <v>#REF!</v>
      </c>
      <c r="H254" s="28" t="e">
        <f>База!#REF!-'База (2)'!H254</f>
        <v>#REF!</v>
      </c>
      <c r="I254" s="17" t="e">
        <f>База!#REF!-'База (2)'!I254</f>
        <v>#REF!</v>
      </c>
      <c r="J254" s="29" t="e">
        <f>База!#REF!-'База (2)'!J254</f>
        <v>#REF!</v>
      </c>
      <c r="K254" s="111" t="e">
        <f>База!#REF!-'База (2)'!K254</f>
        <v>#REF!</v>
      </c>
      <c r="L254" s="18" t="e">
        <f>База!#REF!-'База (2)'!L254</f>
        <v>#REF!</v>
      </c>
      <c r="M254" s="29" t="e">
        <f>База!#REF!-'База (2)'!M254</f>
        <v>#REF!</v>
      </c>
      <c r="N254" s="181" t="e">
        <f>База!#REF!-'База (2)'!N254</f>
        <v>#REF!</v>
      </c>
      <c r="O254" s="19" t="e">
        <f>База!#REF!-'База (2)'!O254</f>
        <v>#REF!</v>
      </c>
      <c r="P254" s="32" t="e">
        <f>База!#REF!-'База (2)'!P254</f>
        <v>#REF!</v>
      </c>
      <c r="Q254" s="93"/>
      <c r="R254" s="93"/>
      <c r="S254" s="93"/>
      <c r="T254" s="87"/>
      <c r="U254" s="81"/>
    </row>
    <row r="255" spans="1:28" s="16" customFormat="1" ht="31.5" outlineLevel="1">
      <c r="A255" s="193" t="s">
        <v>43</v>
      </c>
      <c r="B255" s="5" t="s">
        <v>139</v>
      </c>
      <c r="C255" s="9" t="s">
        <v>142</v>
      </c>
      <c r="D255" s="163" t="s">
        <v>1</v>
      </c>
      <c r="E255" s="26">
        <f>База!E268-'База (2)'!E255</f>
        <v>-31500</v>
      </c>
      <c r="F255" s="21">
        <f>База!F268-'База (2)'!F255</f>
        <v>-205348</v>
      </c>
      <c r="G255" s="27">
        <f>База!G268-'База (2)'!G255</f>
        <v>-188834462.06999999</v>
      </c>
      <c r="H255" s="26">
        <f>База!H268-'База (2)'!H255</f>
        <v>-31884</v>
      </c>
      <c r="I255" s="21">
        <f>База!I268-'База (2)'!I255</f>
        <v>-202891</v>
      </c>
      <c r="J255" s="27">
        <f>База!J268-'База (2)'!J255</f>
        <v>33346360.470000006</v>
      </c>
      <c r="K255" s="26">
        <f>База!K268-'База (2)'!K255</f>
        <v>-384</v>
      </c>
      <c r="L255" s="21">
        <f>База!L268-'База (2)'!L255</f>
        <v>2457</v>
      </c>
      <c r="M255" s="27">
        <f>База!M268-'База (2)'!M255</f>
        <v>222180822.53999996</v>
      </c>
      <c r="N255" s="30">
        <f>База!N268-'База (2)'!N255</f>
        <v>6.9530521244815638E-2</v>
      </c>
      <c r="O255" s="15">
        <f>База!O268-'База (2)'!O255</f>
        <v>5.6287058831173298E-2</v>
      </c>
      <c r="P255" s="31">
        <f>База!P268-'База (2)'!P255</f>
        <v>1.011607666096815</v>
      </c>
      <c r="Q255" s="92"/>
      <c r="R255" s="92"/>
      <c r="S255" s="92"/>
      <c r="T255" s="86"/>
      <c r="U255" s="81"/>
    </row>
    <row r="256" spans="1:28" s="20" customFormat="1" ht="31.5" outlineLevel="1">
      <c r="A256" s="194" t="s">
        <v>43</v>
      </c>
      <c r="B256" s="7" t="s">
        <v>188</v>
      </c>
      <c r="C256" s="10" t="s">
        <v>184</v>
      </c>
      <c r="D256" s="164" t="s">
        <v>1</v>
      </c>
      <c r="E256" s="28">
        <f>База!E269-'База (2)'!E256</f>
        <v>-42378</v>
      </c>
      <c r="F256" s="17">
        <f>База!F269-'База (2)'!F256</f>
        <v>-233205</v>
      </c>
      <c r="G256" s="29">
        <f>База!G269-'База (2)'!G256</f>
        <v>-225144216.26999998</v>
      </c>
      <c r="H256" s="28">
        <f>База!H269-'База (2)'!H256</f>
        <v>-43598</v>
      </c>
      <c r="I256" s="17">
        <f>База!I269-'База (2)'!I256</f>
        <v>-234643</v>
      </c>
      <c r="J256" s="29">
        <f>База!J269-'База (2)'!J256</f>
        <v>-8470016.4600000009</v>
      </c>
      <c r="K256" s="111">
        <f>База!K269-'База (2)'!K256</f>
        <v>-1220</v>
      </c>
      <c r="L256" s="18">
        <f>База!L269-'База (2)'!L256</f>
        <v>-1438</v>
      </c>
      <c r="M256" s="29">
        <f>База!M269-'База (2)'!M256</f>
        <v>216674199.80999997</v>
      </c>
      <c r="N256" s="181">
        <f>База!N269-'База (2)'!N256</f>
        <v>0.3894794489288792</v>
      </c>
      <c r="O256" s="19">
        <f>База!O269-'База (2)'!O256</f>
        <v>-6.1662485795759099E-3</v>
      </c>
      <c r="P256" s="32">
        <f>База!P269-'База (2)'!P256</f>
        <v>1.8195935048306473</v>
      </c>
      <c r="Q256" s="93"/>
      <c r="R256" s="93"/>
      <c r="S256" s="93"/>
      <c r="T256" s="87"/>
      <c r="U256" s="81"/>
    </row>
    <row r="257" spans="1:28" s="20" customFormat="1" ht="31.5" outlineLevel="1">
      <c r="A257" s="194" t="s">
        <v>43</v>
      </c>
      <c r="B257" s="7"/>
      <c r="C257" s="10" t="s">
        <v>224</v>
      </c>
      <c r="D257" s="164" t="s">
        <v>225</v>
      </c>
      <c r="E257" s="28">
        <f>База!E270-'База (2)'!E257</f>
        <v>-14188</v>
      </c>
      <c r="F257" s="17">
        <f>База!F270-'База (2)'!F257</f>
        <v>-29879</v>
      </c>
      <c r="G257" s="29">
        <f>База!G270-'База (2)'!G257</f>
        <v>-37930571.890000001</v>
      </c>
      <c r="H257" s="28">
        <f>База!H270-'База (2)'!H257</f>
        <v>-13026</v>
      </c>
      <c r="I257" s="17">
        <f>База!I270-'База (2)'!I257</f>
        <v>-25057</v>
      </c>
      <c r="J257" s="29">
        <f>База!J270-'База (2)'!J257</f>
        <v>-49666427.219999999</v>
      </c>
      <c r="K257" s="111">
        <f>База!K270-'База (2)'!K257</f>
        <v>1162</v>
      </c>
      <c r="L257" s="18">
        <f>База!L270-'База (2)'!L257</f>
        <v>4822</v>
      </c>
      <c r="M257" s="29">
        <f>База!M270-'База (2)'!M257</f>
        <v>-11735855.329999998</v>
      </c>
      <c r="N257" s="181">
        <f>База!N270-'База (2)'!N257</f>
        <v>0.2951188329860121</v>
      </c>
      <c r="O257" s="19">
        <f>База!O270-'База (2)'!O257</f>
        <v>0.20226641365974499</v>
      </c>
      <c r="P257" s="32">
        <f>База!P270-'База (2)'!P257</f>
        <v>-0.14624448720762068</v>
      </c>
      <c r="Q257" s="93"/>
      <c r="R257" s="93"/>
      <c r="S257" s="93"/>
      <c r="T257" s="87"/>
      <c r="U257" s="81"/>
    </row>
    <row r="258" spans="1:28" s="20" customFormat="1" outlineLevel="1">
      <c r="A258" s="194" t="s">
        <v>43</v>
      </c>
      <c r="B258" s="7"/>
      <c r="C258" s="10" t="s">
        <v>222</v>
      </c>
      <c r="D258" s="164" t="s">
        <v>223</v>
      </c>
      <c r="E258" s="28">
        <f>База!E271-'База (2)'!E258</f>
        <v>-4504</v>
      </c>
      <c r="F258" s="17">
        <f>База!F271-'База (2)'!F258</f>
        <v>0</v>
      </c>
      <c r="G258" s="29">
        <f>База!G271-'База (2)'!G258</f>
        <v>-6388970</v>
      </c>
      <c r="H258" s="28">
        <f>База!H271-'База (2)'!H258</f>
        <v>-4084</v>
      </c>
      <c r="I258" s="17">
        <f>База!I271-'База (2)'!I258</f>
        <v>0</v>
      </c>
      <c r="J258" s="29">
        <f>База!J271-'База (2)'!J258</f>
        <v>-5617590</v>
      </c>
      <c r="K258" s="111">
        <f>База!K271-'База (2)'!K258</f>
        <v>420</v>
      </c>
      <c r="L258" s="18">
        <f>База!L271-'База (2)'!L258</f>
        <v>0</v>
      </c>
      <c r="M258" s="29">
        <f>База!M271-'База (2)'!M258</f>
        <v>771380</v>
      </c>
      <c r="N258" s="181">
        <f>База!N271-'База (2)'!N258</f>
        <v>9.3250444049733566E-2</v>
      </c>
      <c r="O258" s="19">
        <f>База!O271-'База (2)'!O258</f>
        <v>0</v>
      </c>
      <c r="P258" s="32">
        <f>База!P271-'База (2)'!P258</f>
        <v>0.12073620630555473</v>
      </c>
      <c r="Q258" s="93"/>
      <c r="R258" s="93"/>
      <c r="S258" s="93"/>
      <c r="T258" s="87"/>
      <c r="U258" s="81"/>
    </row>
    <row r="259" spans="1:28" s="20" customFormat="1" outlineLevel="1">
      <c r="A259" s="194" t="s">
        <v>43</v>
      </c>
      <c r="B259" s="7" t="s">
        <v>189</v>
      </c>
      <c r="C259" s="11" t="s">
        <v>144</v>
      </c>
      <c r="D259" s="164" t="s">
        <v>1</v>
      </c>
      <c r="E259" s="28">
        <f>База!E274-'База (2)'!E259</f>
        <v>-4187</v>
      </c>
      <c r="F259" s="17">
        <f>База!F274-'База (2)'!F259</f>
        <v>-17800</v>
      </c>
      <c r="G259" s="29">
        <f>База!G274-'База (2)'!G259</f>
        <v>-19979498</v>
      </c>
      <c r="H259" s="28">
        <f>База!H274-'База (2)'!H259</f>
        <v>-4023</v>
      </c>
      <c r="I259" s="17">
        <f>База!I274-'База (2)'!I259</f>
        <v>-16500</v>
      </c>
      <c r="J259" s="29">
        <f>База!J274-'База (2)'!J259</f>
        <v>-20269286</v>
      </c>
      <c r="K259" s="111">
        <f>База!K274-'База (2)'!K259</f>
        <v>164</v>
      </c>
      <c r="L259" s="18">
        <f>База!L274-'База (2)'!L259</f>
        <v>1300</v>
      </c>
      <c r="M259" s="29">
        <f>База!M274-'База (2)'!M259</f>
        <v>-289788</v>
      </c>
      <c r="N259" s="181">
        <f>База!N274-'База (2)'!N259</f>
        <v>3.9168855982803917E-2</v>
      </c>
      <c r="O259" s="19">
        <f>База!O274-'База (2)'!O259</f>
        <v>7.3033707865168537E-2</v>
      </c>
      <c r="P259" s="32">
        <f>База!P274-'База (2)'!P259</f>
        <v>-1.450426832546043E-2</v>
      </c>
      <c r="Q259" s="93"/>
      <c r="R259" s="93"/>
      <c r="S259" s="93"/>
      <c r="T259" s="87"/>
      <c r="U259" s="81"/>
    </row>
    <row r="260" spans="1:28" s="16" customFormat="1" outlineLevel="1">
      <c r="A260" s="193" t="s">
        <v>43</v>
      </c>
      <c r="B260" s="5" t="s">
        <v>143</v>
      </c>
      <c r="C260" s="6" t="s">
        <v>2</v>
      </c>
      <c r="D260" s="163" t="s">
        <v>3</v>
      </c>
      <c r="E260" s="26">
        <f>База!E275-'База (2)'!E260</f>
        <v>0</v>
      </c>
      <c r="F260" s="14">
        <f>База!F275-'База (2)'!F260</f>
        <v>0</v>
      </c>
      <c r="G260" s="27">
        <f>База!G275-'База (2)'!G260</f>
        <v>0</v>
      </c>
      <c r="H260" s="230">
        <f>База!H275-'База (2)'!H260</f>
        <v>0</v>
      </c>
      <c r="I260" s="231">
        <f>База!I275-'База (2)'!I260</f>
        <v>0</v>
      </c>
      <c r="J260" s="232">
        <f>База!J275-'База (2)'!J260</f>
        <v>0</v>
      </c>
      <c r="K260" s="165">
        <f>База!K275-'База (2)'!K260</f>
        <v>0</v>
      </c>
      <c r="L260" s="21">
        <f>База!L275-'База (2)'!L260</f>
        <v>0</v>
      </c>
      <c r="M260" s="27">
        <f>База!M275-'База (2)'!M260</f>
        <v>0</v>
      </c>
      <c r="N260" s="30">
        <f>База!N275-'База (2)'!N260</f>
        <v>0</v>
      </c>
      <c r="O260" s="15">
        <f>База!O275-'База (2)'!O260</f>
        <v>0</v>
      </c>
      <c r="P260" s="31">
        <f>База!P275-'База (2)'!P260</f>
        <v>0</v>
      </c>
      <c r="Q260" s="92"/>
      <c r="R260" s="92"/>
      <c r="S260" s="92"/>
      <c r="T260" s="86"/>
      <c r="U260" s="81"/>
    </row>
    <row r="261" spans="1:28" s="13" customFormat="1">
      <c r="A261" s="36" t="s">
        <v>41</v>
      </c>
      <c r="B261" s="37" t="s">
        <v>46</v>
      </c>
      <c r="C261" s="215" t="s">
        <v>45</v>
      </c>
      <c r="D261" s="208" t="s">
        <v>145</v>
      </c>
      <c r="E261" s="40" t="e">
        <f>База!E276-'База (2)'!E261</f>
        <v>#VALUE!</v>
      </c>
      <c r="F261" s="41" t="e">
        <f>База!F276-'База (2)'!F261</f>
        <v>#VALUE!</v>
      </c>
      <c r="G261" s="42">
        <f>База!G276-'База (2)'!G261</f>
        <v>64212277.590000153</v>
      </c>
      <c r="H261" s="40" t="e">
        <f>База!H276-'База (2)'!H261</f>
        <v>#VALUE!</v>
      </c>
      <c r="I261" s="41" t="e">
        <f>База!I276-'База (2)'!I261</f>
        <v>#VALUE!</v>
      </c>
      <c r="J261" s="42">
        <f>База!J276-'База (2)'!J261</f>
        <v>784558926.24999988</v>
      </c>
      <c r="K261" s="40" t="e">
        <f>База!K276-'База (2)'!K261</f>
        <v>#VALUE!</v>
      </c>
      <c r="L261" s="41" t="e">
        <f>База!L276-'База (2)'!L261</f>
        <v>#VALUE!</v>
      </c>
      <c r="M261" s="42">
        <f>База!M276-'База (2)'!M261</f>
        <v>720346648.65999973</v>
      </c>
      <c r="N261" s="216" t="e">
        <f>База!N276-'База (2)'!N261</f>
        <v>#VALUE!</v>
      </c>
      <c r="O261" s="217" t="e">
        <f>База!O276-'База (2)'!O261</f>
        <v>#VALUE!</v>
      </c>
      <c r="P261" s="43">
        <f>База!P276-'База (2)'!P261</f>
        <v>1.1178275708246153</v>
      </c>
      <c r="Q261" s="91"/>
      <c r="R261" s="91"/>
      <c r="S261" s="91"/>
      <c r="T261" s="85"/>
      <c r="U261" s="81"/>
      <c r="W261" s="81"/>
      <c r="X261" s="81">
        <v>40850354.830000006</v>
      </c>
    </row>
    <row r="262" spans="1:28" s="16" customFormat="1" outlineLevel="1">
      <c r="A262" s="193" t="s">
        <v>46</v>
      </c>
      <c r="B262" s="5" t="s">
        <v>136</v>
      </c>
      <c r="C262" s="6" t="s">
        <v>137</v>
      </c>
      <c r="D262" s="161" t="s">
        <v>194</v>
      </c>
      <c r="E262" s="26">
        <f>База!E277-'База (2)'!E262</f>
        <v>-271</v>
      </c>
      <c r="F262" s="14">
        <f>База!F277-'База (2)'!F262</f>
        <v>-1543</v>
      </c>
      <c r="G262" s="27">
        <f>База!G277-'База (2)'!G262</f>
        <v>-11722208.519999802</v>
      </c>
      <c r="H262" s="26">
        <f>База!H277-'База (2)'!H262</f>
        <v>5321</v>
      </c>
      <c r="I262" s="14">
        <f>База!I277-'База (2)'!I262</f>
        <v>44648</v>
      </c>
      <c r="J262" s="27">
        <f>База!J277-'База (2)'!J262</f>
        <v>303013465.52999991</v>
      </c>
      <c r="K262" s="26">
        <f>База!K277-'База (2)'!K262</f>
        <v>5592</v>
      </c>
      <c r="L262" s="14">
        <f>База!L277-'База (2)'!L262</f>
        <v>46191</v>
      </c>
      <c r="M262" s="27">
        <f>База!M277-'База (2)'!M262</f>
        <v>314735674.04999965</v>
      </c>
      <c r="N262" s="30">
        <f>База!N277-'База (2)'!N262</f>
        <v>1.0749494949494949</v>
      </c>
      <c r="O262" s="15">
        <f>База!O277-'База (2)'!O262</f>
        <v>1.0454492237806448</v>
      </c>
      <c r="P262" s="31">
        <f>База!P277-'База (2)'!P262</f>
        <v>1.2319793626904303</v>
      </c>
      <c r="Q262" s="92"/>
      <c r="R262" s="92"/>
      <c r="S262" s="92"/>
      <c r="T262" s="86"/>
      <c r="U262" s="81"/>
    </row>
    <row r="263" spans="1:28" s="20" customFormat="1" outlineLevel="1">
      <c r="A263" s="194" t="s">
        <v>46</v>
      </c>
      <c r="B263" s="7"/>
      <c r="C263" s="8" t="s">
        <v>166</v>
      </c>
      <c r="D263" s="162" t="s">
        <v>194</v>
      </c>
      <c r="E263" s="28">
        <f>База!E278-'База (2)'!E263</f>
        <v>0</v>
      </c>
      <c r="F263" s="17">
        <f>База!F278-'База (2)'!F263</f>
        <v>0</v>
      </c>
      <c r="G263" s="29">
        <f>База!G278-'База (2)'!G263</f>
        <v>0</v>
      </c>
      <c r="H263" s="28">
        <f>База!H278-'База (2)'!H263</f>
        <v>0</v>
      </c>
      <c r="I263" s="17">
        <f>База!I278-'База (2)'!I263</f>
        <v>0</v>
      </c>
      <c r="J263" s="29">
        <f>База!J278-'База (2)'!J263</f>
        <v>0</v>
      </c>
      <c r="K263" s="28">
        <f>База!K278-'База (2)'!K263</f>
        <v>0</v>
      </c>
      <c r="L263" s="18">
        <f>База!L278-'База (2)'!L263</f>
        <v>0</v>
      </c>
      <c r="M263" s="29">
        <f>База!M278-'База (2)'!M263</f>
        <v>0</v>
      </c>
      <c r="N263" s="181">
        <f>База!N278-'База (2)'!N263</f>
        <v>0</v>
      </c>
      <c r="O263" s="19">
        <f>База!O278-'База (2)'!O263</f>
        <v>0</v>
      </c>
      <c r="P263" s="32">
        <f>База!P278-'База (2)'!P263</f>
        <v>0</v>
      </c>
      <c r="Q263" s="93"/>
      <c r="R263" s="93"/>
      <c r="S263" s="93"/>
      <c r="T263" s="87"/>
      <c r="U263" s="81"/>
    </row>
    <row r="264" spans="1:28" s="20" customFormat="1" outlineLevel="1">
      <c r="A264" s="194" t="s">
        <v>46</v>
      </c>
      <c r="B264" s="7"/>
      <c r="C264" s="8" t="s">
        <v>167</v>
      </c>
      <c r="D264" s="162" t="s">
        <v>194</v>
      </c>
      <c r="E264" s="28">
        <f>База!E279-'База (2)'!E264</f>
        <v>0</v>
      </c>
      <c r="F264" s="17">
        <f>База!F279-'База (2)'!F264</f>
        <v>0</v>
      </c>
      <c r="G264" s="29">
        <f>База!G279-'База (2)'!G264</f>
        <v>0</v>
      </c>
      <c r="H264" s="28">
        <f>База!H279-'База (2)'!H264</f>
        <v>0</v>
      </c>
      <c r="I264" s="17">
        <f>База!I279-'База (2)'!I264</f>
        <v>0</v>
      </c>
      <c r="J264" s="29">
        <f>База!J279-'База (2)'!J264</f>
        <v>0</v>
      </c>
      <c r="K264" s="111">
        <f>База!K279-'База (2)'!K264</f>
        <v>0</v>
      </c>
      <c r="L264" s="18">
        <f>База!L279-'База (2)'!L264</f>
        <v>0</v>
      </c>
      <c r="M264" s="29">
        <f>База!M279-'База (2)'!M264</f>
        <v>0</v>
      </c>
      <c r="N264" s="181">
        <f>База!N279-'База (2)'!N264</f>
        <v>0</v>
      </c>
      <c r="O264" s="19">
        <f>База!O279-'База (2)'!O264</f>
        <v>0</v>
      </c>
      <c r="P264" s="32">
        <f>База!P279-'База (2)'!P264</f>
        <v>0</v>
      </c>
      <c r="Q264" s="93"/>
      <c r="R264" s="93"/>
      <c r="S264" s="93"/>
      <c r="T264" s="87"/>
      <c r="U264" s="81"/>
    </row>
    <row r="265" spans="1:28" s="20" customFormat="1" outlineLevel="1">
      <c r="A265" s="194" t="s">
        <v>46</v>
      </c>
      <c r="B265" s="7" t="s">
        <v>168</v>
      </c>
      <c r="C265" s="8" t="s">
        <v>138</v>
      </c>
      <c r="D265" s="162" t="s">
        <v>194</v>
      </c>
      <c r="E265" s="28">
        <f>База!E280-'База (2)'!E265</f>
        <v>0</v>
      </c>
      <c r="F265" s="17">
        <f>База!F280-'База (2)'!F265</f>
        <v>0</v>
      </c>
      <c r="G265" s="29">
        <f>База!G280-'База (2)'!G265</f>
        <v>0</v>
      </c>
      <c r="H265" s="28">
        <f>База!H280-'База (2)'!H265</f>
        <v>0</v>
      </c>
      <c r="I265" s="17">
        <f>База!I280-'База (2)'!I265</f>
        <v>0</v>
      </c>
      <c r="J265" s="29">
        <f>База!J280-'База (2)'!J265</f>
        <v>0</v>
      </c>
      <c r="K265" s="111">
        <f>База!K280-'База (2)'!K265</f>
        <v>0</v>
      </c>
      <c r="L265" s="18">
        <f>База!L280-'База (2)'!L265</f>
        <v>0</v>
      </c>
      <c r="M265" s="29">
        <f>База!M280-'База (2)'!M265</f>
        <v>0</v>
      </c>
      <c r="N265" s="181">
        <f>База!N280-'База (2)'!N265</f>
        <v>0</v>
      </c>
      <c r="O265" s="19">
        <f>База!O280-'База (2)'!O265</f>
        <v>0</v>
      </c>
      <c r="P265" s="32">
        <f>База!P280-'База (2)'!P265</f>
        <v>0</v>
      </c>
      <c r="Q265" s="93"/>
      <c r="R265" s="93"/>
      <c r="S265" s="93"/>
      <c r="U265" s="81"/>
    </row>
    <row r="266" spans="1:28" s="20" customFormat="1" ht="31.5" outlineLevel="1">
      <c r="A266" s="194" t="s">
        <v>46</v>
      </c>
      <c r="B266" s="7" t="s">
        <v>169</v>
      </c>
      <c r="C266" s="129" t="s">
        <v>181</v>
      </c>
      <c r="D266" s="162" t="s">
        <v>195</v>
      </c>
      <c r="E266" s="28">
        <f>База!E281-'База (2)'!E266</f>
        <v>4950</v>
      </c>
      <c r="F266" s="17">
        <f>База!F281-'База (2)'!F266</f>
        <v>42707</v>
      </c>
      <c r="G266" s="29">
        <f>База!G281-'База (2)'!G266</f>
        <v>249535777.62000009</v>
      </c>
      <c r="H266" s="111">
        <f>База!H281-'База (2)'!H266</f>
        <v>5321</v>
      </c>
      <c r="I266" s="18">
        <f>База!I281-'База (2)'!I266</f>
        <v>44648</v>
      </c>
      <c r="J266" s="29">
        <f>База!J281-'База (2)'!J266</f>
        <v>302442979.2299999</v>
      </c>
      <c r="K266" s="28">
        <f>База!K281-'База (2)'!K266</f>
        <v>371</v>
      </c>
      <c r="L266" s="18">
        <f>База!L281-'База (2)'!L266</f>
        <v>1941</v>
      </c>
      <c r="M266" s="29">
        <f>База!M281-'База (2)'!M266</f>
        <v>52907201.609999806</v>
      </c>
      <c r="N266" s="181">
        <f>База!N281-'База (2)'!N266</f>
        <v>7.4949494949494946E-2</v>
      </c>
      <c r="O266" s="19">
        <f>База!O281-'База (2)'!O266</f>
        <v>4.5449223780644858E-2</v>
      </c>
      <c r="P266" s="32">
        <f>База!P281-'База (2)'!P266</f>
        <v>0.21202250881462112</v>
      </c>
      <c r="Q266" s="93"/>
      <c r="R266" s="93"/>
      <c r="S266" s="93"/>
      <c r="T266" s="87"/>
      <c r="U266" s="81"/>
    </row>
    <row r="267" spans="1:28" s="20" customFormat="1" outlineLevel="1">
      <c r="A267" s="194" t="s">
        <v>46</v>
      </c>
      <c r="B267" s="7" t="s">
        <v>170</v>
      </c>
      <c r="C267" s="8" t="s">
        <v>180</v>
      </c>
      <c r="D267" s="162" t="s">
        <v>194</v>
      </c>
      <c r="E267" s="28">
        <f>База!E282-'База (2)'!E267</f>
        <v>-5221</v>
      </c>
      <c r="F267" s="17">
        <f>База!F282-'База (2)'!F267</f>
        <v>-44250</v>
      </c>
      <c r="G267" s="29">
        <f>База!G282-'База (2)'!G267</f>
        <v>-268027666.17999989</v>
      </c>
      <c r="H267" s="28">
        <f>База!H282-'База (2)'!H267</f>
        <v>0</v>
      </c>
      <c r="I267" s="17">
        <f>База!I282-'База (2)'!I267</f>
        <v>0</v>
      </c>
      <c r="J267" s="29">
        <f>База!J282-'База (2)'!J267</f>
        <v>-4259661</v>
      </c>
      <c r="K267" s="111">
        <f>База!K282-'База (2)'!K267</f>
        <v>5221</v>
      </c>
      <c r="L267" s="18">
        <f>База!L282-'База (2)'!L267</f>
        <v>44250</v>
      </c>
      <c r="M267" s="29">
        <f>База!M282-'База (2)'!M267</f>
        <v>263768005.17999989</v>
      </c>
      <c r="N267" s="181">
        <f>База!N282-'База (2)'!N267</f>
        <v>1</v>
      </c>
      <c r="O267" s="19">
        <f>База!O282-'База (2)'!O267</f>
        <v>1</v>
      </c>
      <c r="P267" s="32">
        <f>База!P282-'База (2)'!P267</f>
        <v>1.1335973847881526</v>
      </c>
      <c r="Q267" s="93"/>
      <c r="R267" s="93"/>
      <c r="S267" s="93"/>
      <c r="T267" s="87"/>
      <c r="U267" s="81"/>
      <c r="X267" s="198"/>
      <c r="AB267" s="22"/>
    </row>
    <row r="268" spans="1:28" s="20" customFormat="1" outlineLevel="1">
      <c r="A268" s="194" t="s">
        <v>46</v>
      </c>
      <c r="B268" s="7" t="s">
        <v>171</v>
      </c>
      <c r="C268" s="8" t="s">
        <v>156</v>
      </c>
      <c r="D268" s="162"/>
      <c r="E268" s="28">
        <f>База!E283-'База (2)'!E268</f>
        <v>2354</v>
      </c>
      <c r="F268" s="17">
        <f>База!F283-'База (2)'!F268</f>
        <v>20568</v>
      </c>
      <c r="G268" s="29">
        <f>База!G283-'База (2)'!G268</f>
        <v>73063525.570000008</v>
      </c>
      <c r="H268" s="28">
        <f>База!H283-'База (2)'!H268</f>
        <v>1800</v>
      </c>
      <c r="I268" s="17">
        <f>База!I283-'База (2)'!I268</f>
        <v>15061</v>
      </c>
      <c r="J268" s="29">
        <f>База!J283-'База (2)'!J268</f>
        <v>59802373.070000008</v>
      </c>
      <c r="K268" s="111">
        <f>База!K283-'База (2)'!K268</f>
        <v>-554</v>
      </c>
      <c r="L268" s="18">
        <f>База!L283-'База (2)'!L268</f>
        <v>-5507</v>
      </c>
      <c r="M268" s="29">
        <f>База!M283-'База (2)'!M268</f>
        <v>-13261152.499999991</v>
      </c>
      <c r="N268" s="181">
        <f>База!N283-'База (2)'!N268</f>
        <v>-0.23534409515717927</v>
      </c>
      <c r="O268" s="19">
        <f>База!O283-'База (2)'!O268</f>
        <v>-0.26774601322442632</v>
      </c>
      <c r="P268" s="32">
        <f>База!P283-'База (2)'!P268</f>
        <v>0.11572351831708405</v>
      </c>
      <c r="Q268" s="93"/>
      <c r="R268" s="93"/>
      <c r="S268" s="93"/>
      <c r="T268" s="87"/>
      <c r="U268" s="81"/>
    </row>
    <row r="269" spans="1:28" s="16" customFormat="1" outlineLevel="1">
      <c r="A269" s="193" t="s">
        <v>46</v>
      </c>
      <c r="B269" s="5" t="s">
        <v>141</v>
      </c>
      <c r="C269" s="6" t="s">
        <v>140</v>
      </c>
      <c r="D269" s="161" t="s">
        <v>159</v>
      </c>
      <c r="E269" s="26">
        <f>База!E284-'База (2)'!E269</f>
        <v>-1761</v>
      </c>
      <c r="F269" s="14">
        <f>База!F284-'База (2)'!F269</f>
        <v>-15165</v>
      </c>
      <c r="G269" s="27">
        <f>База!G284-'База (2)'!G269</f>
        <v>-48990996.409999996</v>
      </c>
      <c r="H269" s="26">
        <f>База!H284-'База (2)'!H269</f>
        <v>0</v>
      </c>
      <c r="I269" s="21">
        <f>База!I284-'База (2)'!I269</f>
        <v>0</v>
      </c>
      <c r="J269" s="27">
        <f>База!J284-'База (2)'!J269</f>
        <v>0</v>
      </c>
      <c r="K269" s="26">
        <f>База!K284-'База (2)'!K269</f>
        <v>1761</v>
      </c>
      <c r="L269" s="21">
        <f>База!L284-'База (2)'!L269</f>
        <v>15165</v>
      </c>
      <c r="M269" s="27">
        <f>База!M284-'База (2)'!M269</f>
        <v>48990996.409999996</v>
      </c>
      <c r="N269" s="30">
        <f>База!N284-'База (2)'!N269</f>
        <v>1</v>
      </c>
      <c r="O269" s="15">
        <f>База!O284-'База (2)'!O269</f>
        <v>1</v>
      </c>
      <c r="P269" s="31">
        <f>База!P284-'База (2)'!P269</f>
        <v>1</v>
      </c>
      <c r="Q269" s="92"/>
      <c r="R269" s="92"/>
      <c r="S269" s="92"/>
      <c r="T269" s="86"/>
      <c r="U269" s="81"/>
    </row>
    <row r="270" spans="1:28" s="20" customFormat="1" outlineLevel="1">
      <c r="A270" s="193" t="s">
        <v>46</v>
      </c>
      <c r="B270" s="5"/>
      <c r="C270" s="8" t="s">
        <v>166</v>
      </c>
      <c r="D270" s="162" t="s">
        <v>159</v>
      </c>
      <c r="E270" s="28">
        <f>База!E285-'База (2)'!E270</f>
        <v>0</v>
      </c>
      <c r="F270" s="17">
        <f>База!F285-'База (2)'!F270</f>
        <v>0</v>
      </c>
      <c r="G270" s="29">
        <f>База!G285-'База (2)'!G270</f>
        <v>0</v>
      </c>
      <c r="H270" s="28">
        <f>База!H285-'База (2)'!H270</f>
        <v>0</v>
      </c>
      <c r="I270" s="17">
        <f>База!I285-'База (2)'!I270</f>
        <v>0</v>
      </c>
      <c r="J270" s="29">
        <f>База!J285-'База (2)'!J270</f>
        <v>0</v>
      </c>
      <c r="K270" s="111">
        <f>База!K285-'База (2)'!K270</f>
        <v>0</v>
      </c>
      <c r="L270" s="18">
        <f>База!L285-'База (2)'!L270</f>
        <v>0</v>
      </c>
      <c r="M270" s="29">
        <f>База!M285-'База (2)'!M270</f>
        <v>0</v>
      </c>
      <c r="N270" s="30">
        <f>База!N285-'База (2)'!N270</f>
        <v>0</v>
      </c>
      <c r="O270" s="15">
        <f>База!O285-'База (2)'!O270</f>
        <v>0</v>
      </c>
      <c r="P270" s="31">
        <f>База!P285-'База (2)'!P270</f>
        <v>0</v>
      </c>
      <c r="Q270" s="93"/>
      <c r="R270" s="93"/>
      <c r="S270" s="93"/>
      <c r="T270" s="87"/>
      <c r="U270" s="81"/>
    </row>
    <row r="271" spans="1:28" s="20" customFormat="1" outlineLevel="1">
      <c r="A271" s="193" t="s">
        <v>46</v>
      </c>
      <c r="B271" s="5"/>
      <c r="C271" s="8" t="s">
        <v>167</v>
      </c>
      <c r="D271" s="162" t="s">
        <v>159</v>
      </c>
      <c r="E271" s="28">
        <f>База!E286-'База (2)'!E271</f>
        <v>0</v>
      </c>
      <c r="F271" s="17">
        <f>База!F286-'База (2)'!F271</f>
        <v>0</v>
      </c>
      <c r="G271" s="29">
        <f>База!G286-'База (2)'!G271</f>
        <v>0</v>
      </c>
      <c r="H271" s="111">
        <f>База!H286-'База (2)'!H271</f>
        <v>0</v>
      </c>
      <c r="I271" s="18">
        <f>База!I286-'База (2)'!I271</f>
        <v>0</v>
      </c>
      <c r="J271" s="29">
        <f>База!J286-'База (2)'!J271</f>
        <v>0</v>
      </c>
      <c r="K271" s="111">
        <f>База!K286-'База (2)'!K271</f>
        <v>0</v>
      </c>
      <c r="L271" s="18">
        <f>База!L286-'База (2)'!L271</f>
        <v>0</v>
      </c>
      <c r="M271" s="29">
        <f>База!M286-'База (2)'!M271</f>
        <v>0</v>
      </c>
      <c r="N271" s="181">
        <f>База!N286-'База (2)'!N271</f>
        <v>0</v>
      </c>
      <c r="O271" s="19">
        <f>База!O286-'База (2)'!O271</f>
        <v>0</v>
      </c>
      <c r="P271" s="32">
        <f>База!P286-'База (2)'!P271</f>
        <v>0</v>
      </c>
      <c r="Q271" s="93"/>
      <c r="R271" s="93"/>
      <c r="S271" s="93"/>
      <c r="T271" s="87"/>
      <c r="U271" s="81"/>
    </row>
    <row r="272" spans="1:28" s="20" customFormat="1" ht="31.5" outlineLevel="1">
      <c r="A272" s="193" t="s">
        <v>46</v>
      </c>
      <c r="B272" s="5"/>
      <c r="C272" s="129" t="s">
        <v>182</v>
      </c>
      <c r="D272" s="162" t="s">
        <v>159</v>
      </c>
      <c r="E272" s="28">
        <f>База!E287-'База (2)'!E272</f>
        <v>2354</v>
      </c>
      <c r="F272" s="17">
        <f>База!F287-'База (2)'!F272</f>
        <v>20568</v>
      </c>
      <c r="G272" s="29">
        <f>База!G287-'База (2)'!G272</f>
        <v>66293845.530000001</v>
      </c>
      <c r="H272" s="28">
        <f>База!H287-'База (2)'!H272</f>
        <v>1800</v>
      </c>
      <c r="I272" s="18">
        <f>База!I287-'База (2)'!I272</f>
        <v>15061</v>
      </c>
      <c r="J272" s="29">
        <f>База!J287-'База (2)'!J272</f>
        <v>54972225.770000011</v>
      </c>
      <c r="K272" s="111">
        <f>База!K287-'База (2)'!K272</f>
        <v>-554</v>
      </c>
      <c r="L272" s="18">
        <f>База!L287-'База (2)'!L272</f>
        <v>-5507</v>
      </c>
      <c r="M272" s="29">
        <f>База!M287-'База (2)'!M272</f>
        <v>-11321619.75999999</v>
      </c>
      <c r="N272" s="30">
        <f>База!N287-'База (2)'!N272</f>
        <v>-0.23534409515717927</v>
      </c>
      <c r="O272" s="15">
        <f>База!O287-'База (2)'!O272</f>
        <v>-0.26774601322442632</v>
      </c>
      <c r="P272" s="31">
        <f>База!P287-'База (2)'!P272</f>
        <v>-0.17077934866331762</v>
      </c>
      <c r="Q272" s="93"/>
      <c r="R272" s="93"/>
      <c r="S272" s="93"/>
      <c r="T272" s="87"/>
      <c r="U272" s="81"/>
    </row>
    <row r="273" spans="1:28" s="20" customFormat="1" outlineLevel="1">
      <c r="A273" s="194" t="s">
        <v>46</v>
      </c>
      <c r="B273" s="7" t="s">
        <v>185</v>
      </c>
      <c r="C273" s="8" t="s">
        <v>157</v>
      </c>
      <c r="D273" s="162" t="s">
        <v>159</v>
      </c>
      <c r="E273" s="28">
        <f>База!E288-'База (2)'!E273</f>
        <v>86089</v>
      </c>
      <c r="F273" s="17">
        <f>База!F288-'База (2)'!F273</f>
        <v>396483</v>
      </c>
      <c r="G273" s="29">
        <f>База!G288-'База (2)'!G273</f>
        <v>386086869.9000001</v>
      </c>
      <c r="H273" s="28">
        <f>База!H288-'База (2)'!H273</f>
        <v>84076</v>
      </c>
      <c r="I273" s="17">
        <f>База!I288-'База (2)'!I273</f>
        <v>418064</v>
      </c>
      <c r="J273" s="29">
        <f>База!J288-'База (2)'!J273</f>
        <v>472253737.0800001</v>
      </c>
      <c r="K273" s="111">
        <f>База!K288-'База (2)'!K273</f>
        <v>-2013</v>
      </c>
      <c r="L273" s="18">
        <f>База!L288-'База (2)'!L273</f>
        <v>21581</v>
      </c>
      <c r="M273" s="29">
        <f>База!M288-'База (2)'!M273</f>
        <v>86166867.180000007</v>
      </c>
      <c r="N273" s="181">
        <f>База!N288-'База (2)'!N273</f>
        <v>-2.3382778287586104E-2</v>
      </c>
      <c r="O273" s="19">
        <f>База!O288-'База (2)'!O273</f>
        <v>5.4431085317655489E-2</v>
      </c>
      <c r="P273" s="32">
        <f>База!P288-'База (2)'!P273</f>
        <v>0.22317999884926931</v>
      </c>
      <c r="Q273" s="93"/>
      <c r="R273" s="93"/>
      <c r="S273" s="93"/>
      <c r="U273" s="81"/>
    </row>
    <row r="274" spans="1:28" s="20" customFormat="1" outlineLevel="1">
      <c r="A274" s="194" t="s">
        <v>46</v>
      </c>
      <c r="B274" s="7" t="s">
        <v>186</v>
      </c>
      <c r="C274" s="8" t="s">
        <v>183</v>
      </c>
      <c r="D274" s="162" t="s">
        <v>159</v>
      </c>
      <c r="E274" s="28">
        <f>База!E289-'База (2)'!E274</f>
        <v>84328</v>
      </c>
      <c r="F274" s="17">
        <f>База!F289-'База (2)'!F274</f>
        <v>381318</v>
      </c>
      <c r="G274" s="29">
        <f>База!G289-'База (2)'!G274</f>
        <v>337010251.01000011</v>
      </c>
      <c r="H274" s="28">
        <f>База!H289-'База (2)'!H274</f>
        <v>84076</v>
      </c>
      <c r="I274" s="17">
        <f>База!I289-'База (2)'!I274</f>
        <v>418064</v>
      </c>
      <c r="J274" s="29">
        <f>База!J289-'База (2)'!J274</f>
        <v>472253737.0800001</v>
      </c>
      <c r="K274" s="111">
        <f>База!K289-'База (2)'!K274</f>
        <v>-252</v>
      </c>
      <c r="L274" s="18">
        <f>База!L289-'База (2)'!L274</f>
        <v>36746</v>
      </c>
      <c r="M274" s="29">
        <f>База!M289-'База (2)'!M274</f>
        <v>135243486.06999999</v>
      </c>
      <c r="N274" s="181">
        <f>База!N289-'База (2)'!N274</f>
        <v>0.97661722171241394</v>
      </c>
      <c r="O274" s="19">
        <f>База!O289-'База (2)'!O274</f>
        <v>1.0544310853176555</v>
      </c>
      <c r="P274" s="32">
        <f>База!P289-'База (2)'!P274</f>
        <v>1.2231799988492693</v>
      </c>
      <c r="Q274" s="93"/>
      <c r="R274" s="93"/>
      <c r="S274" s="93"/>
      <c r="T274" s="87"/>
      <c r="U274" s="81"/>
    </row>
    <row r="275" spans="1:28" s="20" customFormat="1" outlineLevel="1">
      <c r="A275" s="194" t="s">
        <v>46</v>
      </c>
      <c r="B275" s="7" t="s">
        <v>187</v>
      </c>
      <c r="C275" s="8" t="s">
        <v>156</v>
      </c>
      <c r="D275" s="162"/>
      <c r="E275" s="28" t="e">
        <f>База!#REF!-'База (2)'!E275</f>
        <v>#REF!</v>
      </c>
      <c r="F275" s="17" t="e">
        <f>База!#REF!-'База (2)'!F275</f>
        <v>#REF!</v>
      </c>
      <c r="G275" s="29" t="e">
        <f>База!#REF!-'База (2)'!G275</f>
        <v>#REF!</v>
      </c>
      <c r="H275" s="28" t="e">
        <f>База!#REF!-'База (2)'!H275</f>
        <v>#REF!</v>
      </c>
      <c r="I275" s="17" t="e">
        <f>База!#REF!-'База (2)'!I275</f>
        <v>#REF!</v>
      </c>
      <c r="J275" s="29" t="e">
        <f>База!#REF!-'База (2)'!J275</f>
        <v>#REF!</v>
      </c>
      <c r="K275" s="111" t="e">
        <f>База!#REF!-'База (2)'!K275</f>
        <v>#REF!</v>
      </c>
      <c r="L275" s="18" t="e">
        <f>База!#REF!-'База (2)'!L275</f>
        <v>#REF!</v>
      </c>
      <c r="M275" s="29" t="e">
        <f>База!#REF!-'База (2)'!M275</f>
        <v>#REF!</v>
      </c>
      <c r="N275" s="181" t="e">
        <f>База!#REF!-'База (2)'!N275</f>
        <v>#REF!</v>
      </c>
      <c r="O275" s="19" t="e">
        <f>База!#REF!-'База (2)'!O275</f>
        <v>#REF!</v>
      </c>
      <c r="P275" s="32" t="e">
        <f>База!#REF!-'База (2)'!P275</f>
        <v>#REF!</v>
      </c>
      <c r="Q275" s="93"/>
      <c r="R275" s="93"/>
      <c r="S275" s="93"/>
      <c r="T275" s="87"/>
      <c r="U275" s="81"/>
    </row>
    <row r="276" spans="1:28" s="16" customFormat="1" ht="31.5" outlineLevel="1">
      <c r="A276" s="193" t="s">
        <v>46</v>
      </c>
      <c r="B276" s="5" t="s">
        <v>139</v>
      </c>
      <c r="C276" s="9" t="s">
        <v>142</v>
      </c>
      <c r="D276" s="163" t="s">
        <v>1</v>
      </c>
      <c r="E276" s="26">
        <f>База!E290-'База (2)'!E276</f>
        <v>-46388</v>
      </c>
      <c r="F276" s="21">
        <f>База!F290-'База (2)'!F276</f>
        <v>-322843</v>
      </c>
      <c r="G276" s="27">
        <f>База!G290-'База (2)'!G276</f>
        <v>-231526304.20000008</v>
      </c>
      <c r="H276" s="26">
        <f>База!H290-'База (2)'!H276</f>
        <v>-47277</v>
      </c>
      <c r="I276" s="21">
        <f>База!I290-'База (2)'!I276</f>
        <v>-315826</v>
      </c>
      <c r="J276" s="27">
        <f>База!J290-'База (2)'!J276</f>
        <v>68473202.659999996</v>
      </c>
      <c r="K276" s="26">
        <f>База!K290-'База (2)'!K276</f>
        <v>-889</v>
      </c>
      <c r="L276" s="21">
        <f>База!L290-'База (2)'!L276</f>
        <v>7017</v>
      </c>
      <c r="M276" s="27">
        <f>База!M290-'База (2)'!M276</f>
        <v>299999506.86000007</v>
      </c>
      <c r="N276" s="30">
        <f>База!N290-'База (2)'!N276</f>
        <v>7.3006485117449046E-2</v>
      </c>
      <c r="O276" s="15">
        <f>База!O290-'База (2)'!O276</f>
        <v>7.9811654973113502E-2</v>
      </c>
      <c r="P276" s="31">
        <f>База!P290-'База (2)'!P276</f>
        <v>1.0504805479618577</v>
      </c>
      <c r="Q276" s="92"/>
      <c r="R276" s="92"/>
      <c r="S276" s="92"/>
      <c r="T276" s="86"/>
      <c r="U276" s="81"/>
    </row>
    <row r="277" spans="1:28" s="20" customFormat="1" ht="31.5" outlineLevel="1">
      <c r="A277" s="194" t="s">
        <v>46</v>
      </c>
      <c r="B277" s="7" t="s">
        <v>188</v>
      </c>
      <c r="C277" s="10" t="s">
        <v>184</v>
      </c>
      <c r="D277" s="164" t="s">
        <v>1</v>
      </c>
      <c r="E277" s="28">
        <f>База!E291-'База (2)'!E277</f>
        <v>-70543</v>
      </c>
      <c r="F277" s="17">
        <f>База!F291-'База (2)'!F277</f>
        <v>-397829</v>
      </c>
      <c r="G277" s="29">
        <f>База!G291-'База (2)'!G277</f>
        <v>-321583107.91000009</v>
      </c>
      <c r="H277" s="28">
        <f>База!H291-'База (2)'!H277</f>
        <v>-74801</v>
      </c>
      <c r="I277" s="17">
        <f>База!I291-'База (2)'!I277</f>
        <v>-396557</v>
      </c>
      <c r="J277" s="29">
        <f>База!J291-'База (2)'!J277</f>
        <v>-38326711.130000003</v>
      </c>
      <c r="K277" s="111">
        <f>База!K291-'База (2)'!K277</f>
        <v>-4258</v>
      </c>
      <c r="L277" s="18">
        <f>База!L291-'База (2)'!L277</f>
        <v>1272</v>
      </c>
      <c r="M277" s="29">
        <f>База!M291-'База (2)'!M277</f>
        <v>283256396.78000009</v>
      </c>
      <c r="N277" s="181">
        <f>База!N291-'База (2)'!N277</f>
        <v>6.2672510109814797E-2</v>
      </c>
      <c r="O277" s="19">
        <f>База!O291-'База (2)'!O277</f>
        <v>3.1973536368640797E-3</v>
      </c>
      <c r="P277" s="32">
        <f>База!P291-'База (2)'!P277</f>
        <v>1.1128204265921151</v>
      </c>
      <c r="Q277" s="93"/>
      <c r="R277" s="93"/>
      <c r="S277" s="93"/>
      <c r="T277" s="87"/>
      <c r="U277" s="81"/>
    </row>
    <row r="278" spans="1:28" s="20" customFormat="1" ht="31.5" outlineLevel="1">
      <c r="A278" s="194" t="s">
        <v>46</v>
      </c>
      <c r="B278" s="7"/>
      <c r="C278" s="10" t="s">
        <v>224</v>
      </c>
      <c r="D278" s="164" t="s">
        <v>225</v>
      </c>
      <c r="E278" s="28">
        <f>База!E292-'База (2)'!E278</f>
        <v>-27029</v>
      </c>
      <c r="F278" s="17">
        <f>База!F292-'База (2)'!F278</f>
        <v>-74742</v>
      </c>
      <c r="G278" s="29">
        <f>База!G292-'База (2)'!G278</f>
        <v>-91795717.379999995</v>
      </c>
      <c r="H278" s="28">
        <f>База!H292-'База (2)'!H278</f>
        <v>-26079</v>
      </c>
      <c r="I278" s="17">
        <f>База!I292-'База (2)'!I278</f>
        <v>-67747</v>
      </c>
      <c r="J278" s="29">
        <f>База!J292-'База (2)'!J278</f>
        <v>-109636575.09999999</v>
      </c>
      <c r="K278" s="111">
        <f>База!K292-'База (2)'!K278</f>
        <v>950</v>
      </c>
      <c r="L278" s="18">
        <f>База!L292-'База (2)'!L278</f>
        <v>6995</v>
      </c>
      <c r="M278" s="29">
        <f>База!M292-'База (2)'!M278</f>
        <v>-17840857.719999999</v>
      </c>
      <c r="N278" s="181">
        <f>База!N292-'База (2)'!N278</f>
        <v>3.5147434237300677E-2</v>
      </c>
      <c r="O278" s="19">
        <f>База!O292-'База (2)'!O278</f>
        <v>9.358861149019293E-2</v>
      </c>
      <c r="P278" s="32">
        <f>База!P292-'База (2)'!P278</f>
        <v>-0.19435392226573608</v>
      </c>
      <c r="Q278" s="93"/>
      <c r="R278" s="93"/>
      <c r="S278" s="93"/>
      <c r="T278" s="87"/>
      <c r="U278" s="81"/>
    </row>
    <row r="279" spans="1:28" s="20" customFormat="1" outlineLevel="1">
      <c r="A279" s="194" t="s">
        <v>46</v>
      </c>
      <c r="B279" s="7"/>
      <c r="C279" s="10" t="s">
        <v>222</v>
      </c>
      <c r="D279" s="164" t="s">
        <v>223</v>
      </c>
      <c r="E279" s="28">
        <f>База!E293-'База (2)'!E279</f>
        <v>-5097</v>
      </c>
      <c r="F279" s="17">
        <f>База!F293-'База (2)'!F279</f>
        <v>0</v>
      </c>
      <c r="G279" s="29">
        <f>База!G293-'База (2)'!G279</f>
        <v>-7629285</v>
      </c>
      <c r="H279" s="28">
        <f>База!H293-'База (2)'!H279</f>
        <v>-3904</v>
      </c>
      <c r="I279" s="17">
        <f>База!I293-'База (2)'!I279</f>
        <v>0</v>
      </c>
      <c r="J279" s="29">
        <f>База!J293-'База (2)'!J279</f>
        <v>-4943000</v>
      </c>
      <c r="K279" s="111">
        <f>База!K293-'База (2)'!K279</f>
        <v>1193</v>
      </c>
      <c r="L279" s="18">
        <f>База!L293-'База (2)'!L279</f>
        <v>0</v>
      </c>
      <c r="M279" s="29">
        <f>База!M293-'База (2)'!M279</f>
        <v>2686285</v>
      </c>
      <c r="N279" s="181">
        <f>База!N293-'База (2)'!N279</f>
        <v>0.23405925053953305</v>
      </c>
      <c r="O279" s="19">
        <f>База!O293-'База (2)'!O279</f>
        <v>0</v>
      </c>
      <c r="P279" s="32">
        <f>База!P293-'База (2)'!P279</f>
        <v>0.35210180246248501</v>
      </c>
      <c r="Q279" s="93"/>
      <c r="R279" s="93"/>
      <c r="S279" s="93"/>
      <c r="T279" s="87"/>
      <c r="U279" s="81"/>
    </row>
    <row r="280" spans="1:28" s="20" customFormat="1" outlineLevel="1">
      <c r="A280" s="194" t="s">
        <v>46</v>
      </c>
      <c r="B280" s="7" t="s">
        <v>189</v>
      </c>
      <c r="C280" s="11" t="s">
        <v>144</v>
      </c>
      <c r="D280" s="164" t="s">
        <v>1</v>
      </c>
      <c r="E280" s="28">
        <f>База!E296-'База (2)'!E280</f>
        <v>0</v>
      </c>
      <c r="F280" s="17">
        <f>База!F296-'База (2)'!F280</f>
        <v>0</v>
      </c>
      <c r="G280" s="29">
        <f>База!G296-'База (2)'!G280</f>
        <v>0</v>
      </c>
      <c r="H280" s="28">
        <f>База!H296-'База (2)'!H280</f>
        <v>0</v>
      </c>
      <c r="I280" s="17">
        <f>База!I296-'База (2)'!I280</f>
        <v>0</v>
      </c>
      <c r="J280" s="29">
        <f>База!J296-'База (2)'!J280</f>
        <v>0</v>
      </c>
      <c r="K280" s="111">
        <f>База!K296-'База (2)'!K280</f>
        <v>0</v>
      </c>
      <c r="L280" s="18">
        <f>База!L296-'База (2)'!L280</f>
        <v>0</v>
      </c>
      <c r="M280" s="29">
        <f>База!M296-'База (2)'!M280</f>
        <v>0</v>
      </c>
      <c r="N280" s="181">
        <f>База!N296-'База (2)'!N280</f>
        <v>0</v>
      </c>
      <c r="O280" s="19">
        <f>База!O296-'База (2)'!O280</f>
        <v>0</v>
      </c>
      <c r="P280" s="32">
        <f>База!P296-'База (2)'!P280</f>
        <v>0</v>
      </c>
      <c r="Q280" s="93"/>
      <c r="R280" s="93"/>
      <c r="S280" s="93"/>
      <c r="T280" s="87"/>
      <c r="U280" s="81"/>
    </row>
    <row r="281" spans="1:28" s="16" customFormat="1" outlineLevel="1">
      <c r="A281" s="193" t="s">
        <v>46</v>
      </c>
      <c r="B281" s="5" t="s">
        <v>143</v>
      </c>
      <c r="C281" s="6" t="s">
        <v>2</v>
      </c>
      <c r="D281" s="163" t="s">
        <v>3</v>
      </c>
      <c r="E281" s="26">
        <f>База!E297-'База (2)'!E281</f>
        <v>0</v>
      </c>
      <c r="F281" s="14">
        <f>База!F297-'База (2)'!F281</f>
        <v>0</v>
      </c>
      <c r="G281" s="27">
        <f>База!G297-'База (2)'!G281</f>
        <v>0</v>
      </c>
      <c r="H281" s="230">
        <f>База!H297-'База (2)'!H281</f>
        <v>0</v>
      </c>
      <c r="I281" s="231">
        <f>База!I297-'База (2)'!I281</f>
        <v>0</v>
      </c>
      <c r="J281" s="232">
        <f>База!J297-'База (2)'!J281</f>
        <v>0</v>
      </c>
      <c r="K281" s="165">
        <f>База!K297-'База (2)'!K281</f>
        <v>0</v>
      </c>
      <c r="L281" s="21">
        <f>База!L297-'База (2)'!L281</f>
        <v>0</v>
      </c>
      <c r="M281" s="27">
        <f>База!M297-'База (2)'!M281</f>
        <v>0</v>
      </c>
      <c r="N281" s="30">
        <f>База!N297-'База (2)'!N281</f>
        <v>0</v>
      </c>
      <c r="O281" s="15">
        <f>База!O297-'База (2)'!O281</f>
        <v>0</v>
      </c>
      <c r="P281" s="31">
        <f>База!P297-'База (2)'!P281</f>
        <v>0</v>
      </c>
      <c r="Q281" s="92"/>
      <c r="R281" s="92"/>
      <c r="S281" s="92"/>
      <c r="T281" s="86"/>
      <c r="U281" s="81"/>
    </row>
    <row r="282" spans="1:28" s="13" customFormat="1">
      <c r="A282" s="36" t="s">
        <v>44</v>
      </c>
      <c r="B282" s="37" t="s">
        <v>48</v>
      </c>
      <c r="C282" s="215" t="s">
        <v>178</v>
      </c>
      <c r="D282" s="208" t="s">
        <v>145</v>
      </c>
      <c r="E282" s="40" t="e">
        <f>База!E298-'База (2)'!E282</f>
        <v>#VALUE!</v>
      </c>
      <c r="F282" s="41" t="e">
        <f>База!F298-'База (2)'!F282</f>
        <v>#VALUE!</v>
      </c>
      <c r="G282" s="42">
        <f>База!G298-'База (2)'!G282</f>
        <v>275408557.75999928</v>
      </c>
      <c r="H282" s="40" t="e">
        <f>База!H298-'База (2)'!H282</f>
        <v>#VALUE!</v>
      </c>
      <c r="I282" s="41" t="e">
        <f>База!I298-'База (2)'!I282</f>
        <v>#VALUE!</v>
      </c>
      <c r="J282" s="42">
        <f>База!J298-'База (2)'!J282</f>
        <v>2634171421.4699988</v>
      </c>
      <c r="K282" s="40" t="e">
        <f>База!K298-'База (2)'!K282</f>
        <v>#VALUE!</v>
      </c>
      <c r="L282" s="41" t="e">
        <f>База!L298-'База (2)'!L282</f>
        <v>#VALUE!</v>
      </c>
      <c r="M282" s="42">
        <f>База!M298-'База (2)'!M282</f>
        <v>2358762863.7099996</v>
      </c>
      <c r="N282" s="216" t="e">
        <f>База!N298-'База (2)'!N282</f>
        <v>#VALUE!</v>
      </c>
      <c r="O282" s="217" t="e">
        <f>База!O298-'База (2)'!O282</f>
        <v>#VALUE!</v>
      </c>
      <c r="P282" s="43">
        <f>База!P298-'База (2)'!P282</f>
        <v>0.99882345033330933</v>
      </c>
      <c r="Q282" s="91"/>
      <c r="R282" s="91"/>
      <c r="S282" s="91"/>
      <c r="T282" s="85"/>
      <c r="U282" s="81"/>
      <c r="W282" s="81"/>
      <c r="X282" s="81">
        <v>284390526.14999998</v>
      </c>
    </row>
    <row r="283" spans="1:28" s="16" customFormat="1" outlineLevel="1">
      <c r="A283" s="193" t="s">
        <v>48</v>
      </c>
      <c r="B283" s="5" t="s">
        <v>136</v>
      </c>
      <c r="C283" s="6" t="s">
        <v>137</v>
      </c>
      <c r="D283" s="161" t="s">
        <v>194</v>
      </c>
      <c r="E283" s="26">
        <f>База!E299-'База (2)'!E283</f>
        <v>-3444</v>
      </c>
      <c r="F283" s="14">
        <f>База!F299-'База (2)'!F283</f>
        <v>-52317</v>
      </c>
      <c r="G283" s="27">
        <f>База!G299-'База (2)'!G283</f>
        <v>-82691270.360000849</v>
      </c>
      <c r="H283" s="26">
        <f>База!H299-'База (2)'!H283</f>
        <v>26034</v>
      </c>
      <c r="I283" s="14">
        <f>База!I299-'База (2)'!I283</f>
        <v>235939</v>
      </c>
      <c r="J283" s="27">
        <f>База!J299-'База (2)'!J283</f>
        <v>2208189669.019999</v>
      </c>
      <c r="K283" s="26">
        <f>База!K299-'База (2)'!K283</f>
        <v>29478</v>
      </c>
      <c r="L283" s="14">
        <f>База!L299-'База (2)'!L283</f>
        <v>288256</v>
      </c>
      <c r="M283" s="27">
        <f>База!M299-'База (2)'!M283</f>
        <v>2290880939.3799996</v>
      </c>
      <c r="N283" s="30">
        <f>База!N299-'База (2)'!N283</f>
        <v>0.98782405052670685</v>
      </c>
      <c r="O283" s="15">
        <f>База!O299-'База (2)'!O283</f>
        <v>1.0039140944867058</v>
      </c>
      <c r="P283" s="31">
        <f>База!P299-'База (2)'!P283</f>
        <v>1.1007686627864008</v>
      </c>
      <c r="Q283" s="92"/>
      <c r="R283" s="92"/>
      <c r="S283" s="92"/>
      <c r="T283" s="86"/>
      <c r="U283" s="81"/>
    </row>
    <row r="284" spans="1:28" s="20" customFormat="1" outlineLevel="1">
      <c r="A284" s="194" t="s">
        <v>48</v>
      </c>
      <c r="B284" s="7"/>
      <c r="C284" s="8" t="s">
        <v>166</v>
      </c>
      <c r="D284" s="162" t="s">
        <v>194</v>
      </c>
      <c r="E284" s="28">
        <f>База!E300-'База (2)'!E284</f>
        <v>-2038</v>
      </c>
      <c r="F284" s="17">
        <f>База!F300-'База (2)'!F284</f>
        <v>-39577</v>
      </c>
      <c r="G284" s="29">
        <f>База!G300-'База (2)'!G284</f>
        <v>-139380236.91999999</v>
      </c>
      <c r="H284" s="28">
        <f>База!H300-'База (2)'!H284</f>
        <v>0</v>
      </c>
      <c r="I284" s="17">
        <f>База!I300-'База (2)'!I284</f>
        <v>0</v>
      </c>
      <c r="J284" s="29">
        <f>База!J300-'База (2)'!J284</f>
        <v>0</v>
      </c>
      <c r="K284" s="28">
        <f>База!K300-'База (2)'!K284</f>
        <v>2038</v>
      </c>
      <c r="L284" s="18">
        <f>База!L300-'База (2)'!L284</f>
        <v>39577</v>
      </c>
      <c r="M284" s="29">
        <f>База!M300-'База (2)'!M284</f>
        <v>139380236.91999999</v>
      </c>
      <c r="N284" s="181">
        <f>База!N300-'База (2)'!N284</f>
        <v>1</v>
      </c>
      <c r="O284" s="19">
        <f>База!O300-'База (2)'!O284</f>
        <v>1</v>
      </c>
      <c r="P284" s="32">
        <f>База!P300-'База (2)'!P284</f>
        <v>1</v>
      </c>
      <c r="Q284" s="93"/>
      <c r="R284" s="93"/>
      <c r="S284" s="93"/>
      <c r="T284" s="87"/>
      <c r="U284" s="81"/>
    </row>
    <row r="285" spans="1:28" s="20" customFormat="1" outlineLevel="1">
      <c r="A285" s="194" t="s">
        <v>48</v>
      </c>
      <c r="B285" s="7"/>
      <c r="C285" s="8" t="s">
        <v>167</v>
      </c>
      <c r="D285" s="162" t="s">
        <v>194</v>
      </c>
      <c r="E285" s="28">
        <f>База!E301-'База (2)'!E285</f>
        <v>1273</v>
      </c>
      <c r="F285" s="17">
        <f>База!F301-'База (2)'!F285</f>
        <v>11311</v>
      </c>
      <c r="G285" s="29">
        <f>База!G301-'База (2)'!G285</f>
        <v>296774701.65999997</v>
      </c>
      <c r="H285" s="28">
        <f>База!H301-'База (2)'!H285</f>
        <v>1230</v>
      </c>
      <c r="I285" s="17">
        <f>База!I301-'База (2)'!I285</f>
        <v>10004</v>
      </c>
      <c r="J285" s="29">
        <f>База!J301-'База (2)'!J285</f>
        <v>291367592.47999996</v>
      </c>
      <c r="K285" s="111">
        <f>База!K301-'База (2)'!K285</f>
        <v>-43</v>
      </c>
      <c r="L285" s="18">
        <f>База!L301-'База (2)'!L285</f>
        <v>-1307</v>
      </c>
      <c r="M285" s="29">
        <f>База!M301-'База (2)'!M285</f>
        <v>-5407109.1800000072</v>
      </c>
      <c r="N285" s="181">
        <f>База!N301-'База (2)'!N285</f>
        <v>-3.3778476040848389E-2</v>
      </c>
      <c r="O285" s="19">
        <f>База!O301-'База (2)'!O285</f>
        <v>-0.11555123331270445</v>
      </c>
      <c r="P285" s="32">
        <f>База!P301-'База (2)'!P285</f>
        <v>-1.8219575825552219E-2</v>
      </c>
      <c r="Q285" s="93"/>
      <c r="R285" s="93"/>
      <c r="S285" s="93"/>
      <c r="T285" s="87"/>
      <c r="U285" s="81"/>
    </row>
    <row r="286" spans="1:28" s="20" customFormat="1" outlineLevel="1">
      <c r="A286" s="194" t="s">
        <v>48</v>
      </c>
      <c r="B286" s="7" t="s">
        <v>168</v>
      </c>
      <c r="C286" s="8" t="s">
        <v>138</v>
      </c>
      <c r="D286" s="162" t="s">
        <v>194</v>
      </c>
      <c r="E286" s="28">
        <f>База!E302-'База (2)'!E286</f>
        <v>-965</v>
      </c>
      <c r="F286" s="17">
        <f>База!F302-'База (2)'!F286</f>
        <v>-7401</v>
      </c>
      <c r="G286" s="29">
        <f>База!G302-'База (2)'!G286</f>
        <v>-128704635.43000001</v>
      </c>
      <c r="H286" s="28">
        <f>База!H302-'База (2)'!H286</f>
        <v>-1091</v>
      </c>
      <c r="I286" s="17">
        <f>База!I302-'База (2)'!I286</f>
        <v>-6877</v>
      </c>
      <c r="J286" s="29">
        <f>База!J302-'База (2)'!J286</f>
        <v>-140296632.87</v>
      </c>
      <c r="K286" s="111">
        <f>База!K302-'База (2)'!K286</f>
        <v>-126</v>
      </c>
      <c r="L286" s="18">
        <f>База!L302-'База (2)'!L286</f>
        <v>524</v>
      </c>
      <c r="M286" s="29">
        <f>База!M302-'База (2)'!M286</f>
        <v>-11591997.439999998</v>
      </c>
      <c r="N286" s="181">
        <f>База!N302-'База (2)'!N286</f>
        <v>-0.13056994818652851</v>
      </c>
      <c r="O286" s="19">
        <f>База!O302-'База (2)'!O286</f>
        <v>7.0801243075260104E-2</v>
      </c>
      <c r="P286" s="32">
        <f>База!P302-'База (2)'!P286</f>
        <v>0.12427083781340789</v>
      </c>
      <c r="Q286" s="93"/>
      <c r="R286" s="93"/>
      <c r="S286" s="93"/>
      <c r="U286" s="81"/>
    </row>
    <row r="287" spans="1:28" s="20" customFormat="1" ht="31.5" outlineLevel="1">
      <c r="A287" s="194" t="s">
        <v>48</v>
      </c>
      <c r="B287" s="7" t="s">
        <v>169</v>
      </c>
      <c r="C287" s="129" t="s">
        <v>181</v>
      </c>
      <c r="D287" s="162" t="s">
        <v>195</v>
      </c>
      <c r="E287" s="28">
        <f>База!E303-'База (2)'!E287</f>
        <v>25209</v>
      </c>
      <c r="F287" s="17">
        <f>База!F303-'База (2)'!F287</f>
        <v>224950</v>
      </c>
      <c r="G287" s="29">
        <f>База!G303-'База (2)'!G287</f>
        <v>1726354641.6099989</v>
      </c>
      <c r="H287" s="111">
        <f>База!H303-'База (2)'!H287</f>
        <v>25895</v>
      </c>
      <c r="I287" s="18">
        <f>База!I303-'База (2)'!I287</f>
        <v>232812</v>
      </c>
      <c r="J287" s="29">
        <f>База!J303-'База (2)'!J287</f>
        <v>2062025447.6899991</v>
      </c>
      <c r="K287" s="28">
        <f>База!K303-'База (2)'!K287</f>
        <v>686</v>
      </c>
      <c r="L287" s="18">
        <f>База!L303-'База (2)'!L287</f>
        <v>7862</v>
      </c>
      <c r="M287" s="29">
        <f>База!M303-'База (2)'!M287</f>
        <v>335670806.08000016</v>
      </c>
      <c r="N287" s="181">
        <f>База!N303-'База (2)'!N287</f>
        <v>2.7212503470982585E-2</v>
      </c>
      <c r="O287" s="19">
        <f>База!O303-'База (2)'!O287</f>
        <v>3.4949988886419203E-2</v>
      </c>
      <c r="P287" s="32">
        <f>База!P303-'База (2)'!P287</f>
        <v>0.42317937532672567</v>
      </c>
      <c r="Q287" s="93"/>
      <c r="R287" s="93"/>
      <c r="S287" s="93"/>
      <c r="T287" s="87"/>
      <c r="U287" s="81"/>
    </row>
    <row r="288" spans="1:28" s="20" customFormat="1" outlineLevel="1">
      <c r="A288" s="194" t="s">
        <v>48</v>
      </c>
      <c r="B288" s="7" t="s">
        <v>170</v>
      </c>
      <c r="C288" s="8" t="s">
        <v>180</v>
      </c>
      <c r="D288" s="162" t="s">
        <v>194</v>
      </c>
      <c r="E288" s="28">
        <f>База!E304-'База (2)'!E288</f>
        <v>-28961</v>
      </c>
      <c r="F288" s="17">
        <f>База!F304-'База (2)'!F288</f>
        <v>-281177</v>
      </c>
      <c r="G288" s="29">
        <f>База!G304-'База (2)'!G288</f>
        <v>-1993224217.3199997</v>
      </c>
      <c r="H288" s="28">
        <f>База!H304-'База (2)'!H288</f>
        <v>0</v>
      </c>
      <c r="I288" s="17">
        <f>База!I304-'База (2)'!I288</f>
        <v>0</v>
      </c>
      <c r="J288" s="29">
        <f>База!J304-'База (2)'!J288</f>
        <v>-20442569</v>
      </c>
      <c r="K288" s="111">
        <f>База!K304-'База (2)'!K288</f>
        <v>28961</v>
      </c>
      <c r="L288" s="18">
        <f>База!L304-'База (2)'!L288</f>
        <v>281177</v>
      </c>
      <c r="M288" s="29">
        <f>База!M304-'База (2)'!M288</f>
        <v>1972781648.3199997</v>
      </c>
      <c r="N288" s="181">
        <f>База!N304-'База (2)'!N288</f>
        <v>1</v>
      </c>
      <c r="O288" s="19">
        <f>База!O304-'База (2)'!O288</f>
        <v>1</v>
      </c>
      <c r="P288" s="32">
        <f>База!P304-'База (2)'!P288</f>
        <v>1.1154276020507967</v>
      </c>
      <c r="Q288" s="93"/>
      <c r="R288" s="93"/>
      <c r="S288" s="93"/>
      <c r="T288" s="87"/>
      <c r="U288" s="81"/>
      <c r="X288" s="198"/>
      <c r="AB288" s="22"/>
    </row>
    <row r="289" spans="1:24" s="20" customFormat="1" outlineLevel="1">
      <c r="A289" s="194" t="s">
        <v>48</v>
      </c>
      <c r="B289" s="7" t="s">
        <v>171</v>
      </c>
      <c r="C289" s="8" t="s">
        <v>156</v>
      </c>
      <c r="D289" s="162"/>
      <c r="E289" s="28">
        <f>База!E305-'База (2)'!E289</f>
        <v>3955</v>
      </c>
      <c r="F289" s="17">
        <f>База!F305-'База (2)'!F289</f>
        <v>23475</v>
      </c>
      <c r="G289" s="29">
        <f>База!G305-'База (2)'!G289</f>
        <v>202340774.91</v>
      </c>
      <c r="H289" s="28">
        <f>База!H305-'База (2)'!H289</f>
        <v>4300</v>
      </c>
      <c r="I289" s="17">
        <f>База!I305-'База (2)'!I289</f>
        <v>23671</v>
      </c>
      <c r="J289" s="29">
        <f>База!J305-'База (2)'!J289</f>
        <v>184135790.25999999</v>
      </c>
      <c r="K289" s="111">
        <f>База!K305-'База (2)'!K289</f>
        <v>345</v>
      </c>
      <c r="L289" s="18">
        <f>База!L305-'База (2)'!L289</f>
        <v>196</v>
      </c>
      <c r="M289" s="29">
        <f>База!M305-'База (2)'!M289</f>
        <v>-18204984.650000002</v>
      </c>
      <c r="N289" s="181">
        <f>База!N305-'База (2)'!N289</f>
        <v>8.7231352718078387E-2</v>
      </c>
      <c r="O289" s="19">
        <f>База!O305-'База (2)'!O289</f>
        <v>8.3493077742279025E-3</v>
      </c>
      <c r="P289" s="32">
        <f>База!P305-'База (2)'!P289</f>
        <v>-5.9145296501414875E-2</v>
      </c>
      <c r="Q289" s="93"/>
      <c r="R289" s="93"/>
      <c r="S289" s="93"/>
      <c r="T289" s="87"/>
      <c r="U289" s="81"/>
    </row>
    <row r="290" spans="1:24" s="16" customFormat="1" outlineLevel="1">
      <c r="A290" s="193" t="s">
        <v>48</v>
      </c>
      <c r="B290" s="5" t="s">
        <v>141</v>
      </c>
      <c r="C290" s="6" t="s">
        <v>140</v>
      </c>
      <c r="D290" s="161" t="s">
        <v>159</v>
      </c>
      <c r="E290" s="26">
        <f>База!E306-'База (2)'!E290</f>
        <v>-3093</v>
      </c>
      <c r="F290" s="14">
        <f>База!F306-'База (2)'!F290</f>
        <v>-17001</v>
      </c>
      <c r="G290" s="27">
        <f>База!G306-'База (2)'!G290</f>
        <v>-71998763.890000001</v>
      </c>
      <c r="H290" s="26">
        <f>База!H306-'База (2)'!H290</f>
        <v>0</v>
      </c>
      <c r="I290" s="21">
        <f>База!I306-'База (2)'!I290</f>
        <v>0</v>
      </c>
      <c r="J290" s="27">
        <f>База!J306-'База (2)'!J290</f>
        <v>0</v>
      </c>
      <c r="K290" s="26">
        <f>База!K306-'База (2)'!K290</f>
        <v>3093</v>
      </c>
      <c r="L290" s="21">
        <f>База!L306-'База (2)'!L290</f>
        <v>17001</v>
      </c>
      <c r="M290" s="27">
        <f>База!M306-'База (2)'!M290</f>
        <v>71998763.890000001</v>
      </c>
      <c r="N290" s="30">
        <f>База!N306-'База (2)'!N290</f>
        <v>1</v>
      </c>
      <c r="O290" s="15">
        <f>База!O306-'База (2)'!O290</f>
        <v>1</v>
      </c>
      <c r="P290" s="31">
        <f>База!P306-'База (2)'!P290</f>
        <v>1</v>
      </c>
      <c r="Q290" s="92"/>
      <c r="R290" s="92"/>
      <c r="S290" s="92"/>
      <c r="T290" s="86"/>
      <c r="U290" s="81"/>
    </row>
    <row r="291" spans="1:24" s="20" customFormat="1" outlineLevel="1">
      <c r="A291" s="193" t="s">
        <v>48</v>
      </c>
      <c r="B291" s="5"/>
      <c r="C291" s="8" t="s">
        <v>166</v>
      </c>
      <c r="D291" s="162" t="s">
        <v>159</v>
      </c>
      <c r="E291" s="28">
        <f>База!E307-'База (2)'!E291</f>
        <v>0</v>
      </c>
      <c r="F291" s="17">
        <f>База!F307-'База (2)'!F291</f>
        <v>0</v>
      </c>
      <c r="G291" s="29">
        <f>База!G307-'База (2)'!G291</f>
        <v>0</v>
      </c>
      <c r="H291" s="28">
        <f>База!H307-'База (2)'!H291</f>
        <v>0</v>
      </c>
      <c r="I291" s="17">
        <f>База!I307-'База (2)'!I291</f>
        <v>0</v>
      </c>
      <c r="J291" s="29">
        <f>База!J307-'База (2)'!J291</f>
        <v>0</v>
      </c>
      <c r="K291" s="111">
        <f>База!K307-'База (2)'!K291</f>
        <v>0</v>
      </c>
      <c r="L291" s="18">
        <f>База!L307-'База (2)'!L291</f>
        <v>0</v>
      </c>
      <c r="M291" s="29">
        <f>База!M307-'База (2)'!M291</f>
        <v>0</v>
      </c>
      <c r="N291" s="30">
        <f>База!N307-'База (2)'!N291</f>
        <v>0</v>
      </c>
      <c r="O291" s="15">
        <f>База!O307-'База (2)'!O291</f>
        <v>0</v>
      </c>
      <c r="P291" s="31">
        <f>База!P307-'База (2)'!P291</f>
        <v>0</v>
      </c>
      <c r="Q291" s="93"/>
      <c r="R291" s="93"/>
      <c r="S291" s="93"/>
      <c r="T291" s="87"/>
      <c r="U291" s="81"/>
    </row>
    <row r="292" spans="1:24" s="20" customFormat="1" outlineLevel="1">
      <c r="A292" s="193" t="s">
        <v>48</v>
      </c>
      <c r="B292" s="5"/>
      <c r="C292" s="8" t="s">
        <v>167</v>
      </c>
      <c r="D292" s="162" t="s">
        <v>159</v>
      </c>
      <c r="E292" s="28">
        <f>База!E308-'База (2)'!E292</f>
        <v>5</v>
      </c>
      <c r="F292" s="17">
        <f>База!F308-'База (2)'!F292</f>
        <v>40</v>
      </c>
      <c r="G292" s="29">
        <f>База!G308-'База (2)'!G292</f>
        <v>116072</v>
      </c>
      <c r="H292" s="111">
        <f>База!H308-'База (2)'!H292</f>
        <v>0</v>
      </c>
      <c r="I292" s="18">
        <f>База!I308-'База (2)'!I292</f>
        <v>0</v>
      </c>
      <c r="J292" s="29">
        <f>База!J308-'База (2)'!J292</f>
        <v>0</v>
      </c>
      <c r="K292" s="111">
        <f>База!K308-'База (2)'!K292</f>
        <v>-5</v>
      </c>
      <c r="L292" s="18">
        <f>База!L308-'База (2)'!L292</f>
        <v>-40</v>
      </c>
      <c r="M292" s="29">
        <f>База!M308-'База (2)'!M292</f>
        <v>-116072</v>
      </c>
      <c r="N292" s="181">
        <f>База!N308-'База (2)'!N292</f>
        <v>-1</v>
      </c>
      <c r="O292" s="19">
        <f>База!O308-'База (2)'!O292</f>
        <v>-1</v>
      </c>
      <c r="P292" s="32">
        <f>База!P308-'База (2)'!P292</f>
        <v>-1</v>
      </c>
      <c r="Q292" s="93"/>
      <c r="R292" s="93"/>
      <c r="S292" s="93"/>
      <c r="T292" s="87"/>
      <c r="U292" s="81"/>
    </row>
    <row r="293" spans="1:24" s="20" customFormat="1" ht="31.5" outlineLevel="1">
      <c r="A293" s="193" t="s">
        <v>48</v>
      </c>
      <c r="B293" s="5"/>
      <c r="C293" s="129" t="s">
        <v>182</v>
      </c>
      <c r="D293" s="162" t="s">
        <v>159</v>
      </c>
      <c r="E293" s="28">
        <f>База!E309-'База (2)'!E293</f>
        <v>3950</v>
      </c>
      <c r="F293" s="17">
        <f>База!F309-'База (2)'!F293</f>
        <v>23435</v>
      </c>
      <c r="G293" s="29">
        <f>База!G309-'База (2)'!G293</f>
        <v>186116463.78999999</v>
      </c>
      <c r="H293" s="28">
        <f>База!H309-'База (2)'!H293</f>
        <v>4300</v>
      </c>
      <c r="I293" s="18">
        <f>База!I309-'База (2)'!I293</f>
        <v>23671</v>
      </c>
      <c r="J293" s="29">
        <f>База!J309-'База (2)'!J293</f>
        <v>168599959.53999999</v>
      </c>
      <c r="K293" s="111">
        <f>База!K309-'База (2)'!K293</f>
        <v>350</v>
      </c>
      <c r="L293" s="18">
        <f>База!L309-'База (2)'!L293</f>
        <v>236</v>
      </c>
      <c r="M293" s="29">
        <f>База!M309-'База (2)'!M293</f>
        <v>-17516504.25</v>
      </c>
      <c r="N293" s="30">
        <f>База!N309-'База (2)'!N293</f>
        <v>8.8607594936708861E-2</v>
      </c>
      <c r="O293" s="15">
        <f>База!O309-'База (2)'!O293</f>
        <v>1.0070407510134414E-2</v>
      </c>
      <c r="P293" s="31">
        <f>База!P309-'База (2)'!P293</f>
        <v>-9.4115823465055315E-2</v>
      </c>
      <c r="Q293" s="93"/>
      <c r="R293" s="93"/>
      <c r="S293" s="93"/>
      <c r="T293" s="87"/>
      <c r="U293" s="81"/>
    </row>
    <row r="294" spans="1:24" s="20" customFormat="1" outlineLevel="1">
      <c r="A294" s="194" t="s">
        <v>48</v>
      </c>
      <c r="B294" s="7" t="s">
        <v>185</v>
      </c>
      <c r="C294" s="8" t="s">
        <v>157</v>
      </c>
      <c r="D294" s="162" t="s">
        <v>159</v>
      </c>
      <c r="E294" s="28">
        <f>База!E310-'База (2)'!E294</f>
        <v>11107</v>
      </c>
      <c r="F294" s="17">
        <f>База!F310-'База (2)'!F294</f>
        <v>79196</v>
      </c>
      <c r="G294" s="29">
        <f>База!G310-'База (2)'!G294</f>
        <v>104569512.27</v>
      </c>
      <c r="H294" s="28">
        <f>База!H310-'База (2)'!H294</f>
        <v>8004</v>
      </c>
      <c r="I294" s="17">
        <f>База!I310-'База (2)'!I294</f>
        <v>75884</v>
      </c>
      <c r="J294" s="29">
        <f>База!J310-'База (2)'!J294</f>
        <v>120867050.72</v>
      </c>
      <c r="K294" s="111">
        <f>База!K310-'База (2)'!K294</f>
        <v>-3103</v>
      </c>
      <c r="L294" s="18">
        <f>База!L310-'База (2)'!L294</f>
        <v>-3312</v>
      </c>
      <c r="M294" s="29">
        <f>База!M310-'База (2)'!M294</f>
        <v>16297538.450000003</v>
      </c>
      <c r="N294" s="181">
        <f>База!N310-'База (2)'!N294</f>
        <v>0.70788007429026267</v>
      </c>
      <c r="O294" s="19">
        <f>База!O310-'База (2)'!O294</f>
        <v>0.93920491113421456</v>
      </c>
      <c r="P294" s="32">
        <f>База!P310-'База (2)'!P294</f>
        <v>1.1122025075060118</v>
      </c>
      <c r="Q294" s="93"/>
      <c r="R294" s="93"/>
      <c r="S294" s="93"/>
      <c r="U294" s="81"/>
    </row>
    <row r="295" spans="1:24" s="20" customFormat="1" outlineLevel="1">
      <c r="A295" s="194" t="s">
        <v>48</v>
      </c>
      <c r="B295" s="7" t="s">
        <v>186</v>
      </c>
      <c r="C295" s="8" t="s">
        <v>183</v>
      </c>
      <c r="D295" s="162" t="s">
        <v>159</v>
      </c>
      <c r="E295" s="28">
        <f>База!E311-'База (2)'!E295</f>
        <v>8414</v>
      </c>
      <c r="F295" s="17">
        <f>База!F311-'База (2)'!F295</f>
        <v>65395</v>
      </c>
      <c r="G295" s="29">
        <f>База!G311-'База (2)'!G295</f>
        <v>40763919.549999997</v>
      </c>
      <c r="H295" s="28">
        <f>База!H311-'База (2)'!H295</f>
        <v>8004</v>
      </c>
      <c r="I295" s="17">
        <f>База!I311-'База (2)'!I295</f>
        <v>75884</v>
      </c>
      <c r="J295" s="29">
        <f>База!J311-'База (2)'!J295</f>
        <v>120867050.72</v>
      </c>
      <c r="K295" s="111">
        <f>База!K311-'База (2)'!K295</f>
        <v>-410</v>
      </c>
      <c r="L295" s="18">
        <f>База!L311-'База (2)'!L295</f>
        <v>10489</v>
      </c>
      <c r="M295" s="29">
        <f>База!M311-'База (2)'!M295</f>
        <v>80103131.170000002</v>
      </c>
      <c r="N295" s="181">
        <f>База!N311-'База (2)'!N295</f>
        <v>0.70788007429026267</v>
      </c>
      <c r="O295" s="19">
        <f>База!O311-'База (2)'!O295</f>
        <v>0.93920491113421456</v>
      </c>
      <c r="P295" s="32">
        <f>База!P311-'База (2)'!P295</f>
        <v>1.1122025075060118</v>
      </c>
      <c r="Q295" s="93"/>
      <c r="R295" s="93"/>
      <c r="S295" s="93"/>
      <c r="T295" s="87"/>
      <c r="U295" s="81"/>
    </row>
    <row r="296" spans="1:24" s="20" customFormat="1" outlineLevel="1">
      <c r="A296" s="194" t="s">
        <v>48</v>
      </c>
      <c r="B296" s="7" t="s">
        <v>187</v>
      </c>
      <c r="C296" s="8" t="s">
        <v>156</v>
      </c>
      <c r="D296" s="162"/>
      <c r="E296" s="28" t="e">
        <f>База!#REF!-'База (2)'!E296</f>
        <v>#REF!</v>
      </c>
      <c r="F296" s="17" t="e">
        <f>База!#REF!-'База (2)'!F296</f>
        <v>#REF!</v>
      </c>
      <c r="G296" s="29" t="e">
        <f>База!#REF!-'База (2)'!G296</f>
        <v>#REF!</v>
      </c>
      <c r="H296" s="28" t="e">
        <f>База!#REF!-'База (2)'!H296</f>
        <v>#REF!</v>
      </c>
      <c r="I296" s="17" t="e">
        <f>База!#REF!-'База (2)'!I296</f>
        <v>#REF!</v>
      </c>
      <c r="J296" s="29" t="e">
        <f>База!#REF!-'База (2)'!J296</f>
        <v>#REF!</v>
      </c>
      <c r="K296" s="111" t="e">
        <f>База!#REF!-'База (2)'!K296</f>
        <v>#REF!</v>
      </c>
      <c r="L296" s="18" t="e">
        <f>База!#REF!-'База (2)'!L296</f>
        <v>#REF!</v>
      </c>
      <c r="M296" s="29" t="e">
        <f>База!#REF!-'База (2)'!M296</f>
        <v>#REF!</v>
      </c>
      <c r="N296" s="181" t="e">
        <f>База!#REF!-'База (2)'!N296</f>
        <v>#REF!</v>
      </c>
      <c r="O296" s="19" t="e">
        <f>База!#REF!-'База (2)'!O296</f>
        <v>#REF!</v>
      </c>
      <c r="P296" s="32" t="e">
        <f>База!#REF!-'База (2)'!P296</f>
        <v>#REF!</v>
      </c>
      <c r="Q296" s="93"/>
      <c r="R296" s="93"/>
      <c r="S296" s="93"/>
      <c r="T296" s="87"/>
      <c r="U296" s="81"/>
    </row>
    <row r="297" spans="1:24" s="16" customFormat="1" ht="31.5" outlineLevel="1">
      <c r="A297" s="193" t="s">
        <v>48</v>
      </c>
      <c r="B297" s="5" t="s">
        <v>139</v>
      </c>
      <c r="C297" s="9" t="s">
        <v>142</v>
      </c>
      <c r="D297" s="163" t="s">
        <v>1</v>
      </c>
      <c r="E297" s="26">
        <f>База!E312-'База (2)'!E297</f>
        <v>-25718</v>
      </c>
      <c r="F297" s="21">
        <f>База!F312-'База (2)'!F297</f>
        <v>-165979</v>
      </c>
      <c r="G297" s="27">
        <f>База!G312-'База (2)'!G297</f>
        <v>-162762512.72999999</v>
      </c>
      <c r="H297" s="26">
        <f>База!H312-'База (2)'!H297</f>
        <v>-25541</v>
      </c>
      <c r="I297" s="21">
        <f>База!I312-'База (2)'!I297</f>
        <v>-148171</v>
      </c>
      <c r="J297" s="27">
        <f>База!J312-'База (2)'!J297</f>
        <v>-153728763</v>
      </c>
      <c r="K297" s="26">
        <f>База!K312-'База (2)'!K297</f>
        <v>177</v>
      </c>
      <c r="L297" s="21">
        <f>База!L312-'База (2)'!L297</f>
        <v>17808</v>
      </c>
      <c r="M297" s="27">
        <f>База!M312-'База (2)'!M297</f>
        <v>9033749.7299999893</v>
      </c>
      <c r="N297" s="30">
        <f>База!N312-'База (2)'!N297</f>
        <v>6.8823392176685589E-3</v>
      </c>
      <c r="O297" s="15">
        <f>База!O312-'База (2)'!O297</f>
        <v>0.10729068135125527</v>
      </c>
      <c r="P297" s="31">
        <f>База!P312-'База (2)'!P297</f>
        <v>5.5502643566247366E-2</v>
      </c>
      <c r="Q297" s="92"/>
      <c r="R297" s="92"/>
      <c r="S297" s="92"/>
      <c r="T297" s="86"/>
      <c r="U297" s="81"/>
    </row>
    <row r="298" spans="1:24" s="20" customFormat="1" ht="31.5" outlineLevel="1">
      <c r="A298" s="194" t="s">
        <v>48</v>
      </c>
      <c r="B298" s="7" t="s">
        <v>188</v>
      </c>
      <c r="C298" s="10" t="s">
        <v>184</v>
      </c>
      <c r="D298" s="164" t="s">
        <v>1</v>
      </c>
      <c r="E298" s="28">
        <f>База!E313-'База (2)'!E298</f>
        <v>-21121</v>
      </c>
      <c r="F298" s="17">
        <f>База!F313-'База (2)'!F298</f>
        <v>-165979</v>
      </c>
      <c r="G298" s="29">
        <f>База!G313-'База (2)'!G298</f>
        <v>-151332218.72999999</v>
      </c>
      <c r="H298" s="28">
        <f>База!H313-'База (2)'!H298</f>
        <v>-22922</v>
      </c>
      <c r="I298" s="17">
        <f>База!I313-'База (2)'!I298</f>
        <v>-148171</v>
      </c>
      <c r="J298" s="29">
        <f>База!J313-'База (2)'!J298</f>
        <v>-146673923</v>
      </c>
      <c r="K298" s="111">
        <f>База!K313-'База (2)'!K298</f>
        <v>-1801</v>
      </c>
      <c r="L298" s="18">
        <f>База!L313-'База (2)'!L298</f>
        <v>17808</v>
      </c>
      <c r="M298" s="29">
        <f>База!M313-'База (2)'!M298</f>
        <v>4658295.7299999893</v>
      </c>
      <c r="N298" s="181">
        <f>База!N313-'База (2)'!N298</f>
        <v>-0.42339827857654505</v>
      </c>
      <c r="O298" s="19">
        <f>База!O313-'База (2)'!O298</f>
        <v>0.10729068135125527</v>
      </c>
      <c r="P298" s="32">
        <f>База!P313-'База (2)'!P298</f>
        <v>-0.32729188472847542</v>
      </c>
      <c r="Q298" s="93"/>
      <c r="R298" s="93"/>
      <c r="S298" s="93"/>
      <c r="T298" s="87"/>
      <c r="U298" s="81"/>
    </row>
    <row r="299" spans="1:24" s="20" customFormat="1" ht="31.5" outlineLevel="1">
      <c r="A299" s="194" t="s">
        <v>48</v>
      </c>
      <c r="B299" s="7"/>
      <c r="C299" s="10" t="s">
        <v>224</v>
      </c>
      <c r="D299" s="164" t="s">
        <v>225</v>
      </c>
      <c r="E299" s="28">
        <f>База!E314-'База (2)'!E299</f>
        <v>0</v>
      </c>
      <c r="F299" s="17">
        <f>База!F314-'База (2)'!F299</f>
        <v>0</v>
      </c>
      <c r="G299" s="29">
        <f>База!G314-'База (2)'!G299</f>
        <v>0</v>
      </c>
      <c r="H299" s="28">
        <f>База!H314-'База (2)'!H299</f>
        <v>0</v>
      </c>
      <c r="I299" s="17">
        <f>База!I314-'База (2)'!I299</f>
        <v>0</v>
      </c>
      <c r="J299" s="29">
        <f>База!J314-'База (2)'!J299</f>
        <v>0</v>
      </c>
      <c r="K299" s="111">
        <f>База!K314-'База (2)'!K299</f>
        <v>0</v>
      </c>
      <c r="L299" s="18">
        <f>База!L314-'База (2)'!L299</f>
        <v>0</v>
      </c>
      <c r="M299" s="29">
        <f>База!M314-'База (2)'!M299</f>
        <v>0</v>
      </c>
      <c r="N299" s="181">
        <f>База!N314-'База (2)'!N299</f>
        <v>0</v>
      </c>
      <c r="O299" s="19">
        <f>База!O314-'База (2)'!O299</f>
        <v>0</v>
      </c>
      <c r="P299" s="32">
        <f>База!P314-'База (2)'!P299</f>
        <v>0</v>
      </c>
      <c r="Q299" s="93"/>
      <c r="R299" s="93"/>
      <c r="S299" s="93"/>
      <c r="T299" s="87"/>
      <c r="U299" s="81"/>
    </row>
    <row r="300" spans="1:24" s="20" customFormat="1" outlineLevel="1">
      <c r="A300" s="194" t="s">
        <v>48</v>
      </c>
      <c r="B300" s="7"/>
      <c r="C300" s="10" t="s">
        <v>222</v>
      </c>
      <c r="D300" s="164" t="s">
        <v>223</v>
      </c>
      <c r="E300" s="28">
        <f>База!E315-'База (2)'!E300</f>
        <v>-3713</v>
      </c>
      <c r="F300" s="17">
        <f>База!F315-'База (2)'!F300</f>
        <v>0</v>
      </c>
      <c r="G300" s="29">
        <f>База!G315-'База (2)'!G300</f>
        <v>-11738625</v>
      </c>
      <c r="H300" s="28">
        <f>База!H315-'База (2)'!H300</f>
        <v>-4903</v>
      </c>
      <c r="I300" s="17">
        <f>База!I315-'База (2)'!I300</f>
        <v>0</v>
      </c>
      <c r="J300" s="29">
        <f>База!J315-'База (2)'!J300</f>
        <v>-10604570</v>
      </c>
      <c r="K300" s="111">
        <f>База!K315-'База (2)'!K300</f>
        <v>-1190</v>
      </c>
      <c r="L300" s="18">
        <f>База!L315-'База (2)'!L300</f>
        <v>0</v>
      </c>
      <c r="M300" s="29">
        <f>База!M315-'База (2)'!M300</f>
        <v>1134055</v>
      </c>
      <c r="N300" s="181">
        <f>База!N315-'База (2)'!N300</f>
        <v>-0.32049555615405334</v>
      </c>
      <c r="O300" s="19">
        <f>База!O315-'База (2)'!O300</f>
        <v>0</v>
      </c>
      <c r="P300" s="32">
        <f>База!P315-'База (2)'!P300</f>
        <v>9.6608844732666732E-2</v>
      </c>
      <c r="Q300" s="93"/>
      <c r="R300" s="93"/>
      <c r="S300" s="93"/>
      <c r="T300" s="87"/>
      <c r="U300" s="81"/>
    </row>
    <row r="301" spans="1:24" s="20" customFormat="1" outlineLevel="1">
      <c r="A301" s="194" t="s">
        <v>48</v>
      </c>
      <c r="B301" s="7" t="s">
        <v>189</v>
      </c>
      <c r="C301" s="11" t="s">
        <v>144</v>
      </c>
      <c r="D301" s="164" t="s">
        <v>1</v>
      </c>
      <c r="E301" s="28">
        <f>База!E318-'База (2)'!E301</f>
        <v>0</v>
      </c>
      <c r="F301" s="17">
        <f>База!F318-'База (2)'!F301</f>
        <v>0</v>
      </c>
      <c r="G301" s="29">
        <f>База!G318-'База (2)'!G301</f>
        <v>0</v>
      </c>
      <c r="H301" s="28">
        <f>База!H318-'База (2)'!H301</f>
        <v>0</v>
      </c>
      <c r="I301" s="17">
        <f>База!I318-'База (2)'!I301</f>
        <v>0</v>
      </c>
      <c r="J301" s="29">
        <f>База!J318-'База (2)'!J301</f>
        <v>0</v>
      </c>
      <c r="K301" s="111">
        <f>База!K318-'База (2)'!K301</f>
        <v>0</v>
      </c>
      <c r="L301" s="18">
        <f>База!L318-'База (2)'!L301</f>
        <v>0</v>
      </c>
      <c r="M301" s="29">
        <f>База!M318-'База (2)'!M301</f>
        <v>0</v>
      </c>
      <c r="N301" s="181">
        <f>База!N318-'База (2)'!N301</f>
        <v>0</v>
      </c>
      <c r="O301" s="19">
        <f>База!O318-'База (2)'!O301</f>
        <v>0</v>
      </c>
      <c r="P301" s="32">
        <f>База!P318-'База (2)'!P301</f>
        <v>0</v>
      </c>
      <c r="Q301" s="93"/>
      <c r="R301" s="93"/>
      <c r="S301" s="93"/>
      <c r="T301" s="87"/>
      <c r="U301" s="81"/>
    </row>
    <row r="302" spans="1:24" s="16" customFormat="1" outlineLevel="1">
      <c r="A302" s="193" t="s">
        <v>48</v>
      </c>
      <c r="B302" s="5" t="s">
        <v>143</v>
      </c>
      <c r="C302" s="6" t="s">
        <v>2</v>
      </c>
      <c r="D302" s="163" t="s">
        <v>3</v>
      </c>
      <c r="E302" s="26">
        <f>База!E319-'База (2)'!E302</f>
        <v>0</v>
      </c>
      <c r="F302" s="14">
        <f>База!F319-'База (2)'!F302</f>
        <v>0</v>
      </c>
      <c r="G302" s="27">
        <f>База!G319-'База (2)'!G302</f>
        <v>0</v>
      </c>
      <c r="H302" s="230">
        <f>База!H319-'База (2)'!H302</f>
        <v>0</v>
      </c>
      <c r="I302" s="231">
        <f>База!I319-'База (2)'!I302</f>
        <v>0</v>
      </c>
      <c r="J302" s="232">
        <f>База!J319-'База (2)'!J302</f>
        <v>0</v>
      </c>
      <c r="K302" s="165">
        <f>База!K319-'База (2)'!K302</f>
        <v>0</v>
      </c>
      <c r="L302" s="21">
        <f>База!L319-'База (2)'!L302</f>
        <v>0</v>
      </c>
      <c r="M302" s="27">
        <f>База!M319-'База (2)'!M302</f>
        <v>0</v>
      </c>
      <c r="N302" s="30">
        <f>База!N319-'База (2)'!N302</f>
        <v>0</v>
      </c>
      <c r="O302" s="15">
        <f>База!O319-'База (2)'!O302</f>
        <v>0</v>
      </c>
      <c r="P302" s="31">
        <f>База!P319-'База (2)'!P302</f>
        <v>0</v>
      </c>
      <c r="Q302" s="92"/>
      <c r="R302" s="92"/>
      <c r="S302" s="92"/>
      <c r="T302" s="86"/>
      <c r="U302" s="81"/>
    </row>
    <row r="303" spans="1:24" s="13" customFormat="1">
      <c r="A303" s="36" t="s">
        <v>47</v>
      </c>
      <c r="B303" s="37" t="s">
        <v>51</v>
      </c>
      <c r="C303" s="215" t="s">
        <v>179</v>
      </c>
      <c r="D303" s="208" t="s">
        <v>145</v>
      </c>
      <c r="E303" s="40" t="e">
        <f>База!E320-'База (2)'!E303</f>
        <v>#VALUE!</v>
      </c>
      <c r="F303" s="41" t="e">
        <f>База!F320-'База (2)'!F303</f>
        <v>#VALUE!</v>
      </c>
      <c r="G303" s="42">
        <f>База!G320-'База (2)'!G303</f>
        <v>124871986.04999995</v>
      </c>
      <c r="H303" s="40" t="e">
        <f>База!H320-'База (2)'!H303</f>
        <v>#VALUE!</v>
      </c>
      <c r="I303" s="41" t="e">
        <f>База!I320-'База (2)'!I303</f>
        <v>#VALUE!</v>
      </c>
      <c r="J303" s="42">
        <f>База!J320-'База (2)'!J303</f>
        <v>755487259.08999956</v>
      </c>
      <c r="K303" s="40" t="e">
        <f>База!K320-'База (2)'!K303</f>
        <v>#VALUE!</v>
      </c>
      <c r="L303" s="41" t="e">
        <f>База!L320-'База (2)'!L303</f>
        <v>#VALUE!</v>
      </c>
      <c r="M303" s="42">
        <f>База!M320-'База (2)'!M303</f>
        <v>630615273.0399996</v>
      </c>
      <c r="N303" s="216" t="e">
        <f>База!N320-'База (2)'!N303</f>
        <v>#VALUE!</v>
      </c>
      <c r="O303" s="217" t="e">
        <f>База!O320-'База (2)'!O303</f>
        <v>#VALUE!</v>
      </c>
      <c r="P303" s="43">
        <f>База!P320-'База (2)'!P303</f>
        <v>1.1983788356741005</v>
      </c>
      <c r="Q303" s="91"/>
      <c r="R303" s="91"/>
      <c r="S303" s="91"/>
      <c r="T303" s="85"/>
      <c r="U303" s="81"/>
      <c r="W303" s="81"/>
      <c r="X303" s="81">
        <v>-5892766.5500000007</v>
      </c>
    </row>
    <row r="304" spans="1:24" s="16" customFormat="1" outlineLevel="1">
      <c r="A304" s="193" t="s">
        <v>51</v>
      </c>
      <c r="B304" s="5" t="s">
        <v>136</v>
      </c>
      <c r="C304" s="6" t="s">
        <v>137</v>
      </c>
      <c r="D304" s="161" t="s">
        <v>194</v>
      </c>
      <c r="E304" s="26">
        <f>База!E321-'База (2)'!E304</f>
        <v>836</v>
      </c>
      <c r="F304" s="14">
        <f>База!F321-'База (2)'!F304</f>
        <v>1607</v>
      </c>
      <c r="G304" s="27">
        <f>База!G321-'База (2)'!G304</f>
        <v>118292059.13999993</v>
      </c>
      <c r="H304" s="26">
        <f>База!H321-'База (2)'!H304</f>
        <v>11471</v>
      </c>
      <c r="I304" s="14">
        <f>База!I321-'База (2)'!I304</f>
        <v>82937</v>
      </c>
      <c r="J304" s="27">
        <f>База!J321-'База (2)'!J304</f>
        <v>726374631.60999966</v>
      </c>
      <c r="K304" s="26">
        <f>База!K321-'База (2)'!K304</f>
        <v>10635</v>
      </c>
      <c r="L304" s="14">
        <f>База!L321-'База (2)'!L304</f>
        <v>81330</v>
      </c>
      <c r="M304" s="27">
        <f>База!M321-'База (2)'!M304</f>
        <v>608082572.46999955</v>
      </c>
      <c r="N304" s="30">
        <f>База!N321-'База (2)'!N304</f>
        <v>1.0332399780918877</v>
      </c>
      <c r="O304" s="15">
        <f>База!O321-'База (2)'!O304</f>
        <v>1.0543271442588762</v>
      </c>
      <c r="P304" s="31">
        <f>База!P321-'База (2)'!P304</f>
        <v>1.2281082429268861</v>
      </c>
      <c r="Q304" s="92"/>
      <c r="R304" s="92"/>
      <c r="S304" s="92"/>
      <c r="T304" s="86"/>
      <c r="U304" s="81"/>
    </row>
    <row r="305" spans="1:28" s="20" customFormat="1" outlineLevel="1">
      <c r="A305" s="194" t="s">
        <v>51</v>
      </c>
      <c r="B305" s="7"/>
      <c r="C305" s="8" t="s">
        <v>166</v>
      </c>
      <c r="D305" s="162" t="s">
        <v>194</v>
      </c>
      <c r="E305" s="28">
        <f>База!E322-'База (2)'!E305</f>
        <v>372</v>
      </c>
      <c r="F305" s="17">
        <f>База!F322-'База (2)'!F305</f>
        <v>5027</v>
      </c>
      <c r="G305" s="29">
        <f>База!G322-'База (2)'!G305</f>
        <v>100588520.84999999</v>
      </c>
      <c r="H305" s="28">
        <f>База!H322-'База (2)'!H305</f>
        <v>350</v>
      </c>
      <c r="I305" s="17">
        <f>База!I322-'База (2)'!I305</f>
        <v>4781</v>
      </c>
      <c r="J305" s="29">
        <f>База!J322-'База (2)'!J305</f>
        <v>113842274.84</v>
      </c>
      <c r="K305" s="28">
        <f>База!K322-'База (2)'!K305</f>
        <v>-22</v>
      </c>
      <c r="L305" s="18">
        <f>База!L322-'База (2)'!L305</f>
        <v>-246</v>
      </c>
      <c r="M305" s="29">
        <f>База!M322-'База (2)'!M305</f>
        <v>13253753.99000001</v>
      </c>
      <c r="N305" s="181">
        <f>База!N322-'База (2)'!N305</f>
        <v>-5.9139784946236562E-2</v>
      </c>
      <c r="O305" s="19">
        <f>База!O322-'База (2)'!O305</f>
        <v>-4.8935746966381539E-2</v>
      </c>
      <c r="P305" s="32">
        <f>База!P322-'База (2)'!P305</f>
        <v>0.13176209251316384</v>
      </c>
      <c r="Q305" s="93"/>
      <c r="R305" s="93"/>
      <c r="S305" s="93"/>
      <c r="T305" s="87"/>
      <c r="U305" s="81"/>
    </row>
    <row r="306" spans="1:28" s="20" customFormat="1" outlineLevel="1">
      <c r="A306" s="194" t="s">
        <v>51</v>
      </c>
      <c r="B306" s="7"/>
      <c r="C306" s="8" t="s">
        <v>167</v>
      </c>
      <c r="D306" s="162" t="s">
        <v>194</v>
      </c>
      <c r="E306" s="28">
        <f>База!E323-'База (2)'!E306</f>
        <v>-198</v>
      </c>
      <c r="F306" s="17">
        <f>База!F323-'База (2)'!F306</f>
        <v>-3212</v>
      </c>
      <c r="G306" s="29">
        <f>База!G323-'База (2)'!G306</f>
        <v>-56478582.480000004</v>
      </c>
      <c r="H306" s="28">
        <f>База!H323-'База (2)'!H306</f>
        <v>57</v>
      </c>
      <c r="I306" s="17">
        <f>База!I323-'База (2)'!I306</f>
        <v>545</v>
      </c>
      <c r="J306" s="29">
        <f>База!J323-'База (2)'!J306</f>
        <v>12048278.709999999</v>
      </c>
      <c r="K306" s="111">
        <f>База!K323-'База (2)'!K306</f>
        <v>255</v>
      </c>
      <c r="L306" s="18">
        <f>База!L323-'База (2)'!L306</f>
        <v>3757</v>
      </c>
      <c r="M306" s="29">
        <f>База!M323-'База (2)'!M306</f>
        <v>68526861.189999998</v>
      </c>
      <c r="N306" s="181">
        <f>База!N323-'База (2)'!N306</f>
        <v>2.2800000000000002</v>
      </c>
      <c r="O306" s="19">
        <f>База!O323-'База (2)'!O306</f>
        <v>1.9818181818181819</v>
      </c>
      <c r="P306" s="32">
        <f>База!P323-'База (2)'!P306</f>
        <v>3.4896124550331415</v>
      </c>
      <c r="Q306" s="93"/>
      <c r="R306" s="93"/>
      <c r="S306" s="93"/>
      <c r="T306" s="87"/>
      <c r="U306" s="81"/>
    </row>
    <row r="307" spans="1:28" s="20" customFormat="1" outlineLevel="1">
      <c r="A307" s="194" t="s">
        <v>51</v>
      </c>
      <c r="B307" s="7" t="s">
        <v>168</v>
      </c>
      <c r="C307" s="8" t="s">
        <v>138</v>
      </c>
      <c r="D307" s="162" t="s">
        <v>194</v>
      </c>
      <c r="E307" s="28">
        <f>База!E324-'База (2)'!E307</f>
        <v>-25</v>
      </c>
      <c r="F307" s="17">
        <f>База!F324-'База (2)'!F307</f>
        <v>-275</v>
      </c>
      <c r="G307" s="29">
        <f>База!G324-'База (2)'!G307</f>
        <v>-2506369.7500000005</v>
      </c>
      <c r="H307" s="28">
        <f>База!H324-'База (2)'!H307</f>
        <v>-25</v>
      </c>
      <c r="I307" s="17">
        <f>База!I324-'База (2)'!I307</f>
        <v>-275</v>
      </c>
      <c r="J307" s="29">
        <f>База!J324-'База (2)'!J307</f>
        <v>-2624052.2500000005</v>
      </c>
      <c r="K307" s="111">
        <f>База!K324-'База (2)'!K307</f>
        <v>0</v>
      </c>
      <c r="L307" s="18">
        <f>База!L324-'База (2)'!L307</f>
        <v>0</v>
      </c>
      <c r="M307" s="29">
        <f>База!M324-'База (2)'!M307</f>
        <v>-117682.5</v>
      </c>
      <c r="N307" s="181">
        <f>База!N324-'База (2)'!N307</f>
        <v>0</v>
      </c>
      <c r="O307" s="19">
        <f>База!O324-'База (2)'!O307</f>
        <v>0</v>
      </c>
      <c r="P307" s="32">
        <f>База!P324-'База (2)'!P307</f>
        <v>7.9348306807907054E-3</v>
      </c>
      <c r="Q307" s="93"/>
      <c r="R307" s="93"/>
      <c r="S307" s="93"/>
      <c r="U307" s="81"/>
    </row>
    <row r="308" spans="1:28" s="20" customFormat="1" ht="31.5" outlineLevel="1">
      <c r="A308" s="194" t="s">
        <v>51</v>
      </c>
      <c r="B308" s="7" t="s">
        <v>169</v>
      </c>
      <c r="C308" s="129" t="s">
        <v>181</v>
      </c>
      <c r="D308" s="162" t="s">
        <v>195</v>
      </c>
      <c r="E308" s="28">
        <f>База!E325-'База (2)'!E308</f>
        <v>11075</v>
      </c>
      <c r="F308" s="17">
        <f>База!F325-'База (2)'!F308</f>
        <v>78383</v>
      </c>
      <c r="G308" s="29">
        <f>База!G325-'База (2)'!G308</f>
        <v>616187914.20000017</v>
      </c>
      <c r="H308" s="111">
        <f>База!H325-'База (2)'!H308</f>
        <v>11439</v>
      </c>
      <c r="I308" s="18">
        <f>База!I325-'База (2)'!I308</f>
        <v>82667</v>
      </c>
      <c r="J308" s="29">
        <f>База!J325-'База (2)'!J308</f>
        <v>733973566.82999957</v>
      </c>
      <c r="K308" s="28">
        <f>База!K325-'База (2)'!K308</f>
        <v>364</v>
      </c>
      <c r="L308" s="18">
        <f>База!L325-'База (2)'!L308</f>
        <v>4284</v>
      </c>
      <c r="M308" s="29">
        <f>База!M325-'База (2)'!M308</f>
        <v>117785652.6299994</v>
      </c>
      <c r="N308" s="181">
        <f>База!N325-'База (2)'!N308</f>
        <v>3.2866817155756206E-2</v>
      </c>
      <c r="O308" s="19">
        <f>База!O325-'База (2)'!O308</f>
        <v>5.4654708291338686E-2</v>
      </c>
      <c r="P308" s="32">
        <f>База!P325-'База (2)'!P308</f>
        <v>0.90095758589065411</v>
      </c>
      <c r="Q308" s="93"/>
      <c r="R308" s="93"/>
      <c r="S308" s="93"/>
      <c r="T308" s="87"/>
      <c r="U308" s="81"/>
    </row>
    <row r="309" spans="1:28" s="20" customFormat="1" outlineLevel="1">
      <c r="A309" s="194" t="s">
        <v>51</v>
      </c>
      <c r="B309" s="7" t="s">
        <v>170</v>
      </c>
      <c r="C309" s="8" t="s">
        <v>180</v>
      </c>
      <c r="D309" s="162" t="s">
        <v>194</v>
      </c>
      <c r="E309" s="28">
        <f>База!E326-'База (2)'!E309</f>
        <v>-10239</v>
      </c>
      <c r="F309" s="17">
        <f>База!F326-'База (2)'!F309</f>
        <v>-76776</v>
      </c>
      <c r="G309" s="29">
        <f>База!G326-'База (2)'!G309</f>
        <v>-516700538.18000019</v>
      </c>
      <c r="H309" s="28">
        <f>База!H326-'База (2)'!H309</f>
        <v>0</v>
      </c>
      <c r="I309" s="17">
        <f>База!I326-'База (2)'!I309</f>
        <v>0</v>
      </c>
      <c r="J309" s="29">
        <f>База!J326-'База (2)'!J309</f>
        <v>-37418180</v>
      </c>
      <c r="K309" s="111">
        <f>База!K326-'База (2)'!K309</f>
        <v>10239</v>
      </c>
      <c r="L309" s="18">
        <f>База!L326-'База (2)'!L309</f>
        <v>76776</v>
      </c>
      <c r="M309" s="29">
        <f>База!M326-'База (2)'!M309</f>
        <v>479282358.18000019</v>
      </c>
      <c r="N309" s="181">
        <f>База!N326-'База (2)'!N309</f>
        <v>1</v>
      </c>
      <c r="O309" s="19">
        <f>База!O326-'База (2)'!O309</f>
        <v>1</v>
      </c>
      <c r="P309" s="32">
        <f>База!P326-'База (2)'!P309</f>
        <v>1.4446793839119079</v>
      </c>
      <c r="Q309" s="93"/>
      <c r="R309" s="93"/>
      <c r="S309" s="93"/>
      <c r="T309" s="87"/>
      <c r="U309" s="81"/>
      <c r="X309" s="198"/>
      <c r="AB309" s="22"/>
    </row>
    <row r="310" spans="1:28" s="20" customFormat="1" outlineLevel="1">
      <c r="A310" s="194" t="s">
        <v>51</v>
      </c>
      <c r="B310" s="7" t="s">
        <v>171</v>
      </c>
      <c r="C310" s="8" t="s">
        <v>156</v>
      </c>
      <c r="D310" s="162"/>
      <c r="E310" s="28">
        <f>База!E327-'База (2)'!E310</f>
        <v>265</v>
      </c>
      <c r="F310" s="17">
        <f>База!F327-'База (2)'!F310</f>
        <v>2120</v>
      </c>
      <c r="G310" s="29">
        <f>База!G327-'База (2)'!G310</f>
        <v>29262561.079999998</v>
      </c>
      <c r="H310" s="28">
        <f>База!H327-'База (2)'!H310</f>
        <v>250</v>
      </c>
      <c r="I310" s="17">
        <f>База!I327-'База (2)'!I310</f>
        <v>1935</v>
      </c>
      <c r="J310" s="29">
        <f>База!J327-'База (2)'!J310</f>
        <v>28069942.870000001</v>
      </c>
      <c r="K310" s="111">
        <f>База!K327-'База (2)'!K310</f>
        <v>-15</v>
      </c>
      <c r="L310" s="18">
        <f>База!L327-'База (2)'!L310</f>
        <v>-185</v>
      </c>
      <c r="M310" s="29">
        <f>База!M327-'База (2)'!M310</f>
        <v>-1192618.209999999</v>
      </c>
      <c r="N310" s="181">
        <f>База!N327-'База (2)'!N310</f>
        <v>-5.6603773584905662E-2</v>
      </c>
      <c r="O310" s="19">
        <f>База!O327-'База (2)'!O310</f>
        <v>-8.7264150943396221E-2</v>
      </c>
      <c r="P310" s="32">
        <f>База!P327-'База (2)'!P310</f>
        <v>-0.46904228319176222</v>
      </c>
      <c r="Q310" s="93"/>
      <c r="R310" s="93"/>
      <c r="S310" s="93"/>
      <c r="T310" s="87"/>
      <c r="U310" s="81"/>
    </row>
    <row r="311" spans="1:28" s="16" customFormat="1" outlineLevel="1">
      <c r="A311" s="193" t="s">
        <v>51</v>
      </c>
      <c r="B311" s="5" t="s">
        <v>141</v>
      </c>
      <c r="C311" s="6" t="s">
        <v>140</v>
      </c>
      <c r="D311" s="161" t="s">
        <v>159</v>
      </c>
      <c r="E311" s="26">
        <f>База!E328-'База (2)'!E311</f>
        <v>-245</v>
      </c>
      <c r="F311" s="14">
        <f>База!F328-'База (2)'!F311</f>
        <v>-1990</v>
      </c>
      <c r="G311" s="27">
        <f>База!G328-'База (2)'!G311</f>
        <v>-10664369.529999999</v>
      </c>
      <c r="H311" s="26">
        <f>База!H328-'База (2)'!H311</f>
        <v>0</v>
      </c>
      <c r="I311" s="21">
        <f>База!I328-'База (2)'!I311</f>
        <v>0</v>
      </c>
      <c r="J311" s="27">
        <f>База!J328-'База (2)'!J311</f>
        <v>0</v>
      </c>
      <c r="K311" s="26">
        <f>База!K328-'База (2)'!K311</f>
        <v>245</v>
      </c>
      <c r="L311" s="21">
        <f>База!L328-'База (2)'!L311</f>
        <v>1990</v>
      </c>
      <c r="M311" s="27">
        <f>База!M328-'База (2)'!M311</f>
        <v>10664369.529999999</v>
      </c>
      <c r="N311" s="30">
        <f>База!N328-'База (2)'!N311</f>
        <v>1</v>
      </c>
      <c r="O311" s="15">
        <f>База!O328-'База (2)'!O311</f>
        <v>1</v>
      </c>
      <c r="P311" s="31">
        <f>База!P328-'База (2)'!P311</f>
        <v>1</v>
      </c>
      <c r="Q311" s="92"/>
      <c r="R311" s="92"/>
      <c r="S311" s="92"/>
      <c r="T311" s="86"/>
      <c r="U311" s="81"/>
    </row>
    <row r="312" spans="1:28" s="20" customFormat="1" outlineLevel="1">
      <c r="A312" s="193" t="s">
        <v>51</v>
      </c>
      <c r="B312" s="5"/>
      <c r="C312" s="8" t="s">
        <v>166</v>
      </c>
      <c r="D312" s="162" t="s">
        <v>159</v>
      </c>
      <c r="E312" s="28">
        <f>База!E329-'База (2)'!E312</f>
        <v>0</v>
      </c>
      <c r="F312" s="17">
        <f>База!F329-'База (2)'!F312</f>
        <v>0</v>
      </c>
      <c r="G312" s="29">
        <f>База!G329-'База (2)'!G312</f>
        <v>0</v>
      </c>
      <c r="H312" s="28">
        <f>База!H329-'База (2)'!H312</f>
        <v>0</v>
      </c>
      <c r="I312" s="17">
        <f>База!I329-'База (2)'!I312</f>
        <v>0</v>
      </c>
      <c r="J312" s="29">
        <f>База!J329-'База (2)'!J312</f>
        <v>0</v>
      </c>
      <c r="K312" s="111">
        <f>База!K329-'База (2)'!K312</f>
        <v>0</v>
      </c>
      <c r="L312" s="18">
        <f>База!L329-'База (2)'!L312</f>
        <v>0</v>
      </c>
      <c r="M312" s="29">
        <f>База!M329-'База (2)'!M312</f>
        <v>0</v>
      </c>
      <c r="N312" s="30">
        <f>База!N329-'База (2)'!N312</f>
        <v>0</v>
      </c>
      <c r="O312" s="15">
        <f>База!O329-'База (2)'!O312</f>
        <v>0</v>
      </c>
      <c r="P312" s="31">
        <f>База!P329-'База (2)'!P312</f>
        <v>0</v>
      </c>
      <c r="Q312" s="93"/>
      <c r="R312" s="93"/>
      <c r="S312" s="93"/>
      <c r="T312" s="87"/>
      <c r="U312" s="81"/>
    </row>
    <row r="313" spans="1:28" s="20" customFormat="1" outlineLevel="1">
      <c r="A313" s="193" t="s">
        <v>51</v>
      </c>
      <c r="B313" s="5"/>
      <c r="C313" s="8" t="s">
        <v>167</v>
      </c>
      <c r="D313" s="162" t="s">
        <v>159</v>
      </c>
      <c r="E313" s="28">
        <f>База!E330-'База (2)'!E313</f>
        <v>0</v>
      </c>
      <c r="F313" s="17">
        <f>База!F330-'База (2)'!F313</f>
        <v>0</v>
      </c>
      <c r="G313" s="29">
        <f>База!G330-'База (2)'!G313</f>
        <v>0</v>
      </c>
      <c r="H313" s="111">
        <f>База!H330-'База (2)'!H313</f>
        <v>0</v>
      </c>
      <c r="I313" s="18">
        <f>База!I330-'База (2)'!I313</f>
        <v>0</v>
      </c>
      <c r="J313" s="29">
        <f>База!J330-'База (2)'!J313</f>
        <v>0</v>
      </c>
      <c r="K313" s="111">
        <f>База!K330-'База (2)'!K313</f>
        <v>0</v>
      </c>
      <c r="L313" s="18">
        <f>База!L330-'База (2)'!L313</f>
        <v>0</v>
      </c>
      <c r="M313" s="29">
        <f>База!M330-'База (2)'!M313</f>
        <v>0</v>
      </c>
      <c r="N313" s="181">
        <f>База!N330-'База (2)'!N313</f>
        <v>0</v>
      </c>
      <c r="O313" s="19">
        <f>База!O330-'База (2)'!O313</f>
        <v>0</v>
      </c>
      <c r="P313" s="32">
        <f>База!P330-'База (2)'!P313</f>
        <v>0</v>
      </c>
      <c r="Q313" s="93"/>
      <c r="R313" s="93"/>
      <c r="S313" s="93"/>
      <c r="T313" s="87"/>
      <c r="U313" s="81"/>
    </row>
    <row r="314" spans="1:28" s="20" customFormat="1" ht="31.5" outlineLevel="1">
      <c r="A314" s="193" t="s">
        <v>51</v>
      </c>
      <c r="B314" s="5"/>
      <c r="C314" s="129" t="s">
        <v>182</v>
      </c>
      <c r="D314" s="162" t="s">
        <v>159</v>
      </c>
      <c r="E314" s="28">
        <f>База!E331-'База (2)'!E314</f>
        <v>265</v>
      </c>
      <c r="F314" s="17">
        <f>База!F331-'База (2)'!F314</f>
        <v>2120</v>
      </c>
      <c r="G314" s="29">
        <f>База!G331-'База (2)'!G314</f>
        <v>11404120.459999999</v>
      </c>
      <c r="H314" s="28">
        <f>База!H331-'База (2)'!H314</f>
        <v>250</v>
      </c>
      <c r="I314" s="18">
        <f>База!I331-'База (2)'!I314</f>
        <v>1935</v>
      </c>
      <c r="J314" s="29">
        <f>База!J331-'База (2)'!J314</f>
        <v>7674924.5500000007</v>
      </c>
      <c r="K314" s="111">
        <f>База!K331-'База (2)'!K314</f>
        <v>-15</v>
      </c>
      <c r="L314" s="18">
        <f>База!L331-'База (2)'!L314</f>
        <v>-185</v>
      </c>
      <c r="M314" s="29">
        <f>База!M331-'База (2)'!M314</f>
        <v>-3729195.9099999983</v>
      </c>
      <c r="N314" s="30">
        <f>База!N331-'База (2)'!N314</f>
        <v>-5.6603773584905662E-2</v>
      </c>
      <c r="O314" s="15">
        <f>База!O331-'База (2)'!O314</f>
        <v>-8.7264150943396221E-2</v>
      </c>
      <c r="P314" s="31">
        <f>База!P331-'База (2)'!P314</f>
        <v>-0.32700425456572202</v>
      </c>
      <c r="Q314" s="93"/>
      <c r="R314" s="93"/>
      <c r="S314" s="93"/>
      <c r="T314" s="87"/>
      <c r="U314" s="81"/>
    </row>
    <row r="315" spans="1:28" s="20" customFormat="1" outlineLevel="1">
      <c r="A315" s="194" t="s">
        <v>51</v>
      </c>
      <c r="B315" s="7" t="s">
        <v>185</v>
      </c>
      <c r="C315" s="8" t="s">
        <v>157</v>
      </c>
      <c r="D315" s="162" t="s">
        <v>159</v>
      </c>
      <c r="E315" s="28">
        <f>База!E332-'База (2)'!E315</f>
        <v>108</v>
      </c>
      <c r="F315" s="17">
        <f>База!F332-'База (2)'!F315</f>
        <v>11913</v>
      </c>
      <c r="G315" s="29">
        <f>База!G332-'База (2)'!G315</f>
        <v>25337940.550000001</v>
      </c>
      <c r="H315" s="28">
        <f>База!H332-'База (2)'!H315</f>
        <v>0</v>
      </c>
      <c r="I315" s="17">
        <f>База!I332-'База (2)'!I315</f>
        <v>13600</v>
      </c>
      <c r="J315" s="29">
        <f>База!J332-'База (2)'!J315</f>
        <v>32545840.449999999</v>
      </c>
      <c r="K315" s="111">
        <f>База!K332-'База (2)'!K315</f>
        <v>-108</v>
      </c>
      <c r="L315" s="18">
        <f>База!L332-'База (2)'!L315</f>
        <v>1687</v>
      </c>
      <c r="M315" s="29">
        <f>База!M332-'База (2)'!M315</f>
        <v>7207899.8999999985</v>
      </c>
      <c r="N315" s="181">
        <f>База!N332-'База (2)'!N315</f>
        <v>-1</v>
      </c>
      <c r="O315" s="19">
        <f>База!O332-'База (2)'!O315</f>
        <v>0.14161000587593386</v>
      </c>
      <c r="P315" s="32">
        <f>База!P332-'База (2)'!P315</f>
        <v>0.28447062955951241</v>
      </c>
      <c r="Q315" s="93"/>
      <c r="R315" s="93"/>
      <c r="S315" s="93"/>
      <c r="U315" s="81"/>
    </row>
    <row r="316" spans="1:28" s="20" customFormat="1" outlineLevel="1">
      <c r="A316" s="194" t="s">
        <v>51</v>
      </c>
      <c r="B316" s="7" t="s">
        <v>186</v>
      </c>
      <c r="C316" s="8" t="s">
        <v>183</v>
      </c>
      <c r="D316" s="162" t="s">
        <v>159</v>
      </c>
      <c r="E316" s="28">
        <f>База!E333-'База (2)'!E316</f>
        <v>-137</v>
      </c>
      <c r="F316" s="17">
        <f>База!F333-'База (2)'!F316</f>
        <v>9923</v>
      </c>
      <c r="G316" s="29">
        <f>База!G333-'База (2)'!G316</f>
        <v>14719083.040000001</v>
      </c>
      <c r="H316" s="28">
        <f>База!H333-'База (2)'!H316</f>
        <v>0</v>
      </c>
      <c r="I316" s="17">
        <f>База!I333-'База (2)'!I316</f>
        <v>13600</v>
      </c>
      <c r="J316" s="29">
        <f>База!J333-'База (2)'!J316</f>
        <v>32545840.449999999</v>
      </c>
      <c r="K316" s="111">
        <f>База!K333-'База (2)'!K316</f>
        <v>137</v>
      </c>
      <c r="L316" s="18">
        <f>База!L333-'База (2)'!L316</f>
        <v>3677</v>
      </c>
      <c r="M316" s="29">
        <f>База!M333-'База (2)'!M316</f>
        <v>17826757.409999996</v>
      </c>
      <c r="N316" s="181">
        <f>База!N333-'База (2)'!N316</f>
        <v>0</v>
      </c>
      <c r="O316" s="19">
        <f>База!O333-'База (2)'!O316</f>
        <v>1.141610005875934</v>
      </c>
      <c r="P316" s="32">
        <f>База!P333-'База (2)'!P316</f>
        <v>1.2844706295595123</v>
      </c>
      <c r="Q316" s="93"/>
      <c r="R316" s="93"/>
      <c r="S316" s="93"/>
      <c r="T316" s="87"/>
      <c r="U316" s="81"/>
    </row>
    <row r="317" spans="1:28" s="20" customFormat="1" outlineLevel="1">
      <c r="A317" s="194" t="s">
        <v>51</v>
      </c>
      <c r="B317" s="7" t="s">
        <v>187</v>
      </c>
      <c r="C317" s="8" t="s">
        <v>156</v>
      </c>
      <c r="D317" s="162"/>
      <c r="E317" s="28" t="e">
        <f>База!#REF!-'База (2)'!E317</f>
        <v>#REF!</v>
      </c>
      <c r="F317" s="17" t="e">
        <f>База!#REF!-'База (2)'!F317</f>
        <v>#REF!</v>
      </c>
      <c r="G317" s="29" t="e">
        <f>База!#REF!-'База (2)'!G317</f>
        <v>#REF!</v>
      </c>
      <c r="H317" s="28" t="e">
        <f>База!#REF!-'База (2)'!H317</f>
        <v>#REF!</v>
      </c>
      <c r="I317" s="17" t="e">
        <f>База!#REF!-'База (2)'!I317</f>
        <v>#REF!</v>
      </c>
      <c r="J317" s="29" t="e">
        <f>База!#REF!-'База (2)'!J317</f>
        <v>#REF!</v>
      </c>
      <c r="K317" s="111" t="e">
        <f>База!#REF!-'База (2)'!K317</f>
        <v>#REF!</v>
      </c>
      <c r="L317" s="18" t="e">
        <f>База!#REF!-'База (2)'!L317</f>
        <v>#REF!</v>
      </c>
      <c r="M317" s="29" t="e">
        <f>База!#REF!-'База (2)'!M317</f>
        <v>#REF!</v>
      </c>
      <c r="N317" s="181" t="e">
        <f>База!#REF!-'База (2)'!N317</f>
        <v>#REF!</v>
      </c>
      <c r="O317" s="19" t="e">
        <f>База!#REF!-'База (2)'!O317</f>
        <v>#REF!</v>
      </c>
      <c r="P317" s="32" t="e">
        <f>База!#REF!-'База (2)'!P317</f>
        <v>#REF!</v>
      </c>
      <c r="Q317" s="93"/>
      <c r="R317" s="93"/>
      <c r="S317" s="93"/>
      <c r="T317" s="87"/>
      <c r="U317" s="81"/>
    </row>
    <row r="318" spans="1:28" s="16" customFormat="1" ht="31.5" outlineLevel="1">
      <c r="A318" s="193" t="s">
        <v>51</v>
      </c>
      <c r="B318" s="5" t="s">
        <v>139</v>
      </c>
      <c r="C318" s="9" t="s">
        <v>142</v>
      </c>
      <c r="D318" s="163" t="s">
        <v>1</v>
      </c>
      <c r="E318" s="26">
        <f>База!E334-'База (2)'!E318</f>
        <v>0</v>
      </c>
      <c r="F318" s="21">
        <f>База!F334-'База (2)'!F318</f>
        <v>-12491</v>
      </c>
      <c r="G318" s="27">
        <f>База!G334-'База (2)'!G318</f>
        <v>-19497764.569999997</v>
      </c>
      <c r="H318" s="26">
        <f>База!H334-'База (2)'!H318</f>
        <v>0</v>
      </c>
      <c r="I318" s="21">
        <f>База!I334-'База (2)'!I318</f>
        <v>-10304</v>
      </c>
      <c r="J318" s="27">
        <f>База!J334-'База (2)'!J318</f>
        <v>-11108137.52</v>
      </c>
      <c r="K318" s="26">
        <f>База!K334-'База (2)'!K318</f>
        <v>0</v>
      </c>
      <c r="L318" s="21">
        <f>База!L334-'База (2)'!L318</f>
        <v>2187</v>
      </c>
      <c r="M318" s="27">
        <f>База!M334-'База (2)'!M318</f>
        <v>8389627.049999997</v>
      </c>
      <c r="N318" s="30">
        <f>База!N334-'База (2)'!N318</f>
        <v>0</v>
      </c>
      <c r="O318" s="15">
        <f>База!O334-'База (2)'!O318</f>
        <v>0.17508606196461451</v>
      </c>
      <c r="P318" s="31">
        <f>База!P334-'База (2)'!P318</f>
        <v>0.43028661156923581</v>
      </c>
      <c r="Q318" s="92"/>
      <c r="R318" s="92"/>
      <c r="S318" s="92"/>
      <c r="T318" s="86"/>
      <c r="U318" s="81"/>
    </row>
    <row r="319" spans="1:28" s="20" customFormat="1" ht="31.5" outlineLevel="1">
      <c r="A319" s="194" t="s">
        <v>51</v>
      </c>
      <c r="B319" s="7" t="s">
        <v>188</v>
      </c>
      <c r="C319" s="10" t="s">
        <v>184</v>
      </c>
      <c r="D319" s="164" t="s">
        <v>1</v>
      </c>
      <c r="E319" s="28">
        <f>База!E335-'База (2)'!E319</f>
        <v>2297</v>
      </c>
      <c r="F319" s="17">
        <f>База!F335-'База (2)'!F319</f>
        <v>-12491</v>
      </c>
      <c r="G319" s="29">
        <f>База!G335-'База (2)'!G319</f>
        <v>-10196665.569999997</v>
      </c>
      <c r="H319" s="28">
        <f>База!H335-'База (2)'!H319</f>
        <v>2764</v>
      </c>
      <c r="I319" s="17">
        <f>База!I335-'База (2)'!I319</f>
        <v>-10304</v>
      </c>
      <c r="J319" s="29">
        <f>База!J335-'База (2)'!J319</f>
        <v>-4320502.5199999996</v>
      </c>
      <c r="K319" s="111">
        <f>База!K335-'База (2)'!K319</f>
        <v>467</v>
      </c>
      <c r="L319" s="18">
        <f>База!L335-'База (2)'!L319</f>
        <v>2187</v>
      </c>
      <c r="M319" s="29">
        <f>База!M335-'База (2)'!M319</f>
        <v>5876163.049999997</v>
      </c>
      <c r="N319" s="181">
        <f>База!N335-'База (2)'!N319</f>
        <v>0.20330866347409665</v>
      </c>
      <c r="O319" s="19">
        <f>База!O335-'База (2)'!O319</f>
        <v>0.17508606196461451</v>
      </c>
      <c r="P319" s="32">
        <f>База!P335-'База (2)'!P319</f>
        <v>0.16005359931982316</v>
      </c>
      <c r="Q319" s="93"/>
      <c r="R319" s="93"/>
      <c r="S319" s="93"/>
      <c r="T319" s="87"/>
      <c r="U319" s="81"/>
    </row>
    <row r="320" spans="1:28" s="20" customFormat="1" ht="31.5" outlineLevel="1">
      <c r="A320" s="194" t="s">
        <v>51</v>
      </c>
      <c r="B320" s="7"/>
      <c r="C320" s="10" t="s">
        <v>224</v>
      </c>
      <c r="D320" s="164" t="s">
        <v>225</v>
      </c>
      <c r="E320" s="28">
        <f>База!E336-'База (2)'!E320</f>
        <v>0</v>
      </c>
      <c r="F320" s="17">
        <f>База!F336-'База (2)'!F320</f>
        <v>0</v>
      </c>
      <c r="G320" s="29">
        <f>База!G336-'База (2)'!G320</f>
        <v>0</v>
      </c>
      <c r="H320" s="28">
        <f>База!H336-'База (2)'!H320</f>
        <v>0</v>
      </c>
      <c r="I320" s="17">
        <f>База!I336-'База (2)'!I320</f>
        <v>0</v>
      </c>
      <c r="J320" s="29">
        <f>База!J336-'База (2)'!J320</f>
        <v>0</v>
      </c>
      <c r="K320" s="111">
        <f>База!K336-'База (2)'!K320</f>
        <v>0</v>
      </c>
      <c r="L320" s="18">
        <f>База!L336-'База (2)'!L320</f>
        <v>0</v>
      </c>
      <c r="M320" s="29">
        <f>База!M336-'База (2)'!M320</f>
        <v>0</v>
      </c>
      <c r="N320" s="181">
        <f>База!N336-'База (2)'!N320</f>
        <v>0</v>
      </c>
      <c r="O320" s="19">
        <f>База!O336-'База (2)'!O320</f>
        <v>0</v>
      </c>
      <c r="P320" s="32">
        <f>База!P336-'База (2)'!P320</f>
        <v>0</v>
      </c>
      <c r="Q320" s="93"/>
      <c r="R320" s="93"/>
      <c r="S320" s="93"/>
      <c r="T320" s="87"/>
      <c r="U320" s="81"/>
    </row>
    <row r="321" spans="1:28" s="20" customFormat="1" outlineLevel="1">
      <c r="A321" s="194" t="s">
        <v>51</v>
      </c>
      <c r="B321" s="7"/>
      <c r="C321" s="10" t="s">
        <v>222</v>
      </c>
      <c r="D321" s="164" t="s">
        <v>223</v>
      </c>
      <c r="E321" s="28">
        <f>База!E337-'База (2)'!E321</f>
        <v>-3187</v>
      </c>
      <c r="F321" s="17">
        <f>База!F337-'База (2)'!F321</f>
        <v>0</v>
      </c>
      <c r="G321" s="29">
        <f>База!G337-'База (2)'!G321</f>
        <v>-10520215</v>
      </c>
      <c r="H321" s="28">
        <f>База!H337-'База (2)'!H321</f>
        <v>-1413</v>
      </c>
      <c r="I321" s="17">
        <f>База!I337-'База (2)'!I321</f>
        <v>0</v>
      </c>
      <c r="J321" s="29">
        <f>База!J337-'База (2)'!J321</f>
        <v>-3647180</v>
      </c>
      <c r="K321" s="111">
        <f>База!K337-'База (2)'!K321</f>
        <v>1774</v>
      </c>
      <c r="L321" s="18">
        <f>База!L337-'База (2)'!L321</f>
        <v>0</v>
      </c>
      <c r="M321" s="29">
        <f>База!M337-'База (2)'!M321</f>
        <v>6873035</v>
      </c>
      <c r="N321" s="181">
        <f>База!N337-'База (2)'!N321</f>
        <v>0.55663633511138999</v>
      </c>
      <c r="O321" s="19">
        <f>База!O337-'База (2)'!O321</f>
        <v>0</v>
      </c>
      <c r="P321" s="32">
        <f>База!P337-'База (2)'!P321</f>
        <v>0.65331697118357368</v>
      </c>
      <c r="Q321" s="93"/>
      <c r="R321" s="93"/>
      <c r="S321" s="93"/>
      <c r="T321" s="87"/>
      <c r="U321" s="81"/>
    </row>
    <row r="322" spans="1:28" s="20" customFormat="1" outlineLevel="1">
      <c r="A322" s="194" t="s">
        <v>51</v>
      </c>
      <c r="B322" s="7" t="s">
        <v>189</v>
      </c>
      <c r="C322" s="11" t="s">
        <v>144</v>
      </c>
      <c r="D322" s="164" t="s">
        <v>1</v>
      </c>
      <c r="E322" s="28">
        <f>База!E340-'База (2)'!E322</f>
        <v>0</v>
      </c>
      <c r="F322" s="17">
        <f>База!F340-'База (2)'!F322</f>
        <v>0</v>
      </c>
      <c r="G322" s="29">
        <f>База!G340-'База (2)'!G322</f>
        <v>0</v>
      </c>
      <c r="H322" s="28">
        <f>База!H340-'База (2)'!H322</f>
        <v>0</v>
      </c>
      <c r="I322" s="17">
        <f>База!I340-'База (2)'!I322</f>
        <v>0</v>
      </c>
      <c r="J322" s="29">
        <f>База!J340-'База (2)'!J322</f>
        <v>0</v>
      </c>
      <c r="K322" s="111">
        <f>База!K340-'База (2)'!K322</f>
        <v>0</v>
      </c>
      <c r="L322" s="18">
        <f>База!L340-'База (2)'!L322</f>
        <v>0</v>
      </c>
      <c r="M322" s="29">
        <f>База!M340-'База (2)'!M322</f>
        <v>0</v>
      </c>
      <c r="N322" s="181">
        <f>База!N340-'База (2)'!N322</f>
        <v>0</v>
      </c>
      <c r="O322" s="19">
        <f>База!O340-'База (2)'!O322</f>
        <v>0</v>
      </c>
      <c r="P322" s="32">
        <f>База!P340-'База (2)'!P322</f>
        <v>0</v>
      </c>
      <c r="Q322" s="93"/>
      <c r="R322" s="93"/>
      <c r="S322" s="93"/>
      <c r="T322" s="87"/>
      <c r="U322" s="81"/>
    </row>
    <row r="323" spans="1:28" s="16" customFormat="1" outlineLevel="1">
      <c r="A323" s="193" t="s">
        <v>51</v>
      </c>
      <c r="B323" s="5" t="s">
        <v>143</v>
      </c>
      <c r="C323" s="6" t="s">
        <v>2</v>
      </c>
      <c r="D323" s="163" t="s">
        <v>3</v>
      </c>
      <c r="E323" s="26">
        <f>База!E341-'База (2)'!E323</f>
        <v>0</v>
      </c>
      <c r="F323" s="14">
        <f>База!F341-'База (2)'!F323</f>
        <v>0</v>
      </c>
      <c r="G323" s="27">
        <f>База!G341-'База (2)'!G323</f>
        <v>0</v>
      </c>
      <c r="H323" s="230">
        <f>База!H341-'База (2)'!H323</f>
        <v>0</v>
      </c>
      <c r="I323" s="231">
        <f>База!I341-'База (2)'!I323</f>
        <v>0</v>
      </c>
      <c r="J323" s="232">
        <f>База!J341-'База (2)'!J323</f>
        <v>0</v>
      </c>
      <c r="K323" s="165">
        <f>База!K341-'База (2)'!K323</f>
        <v>0</v>
      </c>
      <c r="L323" s="21">
        <f>База!L341-'База (2)'!L323</f>
        <v>0</v>
      </c>
      <c r="M323" s="27">
        <f>База!M341-'База (2)'!M323</f>
        <v>0</v>
      </c>
      <c r="N323" s="30">
        <f>База!N341-'База (2)'!N323</f>
        <v>0</v>
      </c>
      <c r="O323" s="15">
        <f>База!O341-'База (2)'!O323</f>
        <v>0</v>
      </c>
      <c r="P323" s="31">
        <f>База!P341-'База (2)'!P323</f>
        <v>0</v>
      </c>
      <c r="Q323" s="92"/>
      <c r="R323" s="92"/>
      <c r="S323" s="92"/>
      <c r="T323" s="86"/>
      <c r="U323" s="81"/>
    </row>
    <row r="324" spans="1:28" s="13" customFormat="1">
      <c r="A324" s="36" t="s">
        <v>49</v>
      </c>
      <c r="B324" s="37" t="s">
        <v>55</v>
      </c>
      <c r="C324" s="215" t="s">
        <v>54</v>
      </c>
      <c r="D324" s="208" t="s">
        <v>145</v>
      </c>
      <c r="E324" s="40" t="e">
        <f>База!E342-'База (2)'!E324</f>
        <v>#VALUE!</v>
      </c>
      <c r="F324" s="41" t="e">
        <f>База!F342-'База (2)'!F324</f>
        <v>#VALUE!</v>
      </c>
      <c r="G324" s="42">
        <f>База!G342-'База (2)'!G324</f>
        <v>177000373.24000013</v>
      </c>
      <c r="H324" s="40" t="e">
        <f>База!H342-'База (2)'!H324</f>
        <v>#VALUE!</v>
      </c>
      <c r="I324" s="41" t="e">
        <f>База!I342-'База (2)'!I324</f>
        <v>#VALUE!</v>
      </c>
      <c r="J324" s="42">
        <f>База!J342-'База (2)'!J324</f>
        <v>762424849.59999979</v>
      </c>
      <c r="K324" s="40" t="e">
        <f>База!K342-'База (2)'!K324</f>
        <v>#VALUE!</v>
      </c>
      <c r="L324" s="41" t="e">
        <f>База!L342-'База (2)'!L324</f>
        <v>#VALUE!</v>
      </c>
      <c r="M324" s="42">
        <f>База!M342-'База (2)'!M324</f>
        <v>585424476.3599999</v>
      </c>
      <c r="N324" s="216" t="e">
        <f>База!N342-'База (2)'!N324</f>
        <v>#VALUE!</v>
      </c>
      <c r="O324" s="217" t="e">
        <f>База!O342-'База (2)'!O324</f>
        <v>#VALUE!</v>
      </c>
      <c r="P324" s="43">
        <f>База!P342-'База (2)'!P324</f>
        <v>1.0220872308922797</v>
      </c>
      <c r="Q324" s="91"/>
      <c r="R324" s="91"/>
      <c r="S324" s="91"/>
      <c r="T324" s="85"/>
      <c r="U324" s="81"/>
      <c r="W324" s="81"/>
      <c r="X324" s="81">
        <v>89012831.219999999</v>
      </c>
    </row>
    <row r="325" spans="1:28" s="16" customFormat="1" outlineLevel="1">
      <c r="A325" s="193" t="s">
        <v>55</v>
      </c>
      <c r="B325" s="5" t="s">
        <v>136</v>
      </c>
      <c r="C325" s="6" t="s">
        <v>137</v>
      </c>
      <c r="D325" s="161" t="s">
        <v>194</v>
      </c>
      <c r="E325" s="26">
        <f>База!E343-'База (2)'!E325</f>
        <v>0</v>
      </c>
      <c r="F325" s="14">
        <f>База!F343-'База (2)'!F325</f>
        <v>0</v>
      </c>
      <c r="G325" s="27">
        <f>База!G343-'База (2)'!G325</f>
        <v>0</v>
      </c>
      <c r="H325" s="26">
        <f>База!H343-'База (2)'!H325</f>
        <v>0</v>
      </c>
      <c r="I325" s="14">
        <f>База!I343-'База (2)'!I325</f>
        <v>0</v>
      </c>
      <c r="J325" s="27">
        <f>База!J343-'База (2)'!J325</f>
        <v>0</v>
      </c>
      <c r="K325" s="26">
        <f>База!K343-'База (2)'!K325</f>
        <v>0</v>
      </c>
      <c r="L325" s="14">
        <f>База!L343-'База (2)'!L325</f>
        <v>0</v>
      </c>
      <c r="M325" s="27">
        <f>База!M343-'База (2)'!M325</f>
        <v>0</v>
      </c>
      <c r="N325" s="30">
        <f>База!N343-'База (2)'!N325</f>
        <v>0</v>
      </c>
      <c r="O325" s="15">
        <f>База!O343-'База (2)'!O325</f>
        <v>0</v>
      </c>
      <c r="P325" s="31">
        <f>База!P343-'База (2)'!P325</f>
        <v>0</v>
      </c>
      <c r="Q325" s="92"/>
      <c r="R325" s="92"/>
      <c r="S325" s="92"/>
      <c r="T325" s="86"/>
      <c r="U325" s="81"/>
    </row>
    <row r="326" spans="1:28" s="20" customFormat="1" outlineLevel="1">
      <c r="A326" s="194" t="s">
        <v>55</v>
      </c>
      <c r="B326" s="7"/>
      <c r="C326" s="8" t="s">
        <v>166</v>
      </c>
      <c r="D326" s="162" t="s">
        <v>194</v>
      </c>
      <c r="E326" s="28">
        <f>База!E344-'База (2)'!E326</f>
        <v>0</v>
      </c>
      <c r="F326" s="17">
        <f>База!F344-'База (2)'!F326</f>
        <v>0</v>
      </c>
      <c r="G326" s="29">
        <f>База!G344-'База (2)'!G326</f>
        <v>0</v>
      </c>
      <c r="H326" s="28">
        <f>База!H344-'База (2)'!H326</f>
        <v>0</v>
      </c>
      <c r="I326" s="17">
        <f>База!I344-'База (2)'!I326</f>
        <v>0</v>
      </c>
      <c r="J326" s="29">
        <f>База!J344-'База (2)'!J326</f>
        <v>0</v>
      </c>
      <c r="K326" s="28">
        <f>База!K344-'База (2)'!K326</f>
        <v>0</v>
      </c>
      <c r="L326" s="18">
        <f>База!L344-'База (2)'!L326</f>
        <v>0</v>
      </c>
      <c r="M326" s="29">
        <f>База!M344-'База (2)'!M326</f>
        <v>0</v>
      </c>
      <c r="N326" s="181">
        <f>База!N344-'База (2)'!N326</f>
        <v>0</v>
      </c>
      <c r="O326" s="19">
        <f>База!O344-'База (2)'!O326</f>
        <v>0</v>
      </c>
      <c r="P326" s="32">
        <f>База!P344-'База (2)'!P326</f>
        <v>0</v>
      </c>
      <c r="Q326" s="93"/>
      <c r="R326" s="93"/>
      <c r="S326" s="93"/>
      <c r="T326" s="87"/>
      <c r="U326" s="81"/>
    </row>
    <row r="327" spans="1:28" s="20" customFormat="1" outlineLevel="1">
      <c r="A327" s="194" t="s">
        <v>55</v>
      </c>
      <c r="B327" s="7"/>
      <c r="C327" s="8" t="s">
        <v>167</v>
      </c>
      <c r="D327" s="162" t="s">
        <v>194</v>
      </c>
      <c r="E327" s="28">
        <f>База!E345-'База (2)'!E327</f>
        <v>0</v>
      </c>
      <c r="F327" s="17">
        <f>База!F345-'База (2)'!F327</f>
        <v>0</v>
      </c>
      <c r="G327" s="29">
        <f>База!G345-'База (2)'!G327</f>
        <v>0</v>
      </c>
      <c r="H327" s="28">
        <f>База!H345-'База (2)'!H327</f>
        <v>0</v>
      </c>
      <c r="I327" s="17">
        <f>База!I345-'База (2)'!I327</f>
        <v>0</v>
      </c>
      <c r="J327" s="29">
        <f>База!J345-'База (2)'!J327</f>
        <v>0</v>
      </c>
      <c r="K327" s="111">
        <f>База!K345-'База (2)'!K327</f>
        <v>0</v>
      </c>
      <c r="L327" s="18">
        <f>База!L345-'База (2)'!L327</f>
        <v>0</v>
      </c>
      <c r="M327" s="29">
        <f>База!M345-'База (2)'!M327</f>
        <v>0</v>
      </c>
      <c r="N327" s="181">
        <f>База!N345-'База (2)'!N327</f>
        <v>0</v>
      </c>
      <c r="O327" s="19">
        <f>База!O345-'База (2)'!O327</f>
        <v>0</v>
      </c>
      <c r="P327" s="32">
        <f>База!P345-'База (2)'!P327</f>
        <v>0</v>
      </c>
      <c r="Q327" s="93"/>
      <c r="R327" s="93"/>
      <c r="S327" s="93"/>
      <c r="T327" s="87"/>
      <c r="U327" s="81"/>
    </row>
    <row r="328" spans="1:28" s="20" customFormat="1" outlineLevel="1">
      <c r="A328" s="194" t="s">
        <v>55</v>
      </c>
      <c r="B328" s="7" t="s">
        <v>168</v>
      </c>
      <c r="C328" s="8" t="s">
        <v>138</v>
      </c>
      <c r="D328" s="162" t="s">
        <v>194</v>
      </c>
      <c r="E328" s="28">
        <f>База!E346-'База (2)'!E328</f>
        <v>0</v>
      </c>
      <c r="F328" s="17">
        <f>База!F346-'База (2)'!F328</f>
        <v>0</v>
      </c>
      <c r="G328" s="29">
        <f>База!G346-'База (2)'!G328</f>
        <v>0</v>
      </c>
      <c r="H328" s="28">
        <f>База!H346-'База (2)'!H328</f>
        <v>0</v>
      </c>
      <c r="I328" s="17">
        <f>База!I346-'База (2)'!I328</f>
        <v>0</v>
      </c>
      <c r="J328" s="29">
        <f>База!J346-'База (2)'!J328</f>
        <v>0</v>
      </c>
      <c r="K328" s="111">
        <f>База!K346-'База (2)'!K328</f>
        <v>0</v>
      </c>
      <c r="L328" s="18">
        <f>База!L346-'База (2)'!L328</f>
        <v>0</v>
      </c>
      <c r="M328" s="29">
        <f>База!M346-'База (2)'!M328</f>
        <v>0</v>
      </c>
      <c r="N328" s="181">
        <f>База!N346-'База (2)'!N328</f>
        <v>0</v>
      </c>
      <c r="O328" s="19">
        <f>База!O346-'База (2)'!O328</f>
        <v>0</v>
      </c>
      <c r="P328" s="32">
        <f>База!P346-'База (2)'!P328</f>
        <v>0</v>
      </c>
      <c r="Q328" s="93"/>
      <c r="R328" s="93"/>
      <c r="S328" s="93"/>
      <c r="U328" s="81"/>
    </row>
    <row r="329" spans="1:28" s="20" customFormat="1" ht="31.5" outlineLevel="1">
      <c r="A329" s="194" t="s">
        <v>55</v>
      </c>
      <c r="B329" s="7" t="s">
        <v>169</v>
      </c>
      <c r="C329" s="129" t="s">
        <v>181</v>
      </c>
      <c r="D329" s="162" t="s">
        <v>195</v>
      </c>
      <c r="E329" s="28">
        <f>База!E347-'База (2)'!E329</f>
        <v>0</v>
      </c>
      <c r="F329" s="17">
        <f>База!F347-'База (2)'!F329</f>
        <v>0</v>
      </c>
      <c r="G329" s="29">
        <f>База!G347-'База (2)'!G329</f>
        <v>0</v>
      </c>
      <c r="H329" s="111">
        <f>База!H347-'База (2)'!H329</f>
        <v>0</v>
      </c>
      <c r="I329" s="18">
        <f>База!I347-'База (2)'!I329</f>
        <v>0</v>
      </c>
      <c r="J329" s="29">
        <f>База!J347-'База (2)'!J329</f>
        <v>0</v>
      </c>
      <c r="K329" s="28">
        <f>База!K347-'База (2)'!K329</f>
        <v>0</v>
      </c>
      <c r="L329" s="18">
        <f>База!L347-'База (2)'!L329</f>
        <v>0</v>
      </c>
      <c r="M329" s="29">
        <f>База!M347-'База (2)'!M329</f>
        <v>0</v>
      </c>
      <c r="N329" s="181">
        <f>База!N347-'База (2)'!N329</f>
        <v>0</v>
      </c>
      <c r="O329" s="19">
        <f>База!O347-'База (2)'!O329</f>
        <v>0</v>
      </c>
      <c r="P329" s="32">
        <f>База!P347-'База (2)'!P329</f>
        <v>0</v>
      </c>
      <c r="Q329" s="93"/>
      <c r="R329" s="93"/>
      <c r="S329" s="93"/>
      <c r="T329" s="87"/>
      <c r="U329" s="81"/>
    </row>
    <row r="330" spans="1:28" s="20" customFormat="1" outlineLevel="1">
      <c r="A330" s="194" t="s">
        <v>55</v>
      </c>
      <c r="B330" s="7" t="s">
        <v>170</v>
      </c>
      <c r="C330" s="8" t="s">
        <v>180</v>
      </c>
      <c r="D330" s="162" t="s">
        <v>194</v>
      </c>
      <c r="E330" s="28">
        <f>База!E348-'База (2)'!E330</f>
        <v>0</v>
      </c>
      <c r="F330" s="17">
        <f>База!F348-'База (2)'!F330</f>
        <v>0</v>
      </c>
      <c r="G330" s="29">
        <f>База!G348-'База (2)'!G330</f>
        <v>0</v>
      </c>
      <c r="H330" s="28">
        <f>База!H348-'База (2)'!H330</f>
        <v>0</v>
      </c>
      <c r="I330" s="17">
        <f>База!I348-'База (2)'!I330</f>
        <v>0</v>
      </c>
      <c r="J330" s="29">
        <f>База!J348-'База (2)'!J330</f>
        <v>0</v>
      </c>
      <c r="K330" s="111">
        <f>База!K348-'База (2)'!K330</f>
        <v>0</v>
      </c>
      <c r="L330" s="18">
        <f>База!L348-'База (2)'!L330</f>
        <v>0</v>
      </c>
      <c r="M330" s="29">
        <f>База!M348-'База (2)'!M330</f>
        <v>0</v>
      </c>
      <c r="N330" s="181">
        <f>База!N348-'База (2)'!N330</f>
        <v>0</v>
      </c>
      <c r="O330" s="19">
        <f>База!O348-'База (2)'!O330</f>
        <v>0</v>
      </c>
      <c r="P330" s="32">
        <f>База!P348-'База (2)'!P330</f>
        <v>0</v>
      </c>
      <c r="Q330" s="93"/>
      <c r="R330" s="93"/>
      <c r="S330" s="93"/>
      <c r="T330" s="87"/>
      <c r="U330" s="81"/>
      <c r="X330" s="198"/>
      <c r="AB330" s="22"/>
    </row>
    <row r="331" spans="1:28" s="20" customFormat="1" outlineLevel="1">
      <c r="A331" s="194" t="s">
        <v>55</v>
      </c>
      <c r="B331" s="7" t="s">
        <v>171</v>
      </c>
      <c r="C331" s="8" t="s">
        <v>156</v>
      </c>
      <c r="D331" s="162"/>
      <c r="E331" s="28">
        <f>База!E349-'База (2)'!E331</f>
        <v>3245</v>
      </c>
      <c r="F331" s="17">
        <f>База!F349-'База (2)'!F331</f>
        <v>38762</v>
      </c>
      <c r="G331" s="29">
        <f>База!G349-'База (2)'!G331</f>
        <v>86944084.74000001</v>
      </c>
      <c r="H331" s="28">
        <f>База!H349-'База (2)'!H331</f>
        <v>2700</v>
      </c>
      <c r="I331" s="17">
        <f>База!I349-'База (2)'!I331</f>
        <v>32263</v>
      </c>
      <c r="J331" s="29">
        <f>База!J349-'База (2)'!J331</f>
        <v>72684524.790000007</v>
      </c>
      <c r="K331" s="111">
        <f>База!K349-'База (2)'!K331</f>
        <v>-545</v>
      </c>
      <c r="L331" s="18">
        <f>База!L349-'База (2)'!L331</f>
        <v>-6499</v>
      </c>
      <c r="M331" s="29">
        <f>База!M349-'База (2)'!M331</f>
        <v>-14259559.950000003</v>
      </c>
      <c r="N331" s="181">
        <f>База!N349-'База (2)'!N331</f>
        <v>-0.1679506933744222</v>
      </c>
      <c r="O331" s="19">
        <f>База!O349-'База (2)'!O331</f>
        <v>-0.16766420721325009</v>
      </c>
      <c r="P331" s="32">
        <f>База!P349-'База (2)'!P331</f>
        <v>-0.16400839680631735</v>
      </c>
      <c r="Q331" s="93"/>
      <c r="R331" s="93"/>
      <c r="S331" s="93"/>
      <c r="T331" s="87"/>
      <c r="U331" s="81"/>
    </row>
    <row r="332" spans="1:28" s="16" customFormat="1" outlineLevel="1">
      <c r="A332" s="193" t="s">
        <v>55</v>
      </c>
      <c r="B332" s="5" t="s">
        <v>141</v>
      </c>
      <c r="C332" s="6" t="s">
        <v>140</v>
      </c>
      <c r="D332" s="161" t="s">
        <v>159</v>
      </c>
      <c r="E332" s="26">
        <f>База!E350-'База (2)'!E332</f>
        <v>-3303</v>
      </c>
      <c r="F332" s="14">
        <f>База!F350-'База (2)'!F332</f>
        <v>-50531</v>
      </c>
      <c r="G332" s="27">
        <f>База!G350-'База (2)'!G332</f>
        <v>-87535620.49000001</v>
      </c>
      <c r="H332" s="26">
        <f>База!H350-'База (2)'!H332</f>
        <v>0</v>
      </c>
      <c r="I332" s="21">
        <f>База!I350-'База (2)'!I332</f>
        <v>0</v>
      </c>
      <c r="J332" s="27">
        <f>База!J350-'База (2)'!J332</f>
        <v>0</v>
      </c>
      <c r="K332" s="26">
        <f>База!K350-'База (2)'!K332</f>
        <v>3303</v>
      </c>
      <c r="L332" s="21">
        <f>База!L350-'База (2)'!L332</f>
        <v>50531</v>
      </c>
      <c r="M332" s="27">
        <f>База!M350-'База (2)'!M332</f>
        <v>87535620.49000001</v>
      </c>
      <c r="N332" s="30">
        <f>База!N350-'База (2)'!N332</f>
        <v>1</v>
      </c>
      <c r="O332" s="15">
        <f>База!O350-'База (2)'!O332</f>
        <v>1</v>
      </c>
      <c r="P332" s="31">
        <f>База!P350-'База (2)'!P332</f>
        <v>1</v>
      </c>
      <c r="Q332" s="92"/>
      <c r="R332" s="92"/>
      <c r="S332" s="92"/>
      <c r="T332" s="86"/>
      <c r="U332" s="81"/>
    </row>
    <row r="333" spans="1:28" s="20" customFormat="1" outlineLevel="1">
      <c r="A333" s="193" t="s">
        <v>55</v>
      </c>
      <c r="B333" s="5"/>
      <c r="C333" s="8" t="s">
        <v>166</v>
      </c>
      <c r="D333" s="162" t="s">
        <v>159</v>
      </c>
      <c r="E333" s="28">
        <f>База!E351-'База (2)'!E333</f>
        <v>-255</v>
      </c>
      <c r="F333" s="17">
        <f>База!F351-'База (2)'!F333</f>
        <v>-14401</v>
      </c>
      <c r="G333" s="29">
        <f>База!G351-'База (2)'!G333</f>
        <v>-16207636.089999998</v>
      </c>
      <c r="H333" s="28">
        <f>База!H351-'База (2)'!H333</f>
        <v>0</v>
      </c>
      <c r="I333" s="17">
        <f>База!I351-'База (2)'!I333</f>
        <v>0</v>
      </c>
      <c r="J333" s="29">
        <f>База!J351-'База (2)'!J333</f>
        <v>0</v>
      </c>
      <c r="K333" s="111">
        <f>База!K351-'База (2)'!K333</f>
        <v>255</v>
      </c>
      <c r="L333" s="18">
        <f>База!L351-'База (2)'!L333</f>
        <v>14401</v>
      </c>
      <c r="M333" s="29">
        <f>База!M351-'База (2)'!M333</f>
        <v>16207636.089999998</v>
      </c>
      <c r="N333" s="30">
        <f>База!N351-'База (2)'!N333</f>
        <v>1</v>
      </c>
      <c r="O333" s="15">
        <f>База!O351-'База (2)'!O333</f>
        <v>1</v>
      </c>
      <c r="P333" s="31">
        <f>База!P351-'База (2)'!P333</f>
        <v>1</v>
      </c>
      <c r="Q333" s="93"/>
      <c r="R333" s="93"/>
      <c r="S333" s="93"/>
      <c r="T333" s="87"/>
      <c r="U333" s="81"/>
    </row>
    <row r="334" spans="1:28" s="20" customFormat="1" outlineLevel="1">
      <c r="A334" s="193" t="s">
        <v>55</v>
      </c>
      <c r="B334" s="5"/>
      <c r="C334" s="8" t="s">
        <v>167</v>
      </c>
      <c r="D334" s="162" t="s">
        <v>159</v>
      </c>
      <c r="E334" s="28">
        <f>База!E352-'База (2)'!E334</f>
        <v>3245</v>
      </c>
      <c r="F334" s="17">
        <f>База!F352-'База (2)'!F334</f>
        <v>38762</v>
      </c>
      <c r="G334" s="29">
        <f>База!G352-'База (2)'!G334</f>
        <v>86944084.74000001</v>
      </c>
      <c r="H334" s="111">
        <f>База!H352-'База (2)'!H334</f>
        <v>2700</v>
      </c>
      <c r="I334" s="18">
        <f>База!I352-'База (2)'!I334</f>
        <v>32263</v>
      </c>
      <c r="J334" s="29">
        <f>База!J352-'База (2)'!J334</f>
        <v>72684524.790000007</v>
      </c>
      <c r="K334" s="111">
        <f>База!K352-'База (2)'!K334</f>
        <v>-545</v>
      </c>
      <c r="L334" s="18">
        <f>База!L352-'База (2)'!L334</f>
        <v>-6499</v>
      </c>
      <c r="M334" s="29">
        <f>База!M352-'База (2)'!M334</f>
        <v>-14259559.950000003</v>
      </c>
      <c r="N334" s="181">
        <f>База!N352-'База (2)'!N334</f>
        <v>-0.1679506933744222</v>
      </c>
      <c r="O334" s="19">
        <f>База!O352-'База (2)'!O334</f>
        <v>-0.16766420721325009</v>
      </c>
      <c r="P334" s="32">
        <f>База!P352-'База (2)'!P334</f>
        <v>-0.16400839680631735</v>
      </c>
      <c r="Q334" s="93"/>
      <c r="R334" s="93"/>
      <c r="S334" s="93"/>
      <c r="T334" s="87"/>
      <c r="U334" s="81"/>
    </row>
    <row r="335" spans="1:28" s="20" customFormat="1" ht="31.5" outlineLevel="1">
      <c r="A335" s="193" t="s">
        <v>55</v>
      </c>
      <c r="B335" s="5"/>
      <c r="C335" s="129" t="s">
        <v>182</v>
      </c>
      <c r="D335" s="162" t="s">
        <v>159</v>
      </c>
      <c r="E335" s="28">
        <f>База!E353-'База (2)'!E335</f>
        <v>0</v>
      </c>
      <c r="F335" s="17">
        <f>База!F353-'База (2)'!F335</f>
        <v>0</v>
      </c>
      <c r="G335" s="29">
        <f>База!G353-'База (2)'!G335</f>
        <v>0</v>
      </c>
      <c r="H335" s="28">
        <f>База!H353-'База (2)'!H335</f>
        <v>0</v>
      </c>
      <c r="I335" s="18">
        <f>База!I353-'База (2)'!I335</f>
        <v>0</v>
      </c>
      <c r="J335" s="29">
        <f>База!J353-'База (2)'!J335</f>
        <v>0</v>
      </c>
      <c r="K335" s="111">
        <f>База!K353-'База (2)'!K335</f>
        <v>0</v>
      </c>
      <c r="L335" s="18">
        <f>База!L353-'База (2)'!L335</f>
        <v>0</v>
      </c>
      <c r="M335" s="29">
        <f>База!M353-'База (2)'!M335</f>
        <v>0</v>
      </c>
      <c r="N335" s="30">
        <f>База!N353-'База (2)'!N335</f>
        <v>0</v>
      </c>
      <c r="O335" s="15">
        <f>База!O353-'База (2)'!O335</f>
        <v>0</v>
      </c>
      <c r="P335" s="31">
        <f>База!P353-'База (2)'!P335</f>
        <v>0</v>
      </c>
      <c r="Q335" s="93"/>
      <c r="R335" s="93"/>
      <c r="S335" s="93"/>
      <c r="T335" s="87"/>
      <c r="U335" s="81"/>
    </row>
    <row r="336" spans="1:28" s="20" customFormat="1" outlineLevel="1">
      <c r="A336" s="194" t="s">
        <v>55</v>
      </c>
      <c r="B336" s="7" t="s">
        <v>185</v>
      </c>
      <c r="C336" s="8" t="s">
        <v>157</v>
      </c>
      <c r="D336" s="162" t="s">
        <v>159</v>
      </c>
      <c r="E336" s="28">
        <f>База!E354-'База (2)'!E336</f>
        <v>124243</v>
      </c>
      <c r="F336" s="17">
        <f>База!F354-'База (2)'!F336</f>
        <v>517065</v>
      </c>
      <c r="G336" s="29">
        <f>База!G354-'База (2)'!G336</f>
        <v>519841789.92999995</v>
      </c>
      <c r="H336" s="28">
        <f>База!H354-'База (2)'!H336</f>
        <v>107270</v>
      </c>
      <c r="I336" s="17">
        <f>База!I354-'База (2)'!I336</f>
        <v>644891</v>
      </c>
      <c r="J336" s="29">
        <f>База!J354-'База (2)'!J336</f>
        <v>756191596.4799999</v>
      </c>
      <c r="K336" s="111">
        <f>База!K354-'База (2)'!K336</f>
        <v>-16973</v>
      </c>
      <c r="L336" s="18">
        <f>База!L354-'База (2)'!L336</f>
        <v>127826</v>
      </c>
      <c r="M336" s="29">
        <f>База!M354-'База (2)'!M336</f>
        <v>236349806.54999992</v>
      </c>
      <c r="N336" s="181">
        <f>База!N354-'База (2)'!N336</f>
        <v>0.84102990293697966</v>
      </c>
      <c r="O336" s="19">
        <f>База!O354-'База (2)'!O336</f>
        <v>1.1361796066216112</v>
      </c>
      <c r="P336" s="32">
        <f>База!P354-'База (2)'!P336</f>
        <v>1.2449982698004041</v>
      </c>
      <c r="Q336" s="93"/>
      <c r="R336" s="93"/>
      <c r="S336" s="93"/>
      <c r="T336" s="87"/>
      <c r="U336" s="81"/>
    </row>
    <row r="337" spans="1:28" s="20" customFormat="1" outlineLevel="1">
      <c r="A337" s="194" t="s">
        <v>55</v>
      </c>
      <c r="B337" s="7" t="s">
        <v>186</v>
      </c>
      <c r="C337" s="8" t="s">
        <v>183</v>
      </c>
      <c r="D337" s="162" t="s">
        <v>159</v>
      </c>
      <c r="E337" s="28">
        <f>База!E355-'База (2)'!E337</f>
        <v>127546</v>
      </c>
      <c r="F337" s="17">
        <f>База!F355-'База (2)'!F337</f>
        <v>567596</v>
      </c>
      <c r="G337" s="29">
        <f>База!G355-'База (2)'!G337</f>
        <v>607383652.50999999</v>
      </c>
      <c r="H337" s="28">
        <f>База!H355-'База (2)'!H337</f>
        <v>107270</v>
      </c>
      <c r="I337" s="17">
        <f>База!I355-'База (2)'!I337</f>
        <v>644891</v>
      </c>
      <c r="J337" s="29">
        <f>База!J355-'База (2)'!J337</f>
        <v>756191596.4799999</v>
      </c>
      <c r="K337" s="111">
        <f>База!K355-'База (2)'!K337</f>
        <v>-20276</v>
      </c>
      <c r="L337" s="18">
        <f>База!L355-'База (2)'!L337</f>
        <v>77295</v>
      </c>
      <c r="M337" s="29">
        <f>База!M355-'База (2)'!M337</f>
        <v>148807943.96999991</v>
      </c>
      <c r="N337" s="181">
        <f>База!N355-'База (2)'!N337</f>
        <v>-0.1589700970630204</v>
      </c>
      <c r="O337" s="19">
        <f>База!O355-'База (2)'!O337</f>
        <v>0.13617960662161113</v>
      </c>
      <c r="P337" s="32">
        <f>База!P355-'База (2)'!P337</f>
        <v>0.24499826980040418</v>
      </c>
      <c r="Q337" s="93"/>
      <c r="R337" s="93"/>
      <c r="S337" s="93"/>
      <c r="T337" s="87"/>
      <c r="U337" s="81"/>
    </row>
    <row r="338" spans="1:28" s="20" customFormat="1" outlineLevel="1">
      <c r="A338" s="194" t="s">
        <v>55</v>
      </c>
      <c r="B338" s="7" t="s">
        <v>187</v>
      </c>
      <c r="C338" s="8" t="s">
        <v>156</v>
      </c>
      <c r="D338" s="162"/>
      <c r="E338" s="28" t="e">
        <f>База!#REF!-'База (2)'!E338</f>
        <v>#REF!</v>
      </c>
      <c r="F338" s="17" t="e">
        <f>База!#REF!-'База (2)'!F338</f>
        <v>#REF!</v>
      </c>
      <c r="G338" s="29" t="e">
        <f>База!#REF!-'База (2)'!G338</f>
        <v>#REF!</v>
      </c>
      <c r="H338" s="28" t="e">
        <f>База!#REF!-'База (2)'!H338</f>
        <v>#REF!</v>
      </c>
      <c r="I338" s="17" t="e">
        <f>База!#REF!-'База (2)'!I338</f>
        <v>#REF!</v>
      </c>
      <c r="J338" s="29" t="e">
        <f>База!#REF!-'База (2)'!J338</f>
        <v>#REF!</v>
      </c>
      <c r="K338" s="111" t="e">
        <f>База!#REF!-'База (2)'!K338</f>
        <v>#REF!</v>
      </c>
      <c r="L338" s="18" t="e">
        <f>База!#REF!-'База (2)'!L338</f>
        <v>#REF!</v>
      </c>
      <c r="M338" s="29" t="e">
        <f>База!#REF!-'База (2)'!M338</f>
        <v>#REF!</v>
      </c>
      <c r="N338" s="181" t="e">
        <f>База!#REF!-'База (2)'!N338</f>
        <v>#REF!</v>
      </c>
      <c r="O338" s="19" t="e">
        <f>База!#REF!-'База (2)'!O338</f>
        <v>#REF!</v>
      </c>
      <c r="P338" s="32" t="e">
        <f>База!#REF!-'База (2)'!P338</f>
        <v>#REF!</v>
      </c>
      <c r="Q338" s="93"/>
      <c r="R338" s="93"/>
      <c r="S338" s="93"/>
      <c r="U338" s="81"/>
    </row>
    <row r="339" spans="1:28" s="20" customFormat="1" ht="31.5" outlineLevel="1">
      <c r="A339" s="193" t="s">
        <v>55</v>
      </c>
      <c r="B339" s="5" t="s">
        <v>139</v>
      </c>
      <c r="C339" s="9" t="s">
        <v>142</v>
      </c>
      <c r="D339" s="163" t="s">
        <v>1</v>
      </c>
      <c r="E339" s="26">
        <f>База!E356-'База (2)'!E339</f>
        <v>-25346</v>
      </c>
      <c r="F339" s="21">
        <f>База!F356-'База (2)'!F339</f>
        <v>-466972</v>
      </c>
      <c r="G339" s="27">
        <f>База!G356-'База (2)'!G339</f>
        <v>-284706165.58999997</v>
      </c>
      <c r="H339" s="26">
        <f>База!H356-'База (2)'!H339</f>
        <v>-7947</v>
      </c>
      <c r="I339" s="21">
        <f>База!I356-'База (2)'!I339</f>
        <v>-450628</v>
      </c>
      <c r="J339" s="27">
        <f>База!J356-'База (2)'!J339</f>
        <v>124237670.20000002</v>
      </c>
      <c r="K339" s="26">
        <f>База!K356-'База (2)'!K339</f>
        <v>17399</v>
      </c>
      <c r="L339" s="21">
        <f>База!L356-'База (2)'!L339</f>
        <v>16344</v>
      </c>
      <c r="M339" s="27">
        <f>База!M356-'База (2)'!M339</f>
        <v>408943835.79000002</v>
      </c>
      <c r="N339" s="30">
        <f>База!N356-'База (2)'!N339</f>
        <v>0.25218365858900754</v>
      </c>
      <c r="O339" s="15">
        <f>База!O356-'База (2)'!O339</f>
        <v>0.20265652393708553</v>
      </c>
      <c r="P339" s="31">
        <f>База!P356-'База (2)'!P339</f>
        <v>1.0714211798130682</v>
      </c>
      <c r="Q339" s="92"/>
      <c r="R339" s="92"/>
      <c r="S339" s="92"/>
      <c r="T339" s="87"/>
      <c r="U339" s="81"/>
    </row>
    <row r="340" spans="1:28" s="20" customFormat="1" ht="31.5" outlineLevel="1">
      <c r="A340" s="194" t="s">
        <v>55</v>
      </c>
      <c r="B340" s="7" t="s">
        <v>188</v>
      </c>
      <c r="C340" s="10" t="s">
        <v>184</v>
      </c>
      <c r="D340" s="164" t="s">
        <v>1</v>
      </c>
      <c r="E340" s="28">
        <f>База!E357-'База (2)'!E340</f>
        <v>-83377</v>
      </c>
      <c r="F340" s="17">
        <f>База!F357-'База (2)'!F340</f>
        <v>-530229</v>
      </c>
      <c r="G340" s="29">
        <f>База!G357-'База (2)'!G340</f>
        <v>-445697216.11999995</v>
      </c>
      <c r="H340" s="28">
        <f>База!H357-'База (2)'!H340</f>
        <v>-76809</v>
      </c>
      <c r="I340" s="17">
        <f>База!I357-'База (2)'!I340</f>
        <v>-526227</v>
      </c>
      <c r="J340" s="29">
        <f>База!J357-'База (2)'!J340</f>
        <v>-79732836.219999999</v>
      </c>
      <c r="K340" s="111">
        <f>База!K357-'База (2)'!K340</f>
        <v>6568</v>
      </c>
      <c r="L340" s="18">
        <f>База!L357-'База (2)'!L340</f>
        <v>4002</v>
      </c>
      <c r="M340" s="29">
        <f>База!M357-'База (2)'!M340</f>
        <v>365964379.89999998</v>
      </c>
      <c r="N340" s="181">
        <f>База!N357-'База (2)'!N340</f>
        <v>0.34620608362299665</v>
      </c>
      <c r="O340" s="19">
        <f>База!O357-'База (2)'!O340</f>
        <v>7.5476822278675816E-3</v>
      </c>
      <c r="P340" s="32">
        <f>База!P357-'База (2)'!P340</f>
        <v>1.0937497623608565</v>
      </c>
      <c r="Q340" s="93"/>
      <c r="R340" s="93"/>
      <c r="S340" s="93"/>
      <c r="T340" s="87"/>
      <c r="U340" s="81"/>
    </row>
    <row r="341" spans="1:28" s="20" customFormat="1" ht="31.5" outlineLevel="1">
      <c r="A341" s="194" t="s">
        <v>55</v>
      </c>
      <c r="B341" s="7"/>
      <c r="C341" s="10" t="s">
        <v>224</v>
      </c>
      <c r="D341" s="164" t="s">
        <v>225</v>
      </c>
      <c r="E341" s="28">
        <f>База!E358-'База (2)'!E341</f>
        <v>-55703</v>
      </c>
      <c r="F341" s="17">
        <f>База!F358-'База (2)'!F341</f>
        <v>-40280</v>
      </c>
      <c r="G341" s="29">
        <f>База!G358-'База (2)'!G341</f>
        <v>-150665089.72999999</v>
      </c>
      <c r="H341" s="28">
        <f>База!H358-'База (2)'!H341</f>
        <v>-57490</v>
      </c>
      <c r="I341" s="17">
        <f>База!I358-'База (2)'!I341</f>
        <v>-57490</v>
      </c>
      <c r="J341" s="29">
        <f>База!J358-'База (2)'!J341</f>
        <v>-236010367.47000003</v>
      </c>
      <c r="K341" s="111">
        <f>База!K358-'База (2)'!K341</f>
        <v>-1787</v>
      </c>
      <c r="L341" s="18">
        <f>База!L358-'База (2)'!L341</f>
        <v>-17210</v>
      </c>
      <c r="M341" s="29">
        <f>База!M358-'База (2)'!M341</f>
        <v>-85345277.740000039</v>
      </c>
      <c r="N341" s="181">
        <f>База!N358-'База (2)'!N341</f>
        <v>-3.208085740444859E-2</v>
      </c>
      <c r="O341" s="19">
        <f>База!O358-'База (2)'!O341</f>
        <v>-0.4272591857000993</v>
      </c>
      <c r="P341" s="32">
        <f>База!P358-'База (2)'!P341</f>
        <v>-0.56645688721218301</v>
      </c>
      <c r="Q341" s="93"/>
      <c r="R341" s="93"/>
      <c r="S341" s="93"/>
      <c r="T341" s="87"/>
      <c r="U341" s="81"/>
    </row>
    <row r="342" spans="1:28" s="20" customFormat="1" outlineLevel="1">
      <c r="A342" s="194" t="s">
        <v>55</v>
      </c>
      <c r="B342" s="7"/>
      <c r="C342" s="10" t="s">
        <v>222</v>
      </c>
      <c r="D342" s="164" t="s">
        <v>223</v>
      </c>
      <c r="E342" s="28">
        <f>База!E359-'База (2)'!E342</f>
        <v>-15088</v>
      </c>
      <c r="F342" s="17">
        <f>База!F359-'База (2)'!F342</f>
        <v>0</v>
      </c>
      <c r="G342" s="29">
        <f>База!G359-'База (2)'!G342</f>
        <v>-18725480</v>
      </c>
      <c r="H342" s="28">
        <f>База!H359-'База (2)'!H342</f>
        <v>-10156</v>
      </c>
      <c r="I342" s="17">
        <f>База!I359-'База (2)'!I342</f>
        <v>0</v>
      </c>
      <c r="J342" s="29">
        <f>База!J359-'База (2)'!J342</f>
        <v>-10619400</v>
      </c>
      <c r="K342" s="111">
        <f>База!K359-'База (2)'!K342</f>
        <v>4932</v>
      </c>
      <c r="L342" s="18">
        <f>База!L359-'База (2)'!L342</f>
        <v>0</v>
      </c>
      <c r="M342" s="29">
        <f>База!M359-'База (2)'!M342</f>
        <v>8106080</v>
      </c>
      <c r="N342" s="181">
        <f>База!N359-'База (2)'!N342</f>
        <v>0.32688229056203605</v>
      </c>
      <c r="O342" s="19">
        <f>База!O359-'База (2)'!O342</f>
        <v>0</v>
      </c>
      <c r="P342" s="32">
        <f>База!P359-'База (2)'!P342</f>
        <v>0.43289037183559514</v>
      </c>
      <c r="Q342" s="93"/>
      <c r="R342" s="93"/>
      <c r="S342" s="93"/>
      <c r="T342" s="87"/>
      <c r="U342" s="81"/>
    </row>
    <row r="343" spans="1:28" s="20" customFormat="1" outlineLevel="1">
      <c r="A343" s="194" t="s">
        <v>55</v>
      </c>
      <c r="B343" s="7" t="s">
        <v>189</v>
      </c>
      <c r="C343" s="11" t="s">
        <v>144</v>
      </c>
      <c r="D343" s="164" t="s">
        <v>1</v>
      </c>
      <c r="E343" s="28">
        <f>База!E362-'База (2)'!E343</f>
        <v>292</v>
      </c>
      <c r="F343" s="17">
        <f>База!F362-'База (2)'!F343</f>
        <v>16027</v>
      </c>
      <c r="G343" s="29">
        <f>База!G362-'База (2)'!G343</f>
        <v>23097627.600000001</v>
      </c>
      <c r="H343" s="28">
        <f>База!H362-'База (2)'!H343</f>
        <v>255</v>
      </c>
      <c r="I343" s="17">
        <f>База!I362-'База (2)'!I343</f>
        <v>11874</v>
      </c>
      <c r="J343" s="29">
        <f>База!J362-'База (2)'!J343</f>
        <v>22561559.549999997</v>
      </c>
      <c r="K343" s="111">
        <f>База!K362-'База (2)'!K343</f>
        <v>-37</v>
      </c>
      <c r="L343" s="18">
        <f>База!L362-'База (2)'!L343</f>
        <v>-4153</v>
      </c>
      <c r="M343" s="29">
        <f>База!M362-'База (2)'!M343</f>
        <v>-536068.05000000447</v>
      </c>
      <c r="N343" s="181">
        <f>База!N362-'База (2)'!N343</f>
        <v>-0.12671232876712329</v>
      </c>
      <c r="O343" s="19">
        <f>База!O362-'База (2)'!O343</f>
        <v>-0.25912522618081985</v>
      </c>
      <c r="P343" s="32">
        <f>База!P362-'База (2)'!P343</f>
        <v>-2.3208792664057169E-2</v>
      </c>
      <c r="Q343" s="93"/>
      <c r="R343" s="93"/>
      <c r="S343" s="93"/>
      <c r="T343" s="87"/>
      <c r="U343" s="81"/>
    </row>
    <row r="344" spans="1:28" s="16" customFormat="1" outlineLevel="1">
      <c r="A344" s="193" t="s">
        <v>55</v>
      </c>
      <c r="B344" s="5" t="s">
        <v>143</v>
      </c>
      <c r="C344" s="6" t="s">
        <v>2</v>
      </c>
      <c r="D344" s="163" t="s">
        <v>3</v>
      </c>
      <c r="E344" s="26">
        <f>База!E363-'База (2)'!E344</f>
        <v>0</v>
      </c>
      <c r="F344" s="14">
        <f>База!F363-'База (2)'!F344</f>
        <v>0</v>
      </c>
      <c r="G344" s="27">
        <f>База!G363-'База (2)'!G344</f>
        <v>0</v>
      </c>
      <c r="H344" s="230">
        <f>База!H363-'База (2)'!H344</f>
        <v>0</v>
      </c>
      <c r="I344" s="231">
        <f>База!I363-'База (2)'!I344</f>
        <v>0</v>
      </c>
      <c r="J344" s="232">
        <f>База!J363-'База (2)'!J344</f>
        <v>0</v>
      </c>
      <c r="K344" s="165">
        <f>База!K363-'База (2)'!K344</f>
        <v>0</v>
      </c>
      <c r="L344" s="21">
        <f>База!L363-'База (2)'!L344</f>
        <v>0</v>
      </c>
      <c r="M344" s="27">
        <f>База!M363-'База (2)'!M344</f>
        <v>0</v>
      </c>
      <c r="N344" s="30">
        <f>База!N363-'База (2)'!N344</f>
        <v>0</v>
      </c>
      <c r="O344" s="15">
        <f>База!O363-'База (2)'!O344</f>
        <v>0</v>
      </c>
      <c r="P344" s="31">
        <f>База!P363-'База (2)'!P344</f>
        <v>0</v>
      </c>
      <c r="Q344" s="92"/>
      <c r="R344" s="92"/>
      <c r="S344" s="92"/>
      <c r="T344" s="86"/>
      <c r="U344" s="81"/>
    </row>
    <row r="345" spans="1:28" s="13" customFormat="1">
      <c r="A345" s="36" t="s">
        <v>50</v>
      </c>
      <c r="B345" s="37" t="s">
        <v>161</v>
      </c>
      <c r="C345" s="215" t="s">
        <v>162</v>
      </c>
      <c r="D345" s="208" t="s">
        <v>145</v>
      </c>
      <c r="E345" s="40" t="e">
        <f>База!E364-'База (2)'!E345</f>
        <v>#VALUE!</v>
      </c>
      <c r="F345" s="41" t="e">
        <f>База!F364-'База (2)'!F345</f>
        <v>#VALUE!</v>
      </c>
      <c r="G345" s="42">
        <f>База!G364-'База (2)'!G345</f>
        <v>222627206.62999988</v>
      </c>
      <c r="H345" s="40" t="e">
        <f>База!H364-'База (2)'!H345</f>
        <v>#VALUE!</v>
      </c>
      <c r="I345" s="41" t="e">
        <f>База!I364-'База (2)'!I345</f>
        <v>#VALUE!</v>
      </c>
      <c r="J345" s="42">
        <f>База!J364-'База (2)'!J345</f>
        <v>681454275.54000008</v>
      </c>
      <c r="K345" s="40" t="e">
        <f>База!K364-'База (2)'!K345</f>
        <v>#VALUE!</v>
      </c>
      <c r="L345" s="41" t="e">
        <f>База!L364-'База (2)'!L345</f>
        <v>#VALUE!</v>
      </c>
      <c r="M345" s="42">
        <f>База!M364-'База (2)'!M345</f>
        <v>458827068.91000015</v>
      </c>
      <c r="N345" s="216" t="e">
        <f>База!N364-'База (2)'!N345</f>
        <v>#VALUE!</v>
      </c>
      <c r="O345" s="217" t="e">
        <f>База!O364-'База (2)'!O345</f>
        <v>#VALUE!</v>
      </c>
      <c r="P345" s="43">
        <f>База!P364-'База (2)'!P345</f>
        <v>0.92365674660031694</v>
      </c>
      <c r="Q345" s="91"/>
      <c r="R345" s="91"/>
      <c r="S345" s="91"/>
      <c r="T345" s="85"/>
      <c r="U345" s="81"/>
      <c r="W345" s="81"/>
      <c r="X345" s="81">
        <v>97064058.719999999</v>
      </c>
    </row>
    <row r="346" spans="1:28" s="16" customFormat="1" outlineLevel="1">
      <c r="A346" s="193" t="s">
        <v>161</v>
      </c>
      <c r="B346" s="5" t="s">
        <v>136</v>
      </c>
      <c r="C346" s="6" t="s">
        <v>137</v>
      </c>
      <c r="D346" s="161" t="s">
        <v>194</v>
      </c>
      <c r="E346" s="26">
        <f>База!E365-'База (2)'!E346</f>
        <v>0</v>
      </c>
      <c r="F346" s="14">
        <f>База!F365-'База (2)'!F346</f>
        <v>0</v>
      </c>
      <c r="G346" s="27">
        <f>База!G365-'База (2)'!G346</f>
        <v>0</v>
      </c>
      <c r="H346" s="26">
        <f>База!H365-'База (2)'!H346</f>
        <v>0</v>
      </c>
      <c r="I346" s="14">
        <f>База!I365-'База (2)'!I346</f>
        <v>0</v>
      </c>
      <c r="J346" s="27">
        <f>База!J365-'База (2)'!J346</f>
        <v>0</v>
      </c>
      <c r="K346" s="26">
        <f>База!K365-'База (2)'!K346</f>
        <v>0</v>
      </c>
      <c r="L346" s="14">
        <f>База!L365-'База (2)'!L346</f>
        <v>0</v>
      </c>
      <c r="M346" s="27">
        <f>База!M365-'База (2)'!M346</f>
        <v>0</v>
      </c>
      <c r="N346" s="30">
        <f>База!N365-'База (2)'!N346</f>
        <v>0</v>
      </c>
      <c r="O346" s="15">
        <f>База!O365-'База (2)'!O346</f>
        <v>0</v>
      </c>
      <c r="P346" s="31">
        <f>База!P365-'База (2)'!P346</f>
        <v>0</v>
      </c>
      <c r="Q346" s="92"/>
      <c r="R346" s="92"/>
      <c r="S346" s="92"/>
      <c r="T346" s="86"/>
      <c r="U346" s="81"/>
    </row>
    <row r="347" spans="1:28" s="20" customFormat="1" outlineLevel="1">
      <c r="A347" s="194" t="s">
        <v>161</v>
      </c>
      <c r="B347" s="7"/>
      <c r="C347" s="8" t="s">
        <v>166</v>
      </c>
      <c r="D347" s="162" t="s">
        <v>194</v>
      </c>
      <c r="E347" s="28">
        <f>База!E366-'База (2)'!E347</f>
        <v>0</v>
      </c>
      <c r="F347" s="17">
        <f>База!F366-'База (2)'!F347</f>
        <v>0</v>
      </c>
      <c r="G347" s="29">
        <f>База!G366-'База (2)'!G347</f>
        <v>0</v>
      </c>
      <c r="H347" s="28">
        <f>База!H366-'База (2)'!H347</f>
        <v>0</v>
      </c>
      <c r="I347" s="17">
        <f>База!I366-'База (2)'!I347</f>
        <v>0</v>
      </c>
      <c r="J347" s="29">
        <f>База!J366-'База (2)'!J347</f>
        <v>0</v>
      </c>
      <c r="K347" s="28">
        <f>База!K366-'База (2)'!K347</f>
        <v>0</v>
      </c>
      <c r="L347" s="18">
        <f>База!L366-'База (2)'!L347</f>
        <v>0</v>
      </c>
      <c r="M347" s="29">
        <f>База!M366-'База (2)'!M347</f>
        <v>0</v>
      </c>
      <c r="N347" s="181">
        <f>База!N366-'База (2)'!N347</f>
        <v>0</v>
      </c>
      <c r="O347" s="19">
        <f>База!O366-'База (2)'!O347</f>
        <v>0</v>
      </c>
      <c r="P347" s="32">
        <f>База!P366-'База (2)'!P347</f>
        <v>0</v>
      </c>
      <c r="Q347" s="93"/>
      <c r="R347" s="93"/>
      <c r="S347" s="93"/>
      <c r="T347" s="87"/>
      <c r="U347" s="81"/>
    </row>
    <row r="348" spans="1:28" s="20" customFormat="1" outlineLevel="1">
      <c r="A348" s="194" t="s">
        <v>161</v>
      </c>
      <c r="B348" s="7"/>
      <c r="C348" s="8" t="s">
        <v>167</v>
      </c>
      <c r="D348" s="162" t="s">
        <v>194</v>
      </c>
      <c r="E348" s="28">
        <f>База!E367-'База (2)'!E348</f>
        <v>0</v>
      </c>
      <c r="F348" s="17">
        <f>База!F367-'База (2)'!F348</f>
        <v>0</v>
      </c>
      <c r="G348" s="29">
        <f>База!G367-'База (2)'!G348</f>
        <v>0</v>
      </c>
      <c r="H348" s="28">
        <f>База!H367-'База (2)'!H348</f>
        <v>0</v>
      </c>
      <c r="I348" s="17">
        <f>База!I367-'База (2)'!I348</f>
        <v>0</v>
      </c>
      <c r="J348" s="29">
        <f>База!J367-'База (2)'!J348</f>
        <v>0</v>
      </c>
      <c r="K348" s="111">
        <f>База!K367-'База (2)'!K348</f>
        <v>0</v>
      </c>
      <c r="L348" s="18">
        <f>База!L367-'База (2)'!L348</f>
        <v>0</v>
      </c>
      <c r="M348" s="29">
        <f>База!M367-'База (2)'!M348</f>
        <v>0</v>
      </c>
      <c r="N348" s="181">
        <f>База!N367-'База (2)'!N348</f>
        <v>0</v>
      </c>
      <c r="O348" s="19">
        <f>База!O367-'База (2)'!O348</f>
        <v>0</v>
      </c>
      <c r="P348" s="32">
        <f>База!P367-'База (2)'!P348</f>
        <v>0</v>
      </c>
      <c r="Q348" s="93"/>
      <c r="R348" s="93"/>
      <c r="S348" s="93"/>
      <c r="T348" s="87"/>
      <c r="U348" s="81"/>
    </row>
    <row r="349" spans="1:28" s="20" customFormat="1" outlineLevel="1">
      <c r="A349" s="194" t="s">
        <v>161</v>
      </c>
      <c r="B349" s="7" t="s">
        <v>168</v>
      </c>
      <c r="C349" s="8" t="s">
        <v>138</v>
      </c>
      <c r="D349" s="162" t="s">
        <v>194</v>
      </c>
      <c r="E349" s="28">
        <f>База!E368-'База (2)'!E349</f>
        <v>0</v>
      </c>
      <c r="F349" s="17">
        <f>База!F368-'База (2)'!F349</f>
        <v>0</v>
      </c>
      <c r="G349" s="29">
        <f>База!G368-'База (2)'!G349</f>
        <v>0</v>
      </c>
      <c r="H349" s="28">
        <f>База!H368-'База (2)'!H349</f>
        <v>0</v>
      </c>
      <c r="I349" s="17">
        <f>База!I368-'База (2)'!I349</f>
        <v>0</v>
      </c>
      <c r="J349" s="29">
        <f>База!J368-'База (2)'!J349</f>
        <v>0</v>
      </c>
      <c r="K349" s="111">
        <f>База!K368-'База (2)'!K349</f>
        <v>0</v>
      </c>
      <c r="L349" s="18">
        <f>База!L368-'База (2)'!L349</f>
        <v>0</v>
      </c>
      <c r="M349" s="29">
        <f>База!M368-'База (2)'!M349</f>
        <v>0</v>
      </c>
      <c r="N349" s="181">
        <f>База!N368-'База (2)'!N349</f>
        <v>0</v>
      </c>
      <c r="O349" s="19">
        <f>База!O368-'База (2)'!O349</f>
        <v>0</v>
      </c>
      <c r="P349" s="32">
        <f>База!P368-'База (2)'!P349</f>
        <v>0</v>
      </c>
      <c r="Q349" s="93"/>
      <c r="R349" s="93"/>
      <c r="S349" s="93"/>
      <c r="U349" s="81"/>
    </row>
    <row r="350" spans="1:28" s="20" customFormat="1" ht="31.5" outlineLevel="1">
      <c r="A350" s="194" t="s">
        <v>161</v>
      </c>
      <c r="B350" s="7" t="s">
        <v>169</v>
      </c>
      <c r="C350" s="129" t="s">
        <v>181</v>
      </c>
      <c r="D350" s="162" t="s">
        <v>195</v>
      </c>
      <c r="E350" s="28">
        <f>База!E369-'База (2)'!E350</f>
        <v>0</v>
      </c>
      <c r="F350" s="17">
        <f>База!F369-'База (2)'!F350</f>
        <v>0</v>
      </c>
      <c r="G350" s="29">
        <f>База!G369-'База (2)'!G350</f>
        <v>0</v>
      </c>
      <c r="H350" s="111">
        <f>База!H369-'База (2)'!H350</f>
        <v>0</v>
      </c>
      <c r="I350" s="18">
        <f>База!I369-'База (2)'!I350</f>
        <v>0</v>
      </c>
      <c r="J350" s="29">
        <f>База!J369-'База (2)'!J350</f>
        <v>0</v>
      </c>
      <c r="K350" s="28">
        <f>База!K369-'База (2)'!K350</f>
        <v>0</v>
      </c>
      <c r="L350" s="18">
        <f>База!L369-'База (2)'!L350</f>
        <v>0</v>
      </c>
      <c r="M350" s="29">
        <f>База!M369-'База (2)'!M350</f>
        <v>0</v>
      </c>
      <c r="N350" s="181">
        <f>База!N369-'База (2)'!N350</f>
        <v>0</v>
      </c>
      <c r="O350" s="19">
        <f>База!O369-'База (2)'!O350</f>
        <v>0</v>
      </c>
      <c r="P350" s="32">
        <f>База!P369-'База (2)'!P350</f>
        <v>0</v>
      </c>
      <c r="Q350" s="93"/>
      <c r="R350" s="93"/>
      <c r="S350" s="93"/>
      <c r="T350" s="87"/>
      <c r="U350" s="81"/>
    </row>
    <row r="351" spans="1:28" s="20" customFormat="1" outlineLevel="1">
      <c r="A351" s="194" t="s">
        <v>161</v>
      </c>
      <c r="B351" s="7" t="s">
        <v>170</v>
      </c>
      <c r="C351" s="8" t="s">
        <v>180</v>
      </c>
      <c r="D351" s="162" t="s">
        <v>194</v>
      </c>
      <c r="E351" s="28">
        <f>База!E370-'База (2)'!E351</f>
        <v>0</v>
      </c>
      <c r="F351" s="17">
        <f>База!F370-'База (2)'!F351</f>
        <v>0</v>
      </c>
      <c r="G351" s="29">
        <f>База!G370-'База (2)'!G351</f>
        <v>0</v>
      </c>
      <c r="H351" s="28">
        <f>База!H370-'База (2)'!H351</f>
        <v>0</v>
      </c>
      <c r="I351" s="17">
        <f>База!I370-'База (2)'!I351</f>
        <v>0</v>
      </c>
      <c r="J351" s="29">
        <f>База!J370-'База (2)'!J351</f>
        <v>0</v>
      </c>
      <c r="K351" s="111">
        <f>База!K370-'База (2)'!K351</f>
        <v>0</v>
      </c>
      <c r="L351" s="18">
        <f>База!L370-'База (2)'!L351</f>
        <v>0</v>
      </c>
      <c r="M351" s="29">
        <f>База!M370-'База (2)'!M351</f>
        <v>0</v>
      </c>
      <c r="N351" s="181">
        <f>База!N370-'База (2)'!N351</f>
        <v>0</v>
      </c>
      <c r="O351" s="19">
        <f>База!O370-'База (2)'!O351</f>
        <v>0</v>
      </c>
      <c r="P351" s="32">
        <f>База!P370-'База (2)'!P351</f>
        <v>0</v>
      </c>
      <c r="Q351" s="93"/>
      <c r="R351" s="93"/>
      <c r="S351" s="93"/>
      <c r="T351" s="87"/>
      <c r="U351" s="81"/>
      <c r="X351" s="198"/>
      <c r="AB351" s="22"/>
    </row>
    <row r="352" spans="1:28" s="20" customFormat="1" outlineLevel="1">
      <c r="A352" s="194" t="s">
        <v>161</v>
      </c>
      <c r="B352" s="7" t="s">
        <v>171</v>
      </c>
      <c r="C352" s="8" t="s">
        <v>156</v>
      </c>
      <c r="D352" s="162"/>
      <c r="E352" s="28">
        <f>База!E371-'База (2)'!E352</f>
        <v>3513</v>
      </c>
      <c r="F352" s="17">
        <f>База!F371-'База (2)'!F352</f>
        <v>41213</v>
      </c>
      <c r="G352" s="29">
        <f>База!G371-'База (2)'!G352</f>
        <v>92053992.420000002</v>
      </c>
      <c r="H352" s="28">
        <f>База!H371-'База (2)'!H352</f>
        <v>2700</v>
      </c>
      <c r="I352" s="17">
        <f>База!I371-'База (2)'!I352</f>
        <v>28098</v>
      </c>
      <c r="J352" s="29">
        <f>База!J371-'База (2)'!J352</f>
        <v>76050351.75</v>
      </c>
      <c r="K352" s="111">
        <f>База!K371-'База (2)'!K352</f>
        <v>-813</v>
      </c>
      <c r="L352" s="18">
        <f>База!L371-'База (2)'!L352</f>
        <v>-13115</v>
      </c>
      <c r="M352" s="29">
        <f>База!M371-'База (2)'!M352</f>
        <v>-16003640.670000002</v>
      </c>
      <c r="N352" s="181">
        <f>База!N371-'База (2)'!N352</f>
        <v>-0.2314261315115286</v>
      </c>
      <c r="O352" s="19">
        <f>База!O371-'База (2)'!O352</f>
        <v>-0.31822483197049473</v>
      </c>
      <c r="P352" s="32">
        <f>База!P371-'База (2)'!P352</f>
        <v>-0.17385058756585758</v>
      </c>
      <c r="Q352" s="93"/>
      <c r="R352" s="93"/>
      <c r="S352" s="93"/>
      <c r="T352" s="87"/>
      <c r="U352" s="81"/>
    </row>
    <row r="353" spans="1:24" s="16" customFormat="1" outlineLevel="1">
      <c r="A353" s="193" t="s">
        <v>161</v>
      </c>
      <c r="B353" s="5" t="s">
        <v>141</v>
      </c>
      <c r="C353" s="6" t="s">
        <v>140</v>
      </c>
      <c r="D353" s="161" t="s">
        <v>159</v>
      </c>
      <c r="E353" s="26">
        <f>База!E372-'База (2)'!E353</f>
        <v>-2604</v>
      </c>
      <c r="F353" s="14">
        <f>База!F372-'База (2)'!F353</f>
        <v>-42230</v>
      </c>
      <c r="G353" s="27">
        <f>База!G372-'База (2)'!G353</f>
        <v>-69679459.770000011</v>
      </c>
      <c r="H353" s="26">
        <f>База!H372-'База (2)'!H353</f>
        <v>0</v>
      </c>
      <c r="I353" s="21">
        <f>База!I372-'База (2)'!I353</f>
        <v>0</v>
      </c>
      <c r="J353" s="27">
        <f>База!J372-'База (2)'!J353</f>
        <v>0</v>
      </c>
      <c r="K353" s="26">
        <f>База!K372-'База (2)'!K353</f>
        <v>2604</v>
      </c>
      <c r="L353" s="21">
        <f>База!L372-'База (2)'!L353</f>
        <v>42230</v>
      </c>
      <c r="M353" s="27">
        <f>База!M372-'База (2)'!M353</f>
        <v>69679459.770000011</v>
      </c>
      <c r="N353" s="30">
        <f>База!N372-'База (2)'!N353</f>
        <v>1</v>
      </c>
      <c r="O353" s="15">
        <f>База!O372-'База (2)'!O353</f>
        <v>1</v>
      </c>
      <c r="P353" s="31">
        <f>База!P372-'База (2)'!P353</f>
        <v>1</v>
      </c>
      <c r="Q353" s="92"/>
      <c r="R353" s="92"/>
      <c r="S353" s="92"/>
      <c r="T353" s="86"/>
      <c r="U353" s="81"/>
    </row>
    <row r="354" spans="1:24" s="20" customFormat="1" outlineLevel="1">
      <c r="A354" s="193" t="s">
        <v>161</v>
      </c>
      <c r="B354" s="5"/>
      <c r="C354" s="8" t="s">
        <v>166</v>
      </c>
      <c r="D354" s="162" t="s">
        <v>159</v>
      </c>
      <c r="E354" s="28">
        <f>База!E373-'База (2)'!E354</f>
        <v>-300</v>
      </c>
      <c r="F354" s="17">
        <f>База!F373-'База (2)'!F354</f>
        <v>-15222</v>
      </c>
      <c r="G354" s="29">
        <f>База!G373-'База (2)'!G354</f>
        <v>-14999896.479999999</v>
      </c>
      <c r="H354" s="28">
        <f>База!H373-'База (2)'!H354</f>
        <v>0</v>
      </c>
      <c r="I354" s="17">
        <f>База!I373-'База (2)'!I354</f>
        <v>0</v>
      </c>
      <c r="J354" s="29">
        <f>База!J373-'База (2)'!J354</f>
        <v>0</v>
      </c>
      <c r="K354" s="111">
        <f>База!K373-'База (2)'!K354</f>
        <v>300</v>
      </c>
      <c r="L354" s="18">
        <f>База!L373-'База (2)'!L354</f>
        <v>15222</v>
      </c>
      <c r="M354" s="29">
        <f>База!M373-'База (2)'!M354</f>
        <v>14999896.479999999</v>
      </c>
      <c r="N354" s="30">
        <f>База!N373-'База (2)'!N354</f>
        <v>1</v>
      </c>
      <c r="O354" s="15">
        <f>База!O373-'База (2)'!O354</f>
        <v>1</v>
      </c>
      <c r="P354" s="31">
        <f>База!P373-'База (2)'!P354</f>
        <v>1</v>
      </c>
      <c r="Q354" s="93"/>
      <c r="R354" s="93"/>
      <c r="S354" s="93"/>
      <c r="T354" s="87"/>
      <c r="U354" s="81"/>
    </row>
    <row r="355" spans="1:24" s="20" customFormat="1" outlineLevel="1">
      <c r="A355" s="193" t="s">
        <v>161</v>
      </c>
      <c r="B355" s="5"/>
      <c r="C355" s="8" t="s">
        <v>167</v>
      </c>
      <c r="D355" s="162" t="s">
        <v>159</v>
      </c>
      <c r="E355" s="28">
        <f>База!E374-'База (2)'!E355</f>
        <v>3513</v>
      </c>
      <c r="F355" s="17">
        <f>База!F374-'База (2)'!F355</f>
        <v>41213</v>
      </c>
      <c r="G355" s="29">
        <f>База!G374-'База (2)'!G355</f>
        <v>92053992.420000002</v>
      </c>
      <c r="H355" s="111">
        <f>База!H374-'База (2)'!H355</f>
        <v>2700</v>
      </c>
      <c r="I355" s="18">
        <f>База!I374-'База (2)'!I355</f>
        <v>28098</v>
      </c>
      <c r="J355" s="29">
        <f>База!J374-'База (2)'!J355</f>
        <v>76050351.75</v>
      </c>
      <c r="K355" s="111">
        <f>База!K374-'База (2)'!K355</f>
        <v>-813</v>
      </c>
      <c r="L355" s="18">
        <f>База!L374-'База (2)'!L355</f>
        <v>-13115</v>
      </c>
      <c r="M355" s="29">
        <f>База!M374-'База (2)'!M355</f>
        <v>-16003640.670000002</v>
      </c>
      <c r="N355" s="181">
        <f>База!N374-'База (2)'!N355</f>
        <v>-0.2314261315115286</v>
      </c>
      <c r="O355" s="19">
        <f>База!O374-'База (2)'!O355</f>
        <v>-0.31822483197049473</v>
      </c>
      <c r="P355" s="32">
        <f>База!P374-'База (2)'!P355</f>
        <v>-0.17385058756585758</v>
      </c>
      <c r="Q355" s="93"/>
      <c r="R355" s="93"/>
      <c r="S355" s="93"/>
      <c r="T355" s="87"/>
      <c r="U355" s="81"/>
    </row>
    <row r="356" spans="1:24" s="20" customFormat="1" ht="31.5" outlineLevel="1">
      <c r="A356" s="193" t="s">
        <v>161</v>
      </c>
      <c r="B356" s="5"/>
      <c r="C356" s="129" t="s">
        <v>182</v>
      </c>
      <c r="D356" s="162" t="s">
        <v>159</v>
      </c>
      <c r="E356" s="28">
        <f>База!E375-'База (2)'!E356</f>
        <v>0</v>
      </c>
      <c r="F356" s="17">
        <f>База!F375-'База (2)'!F356</f>
        <v>0</v>
      </c>
      <c r="G356" s="29">
        <f>База!G375-'База (2)'!G356</f>
        <v>0</v>
      </c>
      <c r="H356" s="28">
        <f>База!H375-'База (2)'!H356</f>
        <v>0</v>
      </c>
      <c r="I356" s="18">
        <f>База!I375-'База (2)'!I356</f>
        <v>0</v>
      </c>
      <c r="J356" s="29">
        <f>База!J375-'База (2)'!J356</f>
        <v>0</v>
      </c>
      <c r="K356" s="111">
        <f>База!K375-'База (2)'!K356</f>
        <v>0</v>
      </c>
      <c r="L356" s="18">
        <f>База!L375-'База (2)'!L356</f>
        <v>0</v>
      </c>
      <c r="M356" s="29">
        <f>База!M375-'База (2)'!M356</f>
        <v>0</v>
      </c>
      <c r="N356" s="30">
        <f>База!N375-'База (2)'!N356</f>
        <v>0</v>
      </c>
      <c r="O356" s="15">
        <f>База!O375-'База (2)'!O356</f>
        <v>0</v>
      </c>
      <c r="P356" s="31">
        <f>База!P375-'База (2)'!P356</f>
        <v>0</v>
      </c>
      <c r="Q356" s="93"/>
      <c r="R356" s="93"/>
      <c r="S356" s="93"/>
      <c r="T356" s="87"/>
      <c r="U356" s="81"/>
    </row>
    <row r="357" spans="1:24" s="20" customFormat="1" outlineLevel="1">
      <c r="A357" s="194" t="s">
        <v>161</v>
      </c>
      <c r="B357" s="7" t="s">
        <v>185</v>
      </c>
      <c r="C357" s="8" t="s">
        <v>157</v>
      </c>
      <c r="D357" s="162" t="s">
        <v>159</v>
      </c>
      <c r="E357" s="28">
        <f>База!E376-'База (2)'!E357</f>
        <v>103087</v>
      </c>
      <c r="F357" s="17">
        <f>База!F376-'База (2)'!F357</f>
        <v>424654</v>
      </c>
      <c r="G357" s="29">
        <f>База!G376-'База (2)'!G357</f>
        <v>522439685.04999995</v>
      </c>
      <c r="H357" s="28">
        <f>База!H376-'База (2)'!H357</f>
        <v>90982</v>
      </c>
      <c r="I357" s="17">
        <f>База!I376-'База (2)'!I357</f>
        <v>523630</v>
      </c>
      <c r="J357" s="29">
        <f>База!J376-'База (2)'!J357</f>
        <v>693681589.51000011</v>
      </c>
      <c r="K357" s="111">
        <f>База!K376-'База (2)'!K357</f>
        <v>-12105</v>
      </c>
      <c r="L357" s="18">
        <f>База!L376-'База (2)'!L357</f>
        <v>98976</v>
      </c>
      <c r="M357" s="29">
        <f>База!M376-'База (2)'!M357</f>
        <v>171241904.46000016</v>
      </c>
      <c r="N357" s="181">
        <f>База!N376-'База (2)'!N357</f>
        <v>0.86083015583162237</v>
      </c>
      <c r="O357" s="19">
        <f>База!O376-'База (2)'!O357</f>
        <v>1.1215419675979472</v>
      </c>
      <c r="P357" s="32">
        <f>База!P376-'База (2)'!P357</f>
        <v>1.1715218379353773</v>
      </c>
      <c r="Q357" s="93"/>
      <c r="R357" s="93"/>
      <c r="S357" s="93"/>
      <c r="T357" s="87"/>
      <c r="U357" s="81"/>
    </row>
    <row r="358" spans="1:24" s="20" customFormat="1" outlineLevel="1">
      <c r="A358" s="194" t="s">
        <v>161</v>
      </c>
      <c r="B358" s="7" t="s">
        <v>186</v>
      </c>
      <c r="C358" s="8" t="s">
        <v>183</v>
      </c>
      <c r="D358" s="162" t="s">
        <v>159</v>
      </c>
      <c r="E358" s="28">
        <f>База!E377-'База (2)'!E358</f>
        <v>99079</v>
      </c>
      <c r="F358" s="17">
        <f>База!F377-'База (2)'!F358</f>
        <v>441884</v>
      </c>
      <c r="G358" s="29">
        <f>База!G377-'База (2)'!G358</f>
        <v>554999619.28999996</v>
      </c>
      <c r="H358" s="28">
        <f>База!H377-'База (2)'!H358</f>
        <v>85009</v>
      </c>
      <c r="I358" s="17">
        <f>База!I377-'База (2)'!I358</f>
        <v>500130</v>
      </c>
      <c r="J358" s="29">
        <f>База!J377-'База (2)'!J358</f>
        <v>653067147.51000011</v>
      </c>
      <c r="K358" s="111">
        <f>База!K377-'База (2)'!K358</f>
        <v>-14070</v>
      </c>
      <c r="L358" s="18">
        <f>База!L377-'База (2)'!L358</f>
        <v>58246</v>
      </c>
      <c r="M358" s="29">
        <f>База!M377-'База (2)'!M358</f>
        <v>98067528.220000148</v>
      </c>
      <c r="N358" s="181">
        <f>База!N377-'База (2)'!N358</f>
        <v>-0.14200789269169048</v>
      </c>
      <c r="O358" s="19">
        <f>База!O377-'База (2)'!O358</f>
        <v>0.13181287396692346</v>
      </c>
      <c r="P358" s="32">
        <f>База!P377-'База (2)'!P358</f>
        <v>0.17669837025375981</v>
      </c>
      <c r="Q358" s="93"/>
      <c r="R358" s="93"/>
      <c r="S358" s="93"/>
      <c r="T358" s="87"/>
      <c r="U358" s="81"/>
    </row>
    <row r="359" spans="1:24" s="20" customFormat="1" outlineLevel="1">
      <c r="A359" s="194" t="s">
        <v>161</v>
      </c>
      <c r="B359" s="7" t="s">
        <v>187</v>
      </c>
      <c r="C359" s="8" t="s">
        <v>156</v>
      </c>
      <c r="D359" s="162"/>
      <c r="E359" s="28" t="e">
        <f>База!#REF!-'База (2)'!E359</f>
        <v>#REF!</v>
      </c>
      <c r="F359" s="17" t="e">
        <f>База!#REF!-'База (2)'!F359</f>
        <v>#REF!</v>
      </c>
      <c r="G359" s="29" t="e">
        <f>База!#REF!-'База (2)'!G359</f>
        <v>#REF!</v>
      </c>
      <c r="H359" s="28" t="e">
        <f>База!#REF!-'База (2)'!H359</f>
        <v>#REF!</v>
      </c>
      <c r="I359" s="17" t="e">
        <f>База!#REF!-'База (2)'!I359</f>
        <v>#REF!</v>
      </c>
      <c r="J359" s="29" t="e">
        <f>База!#REF!-'База (2)'!J359</f>
        <v>#REF!</v>
      </c>
      <c r="K359" s="111" t="e">
        <f>База!#REF!-'База (2)'!K359</f>
        <v>#REF!</v>
      </c>
      <c r="L359" s="18" t="e">
        <f>База!#REF!-'База (2)'!L359</f>
        <v>#REF!</v>
      </c>
      <c r="M359" s="29" t="e">
        <f>База!#REF!-'База (2)'!M359</f>
        <v>#REF!</v>
      </c>
      <c r="N359" s="181" t="e">
        <f>База!#REF!-'База (2)'!N359</f>
        <v>#REF!</v>
      </c>
      <c r="O359" s="19" t="e">
        <f>База!#REF!-'База (2)'!O359</f>
        <v>#REF!</v>
      </c>
      <c r="P359" s="32" t="e">
        <f>База!#REF!-'База (2)'!P359</f>
        <v>#REF!</v>
      </c>
      <c r="Q359" s="93"/>
      <c r="R359" s="93"/>
      <c r="S359" s="93"/>
      <c r="U359" s="81"/>
    </row>
    <row r="360" spans="1:24" s="20" customFormat="1" ht="31.5" outlineLevel="1">
      <c r="A360" s="193" t="s">
        <v>161</v>
      </c>
      <c r="B360" s="5" t="s">
        <v>139</v>
      </c>
      <c r="C360" s="9" t="s">
        <v>142</v>
      </c>
      <c r="D360" s="163" t="s">
        <v>1</v>
      </c>
      <c r="E360" s="26">
        <f>База!E378-'База (2)'!E360</f>
        <v>-24373</v>
      </c>
      <c r="F360" s="21">
        <f>База!F378-'База (2)'!F360</f>
        <v>-380242</v>
      </c>
      <c r="G360" s="27">
        <f>База!G378-'База (2)'!G360</f>
        <v>-258227715.03000006</v>
      </c>
      <c r="H360" s="26">
        <f>База!H378-'База (2)'!H360</f>
        <v>-15706</v>
      </c>
      <c r="I360" s="21">
        <f>База!I378-'База (2)'!I360</f>
        <v>-391878</v>
      </c>
      <c r="J360" s="27">
        <f>База!J378-'База (2)'!J360</f>
        <v>74367148.220000029</v>
      </c>
      <c r="K360" s="26">
        <f>База!K378-'База (2)'!K360</f>
        <v>8667</v>
      </c>
      <c r="L360" s="21">
        <f>База!L378-'База (2)'!L360</f>
        <v>-11636</v>
      </c>
      <c r="M360" s="27">
        <f>База!M378-'База (2)'!M360</f>
        <v>332594863.25000006</v>
      </c>
      <c r="N360" s="30">
        <f>База!N378-'База (2)'!N360</f>
        <v>0.18199144654723662</v>
      </c>
      <c r="O360" s="15">
        <f>База!O378-'База (2)'!O360</f>
        <v>0.15857221212211078</v>
      </c>
      <c r="P360" s="31">
        <f>База!P378-'База (2)'!P360</f>
        <v>1.0064766163404679</v>
      </c>
      <c r="Q360" s="92"/>
      <c r="R360" s="92"/>
      <c r="S360" s="92"/>
      <c r="T360" s="87"/>
      <c r="U360" s="81"/>
    </row>
    <row r="361" spans="1:24" s="20" customFormat="1" ht="31.5" outlineLevel="1">
      <c r="A361" s="194" t="s">
        <v>161</v>
      </c>
      <c r="B361" s="7" t="s">
        <v>188</v>
      </c>
      <c r="C361" s="10" t="s">
        <v>184</v>
      </c>
      <c r="D361" s="164" t="s">
        <v>1</v>
      </c>
      <c r="E361" s="28">
        <f>База!E379-'База (2)'!E361</f>
        <v>-59101</v>
      </c>
      <c r="F361" s="17">
        <f>База!F379-'База (2)'!F361</f>
        <v>-404351</v>
      </c>
      <c r="G361" s="29">
        <f>База!G379-'База (2)'!G361</f>
        <v>-351032430.31000006</v>
      </c>
      <c r="H361" s="28">
        <f>База!H379-'База (2)'!H361</f>
        <v>-62708</v>
      </c>
      <c r="I361" s="17">
        <f>База!I379-'База (2)'!I361</f>
        <v>-428176</v>
      </c>
      <c r="J361" s="29">
        <f>База!J379-'База (2)'!J361</f>
        <v>-51956431.719999999</v>
      </c>
      <c r="K361" s="111">
        <f>База!K379-'База (2)'!K361</f>
        <v>-3607</v>
      </c>
      <c r="L361" s="18">
        <f>База!L379-'База (2)'!L361</f>
        <v>-23825</v>
      </c>
      <c r="M361" s="29">
        <f>База!M379-'База (2)'!M361</f>
        <v>299075998.59000003</v>
      </c>
      <c r="N361" s="181">
        <f>База!N379-'База (2)'!N361</f>
        <v>-0.10462179613898891</v>
      </c>
      <c r="O361" s="19">
        <f>База!O379-'База (2)'!O361</f>
        <v>-5.8921580508023971E-2</v>
      </c>
      <c r="P361" s="32">
        <f>База!P379-'База (2)'!P361</f>
        <v>0.88541927126683484</v>
      </c>
      <c r="Q361" s="93"/>
      <c r="R361" s="93"/>
      <c r="S361" s="93"/>
      <c r="T361" s="87"/>
      <c r="U361" s="81"/>
    </row>
    <row r="362" spans="1:24" s="20" customFormat="1" ht="31.5" outlineLevel="1">
      <c r="A362" s="194" t="s">
        <v>161</v>
      </c>
      <c r="B362" s="7"/>
      <c r="C362" s="10" t="s">
        <v>224</v>
      </c>
      <c r="D362" s="164" t="s">
        <v>225</v>
      </c>
      <c r="E362" s="28">
        <f>База!E380-'База (2)'!E362</f>
        <v>-37750</v>
      </c>
      <c r="F362" s="17">
        <f>База!F380-'База (2)'!F362</f>
        <v>-7009</v>
      </c>
      <c r="G362" s="29">
        <f>База!G380-'База (2)'!G362</f>
        <v>-82710247.539999992</v>
      </c>
      <c r="H362" s="28">
        <f>База!H380-'База (2)'!H362</f>
        <v>-41979</v>
      </c>
      <c r="I362" s="17">
        <f>База!I380-'База (2)'!I362</f>
        <v>-24452</v>
      </c>
      <c r="J362" s="29">
        <f>База!J380-'База (2)'!J362</f>
        <v>-156338004.87</v>
      </c>
      <c r="K362" s="111">
        <f>База!K380-'База (2)'!K362</f>
        <v>-4229</v>
      </c>
      <c r="L362" s="18">
        <f>База!L380-'База (2)'!L362</f>
        <v>-17443</v>
      </c>
      <c r="M362" s="29">
        <f>База!M380-'База (2)'!M362</f>
        <v>-73627757.330000013</v>
      </c>
      <c r="N362" s="181">
        <f>База!N380-'База (2)'!N362</f>
        <v>-0.17756758432991204</v>
      </c>
      <c r="O362" s="19">
        <f>База!O380-'База (2)'!O362</f>
        <v>-0.5580786653753631</v>
      </c>
      <c r="P362" s="32">
        <f>База!P380-'База (2)'!P362</f>
        <v>-0.54946342468297393</v>
      </c>
      <c r="Q362" s="93"/>
      <c r="R362" s="93"/>
      <c r="S362" s="93"/>
      <c r="T362" s="87"/>
      <c r="U362" s="81"/>
    </row>
    <row r="363" spans="1:24" s="20" customFormat="1" outlineLevel="1">
      <c r="A363" s="194" t="s">
        <v>161</v>
      </c>
      <c r="B363" s="7"/>
      <c r="C363" s="10" t="s">
        <v>222</v>
      </c>
      <c r="D363" s="164" t="s">
        <v>223</v>
      </c>
      <c r="E363" s="28">
        <f>База!E381-'База (2)'!E363</f>
        <v>-15468</v>
      </c>
      <c r="F363" s="17">
        <f>База!F381-'База (2)'!F363</f>
        <v>0</v>
      </c>
      <c r="G363" s="29">
        <f>База!G381-'База (2)'!G363</f>
        <v>-19950930</v>
      </c>
      <c r="H363" s="28">
        <f>База!H381-'База (2)'!H363</f>
        <v>-9685</v>
      </c>
      <c r="I363" s="17">
        <f>База!I381-'База (2)'!I363</f>
        <v>0</v>
      </c>
      <c r="J363" s="29">
        <f>База!J381-'База (2)'!J363</f>
        <v>-10810650</v>
      </c>
      <c r="K363" s="111">
        <f>База!K381-'База (2)'!K363</f>
        <v>5783</v>
      </c>
      <c r="L363" s="18">
        <f>База!L381-'База (2)'!L363</f>
        <v>0</v>
      </c>
      <c r="M363" s="29">
        <f>База!M381-'База (2)'!M363</f>
        <v>9140280</v>
      </c>
      <c r="N363" s="181">
        <f>База!N381-'База (2)'!N363</f>
        <v>0.37386863201448151</v>
      </c>
      <c r="O363" s="19">
        <f>База!O381-'База (2)'!O363</f>
        <v>0</v>
      </c>
      <c r="P363" s="32">
        <f>База!P381-'База (2)'!P363</f>
        <v>0.45813804168527483</v>
      </c>
      <c r="Q363" s="93"/>
      <c r="R363" s="93"/>
      <c r="S363" s="93"/>
      <c r="T363" s="87"/>
      <c r="U363" s="81"/>
    </row>
    <row r="364" spans="1:24" s="20" customFormat="1" outlineLevel="1">
      <c r="A364" s="194" t="s">
        <v>161</v>
      </c>
      <c r="B364" s="7" t="s">
        <v>189</v>
      </c>
      <c r="C364" s="11" t="s">
        <v>144</v>
      </c>
      <c r="D364" s="164" t="s">
        <v>1</v>
      </c>
      <c r="E364" s="28">
        <f>База!E384-'База (2)'!E364</f>
        <v>-6217</v>
      </c>
      <c r="F364" s="17">
        <f>База!F384-'База (2)'!F364</f>
        <v>-27350</v>
      </c>
      <c r="G364" s="29">
        <f>База!G384-'База (2)'!G364</f>
        <v>-31292363</v>
      </c>
      <c r="H364" s="28">
        <f>База!H384-'База (2)'!H364</f>
        <v>-5436</v>
      </c>
      <c r="I364" s="17">
        <f>База!I384-'База (2)'!I364</f>
        <v>-26000</v>
      </c>
      <c r="J364" s="29">
        <f>База!J384-'База (2)'!J364</f>
        <v>-31449384</v>
      </c>
      <c r="K364" s="111">
        <f>База!K384-'База (2)'!K364</f>
        <v>781</v>
      </c>
      <c r="L364" s="18">
        <f>База!L384-'База (2)'!L364</f>
        <v>1350</v>
      </c>
      <c r="M364" s="29">
        <f>База!M384-'База (2)'!M364</f>
        <v>-157021</v>
      </c>
      <c r="N364" s="181">
        <f>База!N384-'База (2)'!N364</f>
        <v>0.12562329097635516</v>
      </c>
      <c r="O364" s="19">
        <f>База!O384-'База (2)'!O364</f>
        <v>4.9360146252285193E-2</v>
      </c>
      <c r="P364" s="32">
        <f>База!P384-'База (2)'!P364</f>
        <v>-5.0178696955547912E-3</v>
      </c>
      <c r="Q364" s="93"/>
      <c r="R364" s="93"/>
      <c r="S364" s="93"/>
      <c r="T364" s="87"/>
      <c r="U364" s="81"/>
    </row>
    <row r="365" spans="1:24" s="16" customFormat="1" outlineLevel="1">
      <c r="A365" s="193" t="s">
        <v>161</v>
      </c>
      <c r="B365" s="5" t="s">
        <v>143</v>
      </c>
      <c r="C365" s="6" t="s">
        <v>2</v>
      </c>
      <c r="D365" s="163" t="s">
        <v>3</v>
      </c>
      <c r="E365" s="26">
        <f>База!E385-'База (2)'!E365</f>
        <v>110</v>
      </c>
      <c r="F365" s="14">
        <f>База!F385-'База (2)'!F365</f>
        <v>1010</v>
      </c>
      <c r="G365" s="27">
        <f>База!G385-'База (2)'!G365</f>
        <v>3272960</v>
      </c>
      <c r="H365" s="230">
        <f>База!H385-'База (2)'!H365</f>
        <v>200</v>
      </c>
      <c r="I365" s="231">
        <f>База!I385-'База (2)'!I365</f>
        <v>2053</v>
      </c>
      <c r="J365" s="232">
        <f>База!J385-'База (2)'!J365</f>
        <v>8786393</v>
      </c>
      <c r="K365" s="165">
        <f>База!K385-'База (2)'!K365</f>
        <v>90</v>
      </c>
      <c r="L365" s="21">
        <f>База!L385-'База (2)'!L365</f>
        <v>1043</v>
      </c>
      <c r="M365" s="27">
        <f>База!M385-'База (2)'!M365</f>
        <v>5513433</v>
      </c>
      <c r="N365" s="30">
        <f>База!N385-'База (2)'!N365</f>
        <v>0.81818181818181823</v>
      </c>
      <c r="O365" s="15">
        <f>База!O385-'База (2)'!O365</f>
        <v>1.0326732673267327</v>
      </c>
      <c r="P365" s="31">
        <f>База!P385-'База (2)'!P365</f>
        <v>1.6845402938013296</v>
      </c>
      <c r="Q365" s="92"/>
      <c r="R365" s="92"/>
      <c r="S365" s="92"/>
      <c r="T365" s="86"/>
      <c r="U365" s="81"/>
    </row>
    <row r="366" spans="1:24" s="13" customFormat="1">
      <c r="A366" s="36" t="s">
        <v>154</v>
      </c>
      <c r="B366" s="37" t="s">
        <v>61</v>
      </c>
      <c r="C366" s="215" t="s">
        <v>192</v>
      </c>
      <c r="D366" s="208" t="s">
        <v>145</v>
      </c>
      <c r="E366" s="40" t="e">
        <f>База!E386-'База (2)'!E366</f>
        <v>#VALUE!</v>
      </c>
      <c r="F366" s="41" t="e">
        <f>База!F386-'База (2)'!F366</f>
        <v>#VALUE!</v>
      </c>
      <c r="G366" s="42">
        <f>База!G386-'База (2)'!G366</f>
        <v>26881432.0200001</v>
      </c>
      <c r="H366" s="40" t="e">
        <f>База!H386-'База (2)'!H366</f>
        <v>#VALUE!</v>
      </c>
      <c r="I366" s="41" t="e">
        <f>База!I386-'База (2)'!I366</f>
        <v>#VALUE!</v>
      </c>
      <c r="J366" s="42">
        <f>База!J386-'База (2)'!J366</f>
        <v>328962345.97999996</v>
      </c>
      <c r="K366" s="40" t="e">
        <f>База!K386-'База (2)'!K366</f>
        <v>#VALUE!</v>
      </c>
      <c r="L366" s="41" t="e">
        <f>База!L386-'База (2)'!L366</f>
        <v>#VALUE!</v>
      </c>
      <c r="M366" s="42">
        <f>База!M386-'База (2)'!M366</f>
        <v>302080913.95999992</v>
      </c>
      <c r="N366" s="216" t="e">
        <f>База!N386-'База (2)'!N366</f>
        <v>#VALUE!</v>
      </c>
      <c r="O366" s="217" t="e">
        <f>База!O386-'База (2)'!O366</f>
        <v>#VALUE!</v>
      </c>
      <c r="P366" s="43">
        <f>База!P386-'База (2)'!P366</f>
        <v>1.0154114940498689</v>
      </c>
      <c r="Q366" s="91"/>
      <c r="R366" s="91"/>
      <c r="S366" s="91"/>
      <c r="T366" s="85"/>
      <c r="U366" s="81"/>
      <c r="W366" s="81"/>
      <c r="X366" s="81">
        <v>46959139.799999997</v>
      </c>
    </row>
    <row r="367" spans="1:24" s="16" customFormat="1" outlineLevel="1">
      <c r="A367" s="193" t="s">
        <v>61</v>
      </c>
      <c r="B367" s="5" t="s">
        <v>136</v>
      </c>
      <c r="C367" s="6" t="s">
        <v>137</v>
      </c>
      <c r="D367" s="161" t="s">
        <v>194</v>
      </c>
      <c r="E367" s="26">
        <f>База!E387-'База (2)'!E367</f>
        <v>0</v>
      </c>
      <c r="F367" s="14">
        <f>База!F387-'База (2)'!F367</f>
        <v>0</v>
      </c>
      <c r="G367" s="27">
        <f>База!G387-'База (2)'!G367</f>
        <v>0</v>
      </c>
      <c r="H367" s="26">
        <f>База!H387-'База (2)'!H367</f>
        <v>0</v>
      </c>
      <c r="I367" s="14">
        <f>База!I387-'База (2)'!I367</f>
        <v>0</v>
      </c>
      <c r="J367" s="27">
        <f>База!J387-'База (2)'!J367</f>
        <v>0</v>
      </c>
      <c r="K367" s="26">
        <f>База!K387-'База (2)'!K367</f>
        <v>0</v>
      </c>
      <c r="L367" s="14">
        <f>База!L387-'База (2)'!L367</f>
        <v>0</v>
      </c>
      <c r="M367" s="27">
        <f>База!M387-'База (2)'!M367</f>
        <v>0</v>
      </c>
      <c r="N367" s="30">
        <f>База!N387-'База (2)'!N367</f>
        <v>0</v>
      </c>
      <c r="O367" s="15">
        <f>База!O387-'База (2)'!O367</f>
        <v>0</v>
      </c>
      <c r="P367" s="31">
        <f>База!P387-'База (2)'!P367</f>
        <v>0</v>
      </c>
      <c r="Q367" s="92"/>
      <c r="R367" s="92"/>
      <c r="S367" s="92"/>
      <c r="T367" s="86"/>
      <c r="U367" s="81"/>
    </row>
    <row r="368" spans="1:24" s="20" customFormat="1" outlineLevel="1">
      <c r="A368" s="194" t="s">
        <v>61</v>
      </c>
      <c r="B368" s="7"/>
      <c r="C368" s="8" t="s">
        <v>166</v>
      </c>
      <c r="D368" s="162" t="s">
        <v>194</v>
      </c>
      <c r="E368" s="28">
        <f>База!E388-'База (2)'!E368</f>
        <v>0</v>
      </c>
      <c r="F368" s="17">
        <f>База!F388-'База (2)'!F368</f>
        <v>0</v>
      </c>
      <c r="G368" s="29">
        <f>База!G388-'База (2)'!G368</f>
        <v>0</v>
      </c>
      <c r="H368" s="28">
        <f>База!H388-'База (2)'!H368</f>
        <v>0</v>
      </c>
      <c r="I368" s="17">
        <f>База!I388-'База (2)'!I368</f>
        <v>0</v>
      </c>
      <c r="J368" s="29">
        <f>База!J388-'База (2)'!J368</f>
        <v>0</v>
      </c>
      <c r="K368" s="28">
        <f>База!K388-'База (2)'!K368</f>
        <v>0</v>
      </c>
      <c r="L368" s="18">
        <f>База!L388-'База (2)'!L368</f>
        <v>0</v>
      </c>
      <c r="M368" s="29">
        <f>База!M388-'База (2)'!M368</f>
        <v>0</v>
      </c>
      <c r="N368" s="181">
        <f>База!N388-'База (2)'!N368</f>
        <v>0</v>
      </c>
      <c r="O368" s="19">
        <f>База!O388-'База (2)'!O368</f>
        <v>0</v>
      </c>
      <c r="P368" s="32">
        <f>База!P388-'База (2)'!P368</f>
        <v>0</v>
      </c>
      <c r="Q368" s="93"/>
      <c r="R368" s="93"/>
      <c r="S368" s="93"/>
      <c r="T368" s="87"/>
      <c r="U368" s="81"/>
    </row>
    <row r="369" spans="1:28" s="20" customFormat="1" outlineLevel="1">
      <c r="A369" s="194" t="s">
        <v>61</v>
      </c>
      <c r="B369" s="7"/>
      <c r="C369" s="8" t="s">
        <v>167</v>
      </c>
      <c r="D369" s="162" t="s">
        <v>194</v>
      </c>
      <c r="E369" s="28">
        <f>База!E389-'База (2)'!E369</f>
        <v>0</v>
      </c>
      <c r="F369" s="17">
        <f>База!F389-'База (2)'!F369</f>
        <v>0</v>
      </c>
      <c r="G369" s="29">
        <f>База!G389-'База (2)'!G369</f>
        <v>0</v>
      </c>
      <c r="H369" s="28">
        <f>База!H389-'База (2)'!H369</f>
        <v>0</v>
      </c>
      <c r="I369" s="17">
        <f>База!I389-'База (2)'!I369</f>
        <v>0</v>
      </c>
      <c r="J369" s="29">
        <f>База!J389-'База (2)'!J369</f>
        <v>0</v>
      </c>
      <c r="K369" s="111">
        <f>База!K389-'База (2)'!K369</f>
        <v>0</v>
      </c>
      <c r="L369" s="18">
        <f>База!L389-'База (2)'!L369</f>
        <v>0</v>
      </c>
      <c r="M369" s="29">
        <f>База!M389-'База (2)'!M369</f>
        <v>0</v>
      </c>
      <c r="N369" s="181">
        <f>База!N389-'База (2)'!N369</f>
        <v>0</v>
      </c>
      <c r="O369" s="19">
        <f>База!O389-'База (2)'!O369</f>
        <v>0</v>
      </c>
      <c r="P369" s="32">
        <f>База!P389-'База (2)'!P369</f>
        <v>0</v>
      </c>
      <c r="Q369" s="93"/>
      <c r="R369" s="93"/>
      <c r="S369" s="93"/>
      <c r="T369" s="87"/>
      <c r="U369" s="81"/>
    </row>
    <row r="370" spans="1:28" s="20" customFormat="1" outlineLevel="1">
      <c r="A370" s="194" t="s">
        <v>61</v>
      </c>
      <c r="B370" s="7" t="s">
        <v>168</v>
      </c>
      <c r="C370" s="8" t="s">
        <v>138</v>
      </c>
      <c r="D370" s="162" t="s">
        <v>194</v>
      </c>
      <c r="E370" s="28">
        <f>База!E390-'База (2)'!E370</f>
        <v>0</v>
      </c>
      <c r="F370" s="17">
        <f>База!F390-'База (2)'!F370</f>
        <v>0</v>
      </c>
      <c r="G370" s="29">
        <f>База!G390-'База (2)'!G370</f>
        <v>0</v>
      </c>
      <c r="H370" s="28">
        <f>База!H390-'База (2)'!H370</f>
        <v>0</v>
      </c>
      <c r="I370" s="17">
        <f>База!I390-'База (2)'!I370</f>
        <v>0</v>
      </c>
      <c r="J370" s="29">
        <f>База!J390-'База (2)'!J370</f>
        <v>0</v>
      </c>
      <c r="K370" s="111">
        <f>База!K390-'База (2)'!K370</f>
        <v>0</v>
      </c>
      <c r="L370" s="18">
        <f>База!L390-'База (2)'!L370</f>
        <v>0</v>
      </c>
      <c r="M370" s="29">
        <f>База!M390-'База (2)'!M370</f>
        <v>0</v>
      </c>
      <c r="N370" s="181">
        <f>База!N390-'База (2)'!N370</f>
        <v>0</v>
      </c>
      <c r="O370" s="19">
        <f>База!O390-'База (2)'!O370</f>
        <v>0</v>
      </c>
      <c r="P370" s="32">
        <f>База!P390-'База (2)'!P370</f>
        <v>0</v>
      </c>
      <c r="Q370" s="93"/>
      <c r="R370" s="93"/>
      <c r="S370" s="93"/>
      <c r="U370" s="81"/>
    </row>
    <row r="371" spans="1:28" s="20" customFormat="1" ht="31.5" outlineLevel="1">
      <c r="A371" s="194" t="s">
        <v>61</v>
      </c>
      <c r="B371" s="7" t="s">
        <v>169</v>
      </c>
      <c r="C371" s="129" t="s">
        <v>181</v>
      </c>
      <c r="D371" s="162" t="s">
        <v>195</v>
      </c>
      <c r="E371" s="28">
        <f>База!E391-'База (2)'!E371</f>
        <v>0</v>
      </c>
      <c r="F371" s="17">
        <f>База!F391-'База (2)'!F371</f>
        <v>0</v>
      </c>
      <c r="G371" s="29">
        <f>База!G391-'База (2)'!G371</f>
        <v>0</v>
      </c>
      <c r="H371" s="111">
        <f>База!H391-'База (2)'!H371</f>
        <v>0</v>
      </c>
      <c r="I371" s="18">
        <f>База!I391-'База (2)'!I371</f>
        <v>0</v>
      </c>
      <c r="J371" s="29">
        <f>База!J391-'База (2)'!J371</f>
        <v>0</v>
      </c>
      <c r="K371" s="28">
        <f>База!K391-'База (2)'!K371</f>
        <v>0</v>
      </c>
      <c r="L371" s="18">
        <f>База!L391-'База (2)'!L371</f>
        <v>0</v>
      </c>
      <c r="M371" s="29">
        <f>База!M391-'База (2)'!M371</f>
        <v>0</v>
      </c>
      <c r="N371" s="181">
        <f>База!N391-'База (2)'!N371</f>
        <v>0</v>
      </c>
      <c r="O371" s="19">
        <f>База!O391-'База (2)'!O371</f>
        <v>0</v>
      </c>
      <c r="P371" s="32">
        <f>База!P391-'База (2)'!P371</f>
        <v>0</v>
      </c>
      <c r="Q371" s="93"/>
      <c r="R371" s="93"/>
      <c r="S371" s="93"/>
      <c r="T371" s="87"/>
      <c r="U371" s="81"/>
    </row>
    <row r="372" spans="1:28" s="20" customFormat="1" outlineLevel="1">
      <c r="A372" s="194" t="s">
        <v>61</v>
      </c>
      <c r="B372" s="7" t="s">
        <v>170</v>
      </c>
      <c r="C372" s="8" t="s">
        <v>180</v>
      </c>
      <c r="D372" s="162" t="s">
        <v>194</v>
      </c>
      <c r="E372" s="28">
        <f>База!E392-'База (2)'!E372</f>
        <v>0</v>
      </c>
      <c r="F372" s="17">
        <f>База!F392-'База (2)'!F372</f>
        <v>0</v>
      </c>
      <c r="G372" s="29">
        <f>База!G392-'База (2)'!G372</f>
        <v>0</v>
      </c>
      <c r="H372" s="28">
        <f>База!H392-'База (2)'!H372</f>
        <v>0</v>
      </c>
      <c r="I372" s="17">
        <f>База!I392-'База (2)'!I372</f>
        <v>0</v>
      </c>
      <c r="J372" s="29">
        <f>База!J392-'База (2)'!J372</f>
        <v>0</v>
      </c>
      <c r="K372" s="111">
        <f>База!K392-'База (2)'!K372</f>
        <v>0</v>
      </c>
      <c r="L372" s="18">
        <f>База!L392-'База (2)'!L372</f>
        <v>0</v>
      </c>
      <c r="M372" s="29">
        <f>База!M392-'База (2)'!M372</f>
        <v>0</v>
      </c>
      <c r="N372" s="181">
        <f>База!N392-'База (2)'!N372</f>
        <v>0</v>
      </c>
      <c r="O372" s="19">
        <f>База!O392-'База (2)'!O372</f>
        <v>0</v>
      </c>
      <c r="P372" s="32">
        <f>База!P392-'База (2)'!P372</f>
        <v>0</v>
      </c>
      <c r="Q372" s="93"/>
      <c r="R372" s="93"/>
      <c r="S372" s="93"/>
      <c r="T372" s="87"/>
      <c r="U372" s="81"/>
      <c r="X372" s="198"/>
      <c r="AB372" s="22"/>
    </row>
    <row r="373" spans="1:28" s="20" customFormat="1" outlineLevel="1">
      <c r="A373" s="194" t="s">
        <v>61</v>
      </c>
      <c r="B373" s="7" t="s">
        <v>171</v>
      </c>
      <c r="C373" s="8" t="s">
        <v>156</v>
      </c>
      <c r="D373" s="162"/>
      <c r="E373" s="28">
        <f>База!E393-'База (2)'!E373</f>
        <v>291</v>
      </c>
      <c r="F373" s="17">
        <f>База!F393-'База (2)'!F373</f>
        <v>2549</v>
      </c>
      <c r="G373" s="29">
        <f>База!G393-'База (2)'!G373</f>
        <v>6036302.9999999991</v>
      </c>
      <c r="H373" s="28">
        <f>База!H393-'База (2)'!H373</f>
        <v>380</v>
      </c>
      <c r="I373" s="17">
        <f>База!I393-'База (2)'!I373</f>
        <v>3270</v>
      </c>
      <c r="J373" s="29">
        <f>База!J393-'База (2)'!J373</f>
        <v>9069820.6999999993</v>
      </c>
      <c r="K373" s="111">
        <f>База!K393-'База (2)'!K373</f>
        <v>89</v>
      </c>
      <c r="L373" s="18">
        <f>База!L393-'База (2)'!L373</f>
        <v>721</v>
      </c>
      <c r="M373" s="29">
        <f>База!M393-'База (2)'!M373</f>
        <v>3033517.7</v>
      </c>
      <c r="N373" s="181">
        <f>База!N393-'База (2)'!N373</f>
        <v>0.30584192439862545</v>
      </c>
      <c r="O373" s="19">
        <f>База!O393-'База (2)'!O373</f>
        <v>0.28285602196939974</v>
      </c>
      <c r="P373" s="32">
        <f>База!P393-'База (2)'!P373</f>
        <v>0.5025456309930102</v>
      </c>
      <c r="Q373" s="93"/>
      <c r="R373" s="93"/>
      <c r="S373" s="93"/>
      <c r="T373" s="87"/>
      <c r="U373" s="81"/>
    </row>
    <row r="374" spans="1:28" s="16" customFormat="1" outlineLevel="1">
      <c r="A374" s="193" t="s">
        <v>61</v>
      </c>
      <c r="B374" s="5" t="s">
        <v>141</v>
      </c>
      <c r="C374" s="6" t="s">
        <v>140</v>
      </c>
      <c r="D374" s="161" t="s">
        <v>159</v>
      </c>
      <c r="E374" s="26">
        <f>База!E394-'База (2)'!E374</f>
        <v>-857</v>
      </c>
      <c r="F374" s="14">
        <f>База!F394-'База (2)'!F374</f>
        <v>-14230</v>
      </c>
      <c r="G374" s="27">
        <f>База!G394-'База (2)'!G374</f>
        <v>-36753433.709999993</v>
      </c>
      <c r="H374" s="26">
        <f>База!H394-'База (2)'!H374</f>
        <v>0</v>
      </c>
      <c r="I374" s="21">
        <f>База!I394-'База (2)'!I374</f>
        <v>0</v>
      </c>
      <c r="J374" s="27">
        <f>База!J394-'База (2)'!J374</f>
        <v>0</v>
      </c>
      <c r="K374" s="26">
        <f>База!K394-'База (2)'!K374</f>
        <v>857</v>
      </c>
      <c r="L374" s="21">
        <f>База!L394-'База (2)'!L374</f>
        <v>14230</v>
      </c>
      <c r="M374" s="27">
        <f>База!M394-'База (2)'!M374</f>
        <v>36753433.709999993</v>
      </c>
      <c r="N374" s="30">
        <f>База!N394-'База (2)'!N374</f>
        <v>1</v>
      </c>
      <c r="O374" s="15">
        <f>База!O394-'База (2)'!O374</f>
        <v>1</v>
      </c>
      <c r="P374" s="31">
        <f>База!P394-'База (2)'!P374</f>
        <v>1</v>
      </c>
      <c r="Q374" s="92"/>
      <c r="R374" s="92"/>
      <c r="S374" s="92"/>
      <c r="T374" s="86"/>
      <c r="U374" s="81"/>
    </row>
    <row r="375" spans="1:28" s="20" customFormat="1" outlineLevel="1">
      <c r="A375" s="193" t="s">
        <v>61</v>
      </c>
      <c r="B375" s="5"/>
      <c r="C375" s="8" t="s">
        <v>166</v>
      </c>
      <c r="D375" s="162" t="s">
        <v>159</v>
      </c>
      <c r="E375" s="28">
        <f>База!E395-'База (2)'!E375</f>
        <v>-592</v>
      </c>
      <c r="F375" s="17">
        <f>База!F395-'База (2)'!F375</f>
        <v>-11712</v>
      </c>
      <c r="G375" s="29">
        <f>База!G395-'База (2)'!G375</f>
        <v>-32123636.120000005</v>
      </c>
      <c r="H375" s="28">
        <f>База!H395-'База (2)'!H375</f>
        <v>0</v>
      </c>
      <c r="I375" s="17">
        <f>База!I395-'База (2)'!I375</f>
        <v>0</v>
      </c>
      <c r="J375" s="29">
        <f>База!J395-'База (2)'!J375</f>
        <v>0</v>
      </c>
      <c r="K375" s="111">
        <f>База!K395-'База (2)'!K375</f>
        <v>592</v>
      </c>
      <c r="L375" s="18">
        <f>База!L395-'База (2)'!L375</f>
        <v>11712</v>
      </c>
      <c r="M375" s="29">
        <f>База!M395-'База (2)'!M375</f>
        <v>32123636.120000005</v>
      </c>
      <c r="N375" s="30">
        <f>База!N395-'База (2)'!N375</f>
        <v>1</v>
      </c>
      <c r="O375" s="15">
        <f>База!O395-'База (2)'!O375</f>
        <v>1</v>
      </c>
      <c r="P375" s="31">
        <f>База!P395-'База (2)'!P375</f>
        <v>1</v>
      </c>
      <c r="Q375" s="93"/>
      <c r="R375" s="93"/>
      <c r="S375" s="93"/>
      <c r="T375" s="87"/>
      <c r="U375" s="81"/>
    </row>
    <row r="376" spans="1:28" s="20" customFormat="1" outlineLevel="1">
      <c r="A376" s="193" t="s">
        <v>61</v>
      </c>
      <c r="B376" s="5"/>
      <c r="C376" s="8" t="s">
        <v>167</v>
      </c>
      <c r="D376" s="162" t="s">
        <v>159</v>
      </c>
      <c r="E376" s="28">
        <f>База!E396-'База (2)'!E376</f>
        <v>291</v>
      </c>
      <c r="F376" s="17">
        <f>База!F396-'База (2)'!F376</f>
        <v>2549</v>
      </c>
      <c r="G376" s="29">
        <f>База!G396-'База (2)'!G376</f>
        <v>6036302.9999999991</v>
      </c>
      <c r="H376" s="111">
        <f>База!H396-'База (2)'!H376</f>
        <v>380</v>
      </c>
      <c r="I376" s="18">
        <f>База!I396-'База (2)'!I376</f>
        <v>3270</v>
      </c>
      <c r="J376" s="29">
        <f>База!J396-'База (2)'!J376</f>
        <v>9069820.6999999993</v>
      </c>
      <c r="K376" s="111">
        <f>База!K396-'База (2)'!K376</f>
        <v>89</v>
      </c>
      <c r="L376" s="18">
        <f>База!L396-'База (2)'!L376</f>
        <v>721</v>
      </c>
      <c r="M376" s="29">
        <f>База!M396-'База (2)'!M376</f>
        <v>3033517.7</v>
      </c>
      <c r="N376" s="181">
        <f>База!N396-'База (2)'!N376</f>
        <v>0.30584192439862545</v>
      </c>
      <c r="O376" s="19">
        <f>База!O396-'База (2)'!O376</f>
        <v>0.28285602196939974</v>
      </c>
      <c r="P376" s="32">
        <f>База!P396-'База (2)'!P376</f>
        <v>0.5025456309930102</v>
      </c>
      <c r="Q376" s="93"/>
      <c r="R376" s="93"/>
      <c r="S376" s="93"/>
      <c r="T376" s="87"/>
      <c r="U376" s="81"/>
    </row>
    <row r="377" spans="1:28" s="20" customFormat="1" ht="31.5" outlineLevel="1">
      <c r="A377" s="193" t="s">
        <v>61</v>
      </c>
      <c r="B377" s="5"/>
      <c r="C377" s="129" t="s">
        <v>182</v>
      </c>
      <c r="D377" s="162" t="s">
        <v>159</v>
      </c>
      <c r="E377" s="28">
        <f>База!E397-'База (2)'!E377</f>
        <v>0</v>
      </c>
      <c r="F377" s="17">
        <f>База!F397-'База (2)'!F377</f>
        <v>0</v>
      </c>
      <c r="G377" s="29">
        <f>База!G397-'База (2)'!G377</f>
        <v>0</v>
      </c>
      <c r="H377" s="28">
        <f>База!H397-'База (2)'!H377</f>
        <v>0</v>
      </c>
      <c r="I377" s="18">
        <f>База!I397-'База (2)'!I377</f>
        <v>0</v>
      </c>
      <c r="J377" s="29">
        <f>База!J397-'База (2)'!J377</f>
        <v>0</v>
      </c>
      <c r="K377" s="111">
        <f>База!K397-'База (2)'!K377</f>
        <v>0</v>
      </c>
      <c r="L377" s="18">
        <f>База!L397-'База (2)'!L377</f>
        <v>0</v>
      </c>
      <c r="M377" s="29">
        <f>База!M397-'База (2)'!M377</f>
        <v>0</v>
      </c>
      <c r="N377" s="30">
        <f>База!N397-'База (2)'!N377</f>
        <v>0</v>
      </c>
      <c r="O377" s="15">
        <f>База!O397-'База (2)'!O377</f>
        <v>0</v>
      </c>
      <c r="P377" s="31">
        <f>База!P397-'База (2)'!P377</f>
        <v>0</v>
      </c>
      <c r="Q377" s="93"/>
      <c r="R377" s="93"/>
      <c r="S377" s="93"/>
      <c r="T377" s="87"/>
      <c r="U377" s="81"/>
    </row>
    <row r="378" spans="1:28" s="20" customFormat="1" outlineLevel="1">
      <c r="A378" s="194" t="s">
        <v>61</v>
      </c>
      <c r="B378" s="7" t="s">
        <v>185</v>
      </c>
      <c r="C378" s="8" t="s">
        <v>157</v>
      </c>
      <c r="D378" s="162" t="s">
        <v>159</v>
      </c>
      <c r="E378" s="28">
        <f>База!E398-'База (2)'!E378</f>
        <v>51565</v>
      </c>
      <c r="F378" s="17">
        <f>База!F398-'База (2)'!F378</f>
        <v>344650</v>
      </c>
      <c r="G378" s="29">
        <f>База!G398-'База (2)'!G378</f>
        <v>233721707.44000006</v>
      </c>
      <c r="H378" s="28">
        <f>База!H398-'База (2)'!H378</f>
        <v>51295</v>
      </c>
      <c r="I378" s="17">
        <f>База!I398-'База (2)'!I378</f>
        <v>370286</v>
      </c>
      <c r="J378" s="29">
        <f>База!J398-'База (2)'!J378</f>
        <v>319861381.63</v>
      </c>
      <c r="K378" s="111">
        <f>База!K398-'База (2)'!K378</f>
        <v>-270</v>
      </c>
      <c r="L378" s="18">
        <f>База!L398-'База (2)'!L378</f>
        <v>25636</v>
      </c>
      <c r="M378" s="29">
        <f>База!M398-'База (2)'!M378</f>
        <v>86139674.189999983</v>
      </c>
      <c r="N378" s="181">
        <f>База!N398-'База (2)'!N378</f>
        <v>0.9785013925451147</v>
      </c>
      <c r="O378" s="19">
        <f>База!O398-'База (2)'!O378</f>
        <v>1.0317822113241195</v>
      </c>
      <c r="P378" s="32">
        <f>База!P398-'База (2)'!P378</f>
        <v>1.1825761561134533</v>
      </c>
      <c r="Q378" s="93"/>
      <c r="R378" s="93"/>
      <c r="S378" s="93"/>
      <c r="T378" s="87"/>
      <c r="U378" s="81"/>
    </row>
    <row r="379" spans="1:28" s="20" customFormat="1" outlineLevel="1">
      <c r="A379" s="194" t="s">
        <v>61</v>
      </c>
      <c r="B379" s="7" t="s">
        <v>186</v>
      </c>
      <c r="C379" s="8" t="s">
        <v>183</v>
      </c>
      <c r="D379" s="162" t="s">
        <v>159</v>
      </c>
      <c r="E379" s="28">
        <f>База!E399-'База (2)'!E379</f>
        <v>51608</v>
      </c>
      <c r="F379" s="17">
        <f>База!F399-'База (2)'!F379</f>
        <v>355446</v>
      </c>
      <c r="G379" s="29">
        <f>База!G399-'База (2)'!G379</f>
        <v>267061791.30000001</v>
      </c>
      <c r="H379" s="28">
        <f>База!H399-'База (2)'!H379</f>
        <v>50276</v>
      </c>
      <c r="I379" s="17">
        <f>База!I399-'База (2)'!I379</f>
        <v>366286</v>
      </c>
      <c r="J379" s="29">
        <f>База!J399-'База (2)'!J379</f>
        <v>316231922.63</v>
      </c>
      <c r="K379" s="111">
        <f>База!K399-'База (2)'!K379</f>
        <v>-1332</v>
      </c>
      <c r="L379" s="18">
        <f>База!L399-'База (2)'!L379</f>
        <v>10840</v>
      </c>
      <c r="M379" s="29">
        <f>База!M399-'База (2)'!M379</f>
        <v>49170131.329999983</v>
      </c>
      <c r="N379" s="181">
        <f>База!N399-'База (2)'!N379</f>
        <v>-2.5809951945434815E-2</v>
      </c>
      <c r="O379" s="19">
        <f>База!O399-'База (2)'!O379</f>
        <v>3.0496896856343859E-2</v>
      </c>
      <c r="P379" s="32">
        <f>База!P399-'База (2)'!P379</f>
        <v>0.18411518581767253</v>
      </c>
      <c r="Q379" s="93"/>
      <c r="R379" s="93"/>
      <c r="S379" s="93"/>
      <c r="T379" s="87"/>
      <c r="U379" s="81"/>
    </row>
    <row r="380" spans="1:28" s="20" customFormat="1" outlineLevel="1">
      <c r="A380" s="194" t="s">
        <v>61</v>
      </c>
      <c r="B380" s="7" t="s">
        <v>187</v>
      </c>
      <c r="C380" s="8" t="s">
        <v>156</v>
      </c>
      <c r="D380" s="162"/>
      <c r="E380" s="28" t="e">
        <f>База!#REF!-'База (2)'!E380</f>
        <v>#REF!</v>
      </c>
      <c r="F380" s="17" t="e">
        <f>База!#REF!-'База (2)'!F380</f>
        <v>#REF!</v>
      </c>
      <c r="G380" s="29" t="e">
        <f>База!#REF!-'База (2)'!G380</f>
        <v>#REF!</v>
      </c>
      <c r="H380" s="28" t="e">
        <f>База!#REF!-'База (2)'!H380</f>
        <v>#REF!</v>
      </c>
      <c r="I380" s="17" t="e">
        <f>База!#REF!-'База (2)'!I380</f>
        <v>#REF!</v>
      </c>
      <c r="J380" s="29" t="e">
        <f>База!#REF!-'База (2)'!J380</f>
        <v>#REF!</v>
      </c>
      <c r="K380" s="111" t="e">
        <f>База!#REF!-'База (2)'!K380</f>
        <v>#REF!</v>
      </c>
      <c r="L380" s="18" t="e">
        <f>База!#REF!-'База (2)'!L380</f>
        <v>#REF!</v>
      </c>
      <c r="M380" s="29" t="e">
        <f>База!#REF!-'База (2)'!M380</f>
        <v>#REF!</v>
      </c>
      <c r="N380" s="181" t="e">
        <f>База!#REF!-'База (2)'!N380</f>
        <v>#REF!</v>
      </c>
      <c r="O380" s="19" t="e">
        <f>База!#REF!-'База (2)'!O380</f>
        <v>#REF!</v>
      </c>
      <c r="P380" s="32" t="e">
        <f>База!#REF!-'База (2)'!P380</f>
        <v>#REF!</v>
      </c>
      <c r="Q380" s="93"/>
      <c r="R380" s="93"/>
      <c r="S380" s="93"/>
      <c r="U380" s="81"/>
    </row>
    <row r="381" spans="1:28" s="20" customFormat="1" ht="31.5" outlineLevel="1">
      <c r="A381" s="193" t="s">
        <v>61</v>
      </c>
      <c r="B381" s="5" t="s">
        <v>139</v>
      </c>
      <c r="C381" s="9" t="s">
        <v>142</v>
      </c>
      <c r="D381" s="163" t="s">
        <v>1</v>
      </c>
      <c r="E381" s="26">
        <f>База!E400-'База (2)'!E381</f>
        <v>-26185</v>
      </c>
      <c r="F381" s="21">
        <f>База!F400-'База (2)'!F381</f>
        <v>-281163</v>
      </c>
      <c r="G381" s="27">
        <f>База!G400-'База (2)'!G381</f>
        <v>-168600452.53999996</v>
      </c>
      <c r="H381" s="26">
        <f>База!H400-'База (2)'!H381</f>
        <v>-33414</v>
      </c>
      <c r="I381" s="21">
        <f>База!I400-'База (2)'!I381</f>
        <v>-269199</v>
      </c>
      <c r="J381" s="27">
        <f>База!J400-'База (2)'!J381</f>
        <v>50536093.86999999</v>
      </c>
      <c r="K381" s="26">
        <f>База!K400-'База (2)'!K381</f>
        <v>-7229</v>
      </c>
      <c r="L381" s="21">
        <f>База!L400-'База (2)'!L381</f>
        <v>11964</v>
      </c>
      <c r="M381" s="27">
        <f>База!M400-'База (2)'!M381</f>
        <v>219136546.40999994</v>
      </c>
      <c r="N381" s="30">
        <f>База!N400-'База (2)'!N381</f>
        <v>-0.13863269861673022</v>
      </c>
      <c r="O381" s="15">
        <f>База!O400-'База (2)'!O381</f>
        <v>5.3200592232043944E-2</v>
      </c>
      <c r="P381" s="31">
        <f>База!P400-'База (2)'!P381</f>
        <v>0.93100130457839847</v>
      </c>
      <c r="Q381" s="92"/>
      <c r="R381" s="92"/>
      <c r="S381" s="92"/>
      <c r="T381" s="87"/>
      <c r="U381" s="81"/>
    </row>
    <row r="382" spans="1:28" s="20" customFormat="1" ht="31.5" outlineLevel="1">
      <c r="A382" s="194" t="s">
        <v>61</v>
      </c>
      <c r="B382" s="7" t="s">
        <v>188</v>
      </c>
      <c r="C382" s="10" t="s">
        <v>184</v>
      </c>
      <c r="D382" s="164" t="s">
        <v>1</v>
      </c>
      <c r="E382" s="28">
        <f>База!E401-'База (2)'!E382</f>
        <v>-41361</v>
      </c>
      <c r="F382" s="17">
        <f>База!F401-'База (2)'!F382</f>
        <v>-379342</v>
      </c>
      <c r="G382" s="29">
        <f>База!G401-'База (2)'!G382</f>
        <v>-249868839.52999997</v>
      </c>
      <c r="H382" s="28">
        <f>База!H401-'База (2)'!H382</f>
        <v>-50183</v>
      </c>
      <c r="I382" s="17">
        <f>База!I401-'База (2)'!I382</f>
        <v>-371646</v>
      </c>
      <c r="J382" s="29">
        <f>База!J401-'База (2)'!J382</f>
        <v>-41012636.799999997</v>
      </c>
      <c r="K382" s="111">
        <f>База!K401-'База (2)'!K382</f>
        <v>-8822</v>
      </c>
      <c r="L382" s="18">
        <f>База!L401-'База (2)'!L382</f>
        <v>7696</v>
      </c>
      <c r="M382" s="29">
        <f>База!M401-'База (2)'!M382</f>
        <v>208856202.72999996</v>
      </c>
      <c r="N382" s="181">
        <f>База!N401-'База (2)'!N382</f>
        <v>-0.40741327734768118</v>
      </c>
      <c r="O382" s="19">
        <f>База!O401-'База (2)'!O382</f>
        <v>2.0287761439545318E-2</v>
      </c>
      <c r="P382" s="32">
        <f>База!P401-'База (2)'!P382</f>
        <v>0.67498958842198364</v>
      </c>
      <c r="Q382" s="93"/>
      <c r="R382" s="93"/>
      <c r="S382" s="93"/>
      <c r="T382" s="87"/>
      <c r="U382" s="81"/>
    </row>
    <row r="383" spans="1:28" s="20" customFormat="1" ht="31.5" outlineLevel="1">
      <c r="A383" s="194" t="s">
        <v>61</v>
      </c>
      <c r="B383" s="7"/>
      <c r="C383" s="10" t="s">
        <v>224</v>
      </c>
      <c r="D383" s="164" t="s">
        <v>225</v>
      </c>
      <c r="E383" s="28">
        <f>База!E402-'База (2)'!E383</f>
        <v>-20835</v>
      </c>
      <c r="F383" s="17">
        <f>База!F402-'База (2)'!F383</f>
        <v>-111889</v>
      </c>
      <c r="G383" s="29">
        <f>База!G402-'База (2)'!G383</f>
        <v>-87058529.840000004</v>
      </c>
      <c r="H383" s="28">
        <f>База!H402-'База (2)'!H383</f>
        <v>-16450</v>
      </c>
      <c r="I383" s="17">
        <f>База!I402-'База (2)'!I383</f>
        <v>-90132</v>
      </c>
      <c r="J383" s="29">
        <f>База!J402-'База (2)'!J383</f>
        <v>-72774520.870000005</v>
      </c>
      <c r="K383" s="111">
        <f>База!K402-'База (2)'!K383</f>
        <v>4385</v>
      </c>
      <c r="L383" s="18">
        <f>База!L402-'База (2)'!L383</f>
        <v>21757</v>
      </c>
      <c r="M383" s="29">
        <f>База!M402-'База (2)'!M383</f>
        <v>14284008.969999995</v>
      </c>
      <c r="N383" s="181">
        <f>База!N402-'База (2)'!N383</f>
        <v>0.44492326364468265</v>
      </c>
      <c r="O383" s="19">
        <f>База!O402-'База (2)'!O383</f>
        <v>0.34857582226913442</v>
      </c>
      <c r="P383" s="32">
        <f>База!P402-'База (2)'!P383</f>
        <v>0.21780470821749573</v>
      </c>
      <c r="Q383" s="93"/>
      <c r="R383" s="93"/>
      <c r="S383" s="93"/>
      <c r="T383" s="87"/>
      <c r="U383" s="81"/>
    </row>
    <row r="384" spans="1:28" s="20" customFormat="1" outlineLevel="1">
      <c r="A384" s="194" t="s">
        <v>61</v>
      </c>
      <c r="B384" s="7"/>
      <c r="C384" s="10" t="s">
        <v>222</v>
      </c>
      <c r="D384" s="164" t="s">
        <v>223</v>
      </c>
      <c r="E384" s="28">
        <f>База!E403-'База (2)'!E384</f>
        <v>-1350</v>
      </c>
      <c r="F384" s="17">
        <f>База!F403-'База (2)'!F384</f>
        <v>0</v>
      </c>
      <c r="G384" s="29">
        <f>База!G403-'База (2)'!G384</f>
        <v>-1579500</v>
      </c>
      <c r="H384" s="28">
        <f>База!H403-'База (2)'!H384</f>
        <v>-1500</v>
      </c>
      <c r="I384" s="17">
        <f>База!I403-'База (2)'!I384</f>
        <v>0</v>
      </c>
      <c r="J384" s="29">
        <f>База!J403-'База (2)'!J384</f>
        <v>-1325000</v>
      </c>
      <c r="K384" s="111">
        <f>База!K403-'База (2)'!K384</f>
        <v>-150</v>
      </c>
      <c r="L384" s="18">
        <f>База!L403-'База (2)'!L384</f>
        <v>0</v>
      </c>
      <c r="M384" s="29">
        <f>База!M403-'База (2)'!M384</f>
        <v>254500</v>
      </c>
      <c r="N384" s="181">
        <f>База!N403-'База (2)'!N384</f>
        <v>-0.1111111111111111</v>
      </c>
      <c r="O384" s="19">
        <f>База!O403-'База (2)'!O384</f>
        <v>0</v>
      </c>
      <c r="P384" s="32">
        <f>База!P403-'База (2)'!P384</f>
        <v>0.16112693890471669</v>
      </c>
      <c r="Q384" s="93"/>
      <c r="R384" s="93"/>
      <c r="S384" s="93"/>
      <c r="T384" s="87"/>
      <c r="U384" s="81"/>
    </row>
    <row r="385" spans="1:28" s="20" customFormat="1" outlineLevel="1">
      <c r="A385" s="194" t="s">
        <v>61</v>
      </c>
      <c r="B385" s="7" t="s">
        <v>189</v>
      </c>
      <c r="C385" s="11" t="s">
        <v>144</v>
      </c>
      <c r="D385" s="164" t="s">
        <v>1</v>
      </c>
      <c r="E385" s="28">
        <f>База!E406-'База (2)'!E385</f>
        <v>-862</v>
      </c>
      <c r="F385" s="17">
        <f>База!F406-'База (2)'!F385</f>
        <v>7340</v>
      </c>
      <c r="G385" s="29">
        <f>База!G406-'База (2)'!G385</f>
        <v>39660788.799999997</v>
      </c>
      <c r="H385" s="28">
        <f>База!H406-'База (2)'!H385</f>
        <v>-560</v>
      </c>
      <c r="I385" s="17">
        <f>База!I406-'База (2)'!I385</f>
        <v>7965</v>
      </c>
      <c r="J385" s="29">
        <f>База!J406-'База (2)'!J385</f>
        <v>43305084.450000003</v>
      </c>
      <c r="K385" s="111">
        <f>База!K406-'База (2)'!K385</f>
        <v>302</v>
      </c>
      <c r="L385" s="18">
        <f>База!L406-'База (2)'!L385</f>
        <v>625</v>
      </c>
      <c r="M385" s="29">
        <f>База!M406-'База (2)'!M385</f>
        <v>3644295.650000006</v>
      </c>
      <c r="N385" s="181">
        <f>База!N406-'База (2)'!N385</f>
        <v>0.19334186939820744</v>
      </c>
      <c r="O385" s="19">
        <f>База!O406-'База (2)'!O385</f>
        <v>0.14498560694769713</v>
      </c>
      <c r="P385" s="32">
        <f>База!P406-'База (2)'!P385</f>
        <v>4.9050715078180873E-2</v>
      </c>
      <c r="Q385" s="93"/>
      <c r="R385" s="93"/>
      <c r="S385" s="93"/>
      <c r="T385" s="87"/>
      <c r="U385" s="81"/>
    </row>
    <row r="386" spans="1:28" s="16" customFormat="1" outlineLevel="1">
      <c r="A386" s="193" t="s">
        <v>61</v>
      </c>
      <c r="B386" s="5" t="s">
        <v>143</v>
      </c>
      <c r="C386" s="6" t="s">
        <v>2</v>
      </c>
      <c r="D386" s="163" t="s">
        <v>3</v>
      </c>
      <c r="E386" s="26">
        <f>База!E407-'База (2)'!E386</f>
        <v>0</v>
      </c>
      <c r="F386" s="14">
        <f>База!F407-'База (2)'!F386</f>
        <v>0</v>
      </c>
      <c r="G386" s="27">
        <f>База!G407-'База (2)'!G386</f>
        <v>0</v>
      </c>
      <c r="H386" s="230">
        <f>База!H407-'База (2)'!H386</f>
        <v>0</v>
      </c>
      <c r="I386" s="231">
        <f>База!I407-'База (2)'!I386</f>
        <v>0</v>
      </c>
      <c r="J386" s="232">
        <f>База!J407-'База (2)'!J386</f>
        <v>0</v>
      </c>
      <c r="K386" s="165">
        <f>База!K407-'База (2)'!K386</f>
        <v>0</v>
      </c>
      <c r="L386" s="21">
        <f>База!L407-'База (2)'!L386</f>
        <v>0</v>
      </c>
      <c r="M386" s="27">
        <f>База!M407-'База (2)'!M386</f>
        <v>0</v>
      </c>
      <c r="N386" s="30">
        <f>База!N407-'База (2)'!N386</f>
        <v>0</v>
      </c>
      <c r="O386" s="15">
        <f>База!O407-'База (2)'!O386</f>
        <v>0</v>
      </c>
      <c r="P386" s="31">
        <f>База!P407-'База (2)'!P386</f>
        <v>0</v>
      </c>
      <c r="Q386" s="92"/>
      <c r="R386" s="92"/>
      <c r="S386" s="92"/>
      <c r="T386" s="86"/>
      <c r="U386" s="81"/>
    </row>
    <row r="387" spans="1:28" s="13" customFormat="1">
      <c r="A387" s="36" t="s">
        <v>52</v>
      </c>
      <c r="B387" s="37" t="s">
        <v>64</v>
      </c>
      <c r="C387" s="215" t="s">
        <v>63</v>
      </c>
      <c r="D387" s="208" t="s">
        <v>145</v>
      </c>
      <c r="E387" s="40" t="e">
        <f>База!E408-'База (2)'!E387</f>
        <v>#VALUE!</v>
      </c>
      <c r="F387" s="41" t="e">
        <f>База!F408-'База (2)'!F387</f>
        <v>#VALUE!</v>
      </c>
      <c r="G387" s="42">
        <f>База!G408-'База (2)'!G387</f>
        <v>10285562.159999967</v>
      </c>
      <c r="H387" s="40" t="e">
        <f>База!H408-'База (2)'!H387</f>
        <v>#VALUE!</v>
      </c>
      <c r="I387" s="41" t="e">
        <f>База!I408-'База (2)'!I387</f>
        <v>#VALUE!</v>
      </c>
      <c r="J387" s="42">
        <f>База!J408-'База (2)'!J387</f>
        <v>232431242.26999995</v>
      </c>
      <c r="K387" s="40" t="e">
        <f>База!K408-'База (2)'!K387</f>
        <v>#VALUE!</v>
      </c>
      <c r="L387" s="41" t="e">
        <f>База!L408-'База (2)'!L387</f>
        <v>#VALUE!</v>
      </c>
      <c r="M387" s="42">
        <f>База!M408-'База (2)'!M387</f>
        <v>222145680.10999998</v>
      </c>
      <c r="N387" s="216" t="e">
        <f>База!N408-'База (2)'!N387</f>
        <v>#VALUE!</v>
      </c>
      <c r="O387" s="217" t="e">
        <f>База!O408-'База (2)'!O387</f>
        <v>#VALUE!</v>
      </c>
      <c r="P387" s="43">
        <f>База!P408-'База (2)'!P387</f>
        <v>1.1506370996707962</v>
      </c>
      <c r="Q387" s="91"/>
      <c r="R387" s="91"/>
      <c r="S387" s="91"/>
      <c r="T387" s="85"/>
      <c r="U387" s="81"/>
      <c r="W387" s="81"/>
      <c r="X387" s="81">
        <v>26871537.280000001</v>
      </c>
    </row>
    <row r="388" spans="1:28" s="16" customFormat="1" outlineLevel="1">
      <c r="A388" s="193" t="s">
        <v>64</v>
      </c>
      <c r="B388" s="5" t="s">
        <v>136</v>
      </c>
      <c r="C388" s="6" t="s">
        <v>137</v>
      </c>
      <c r="D388" s="161" t="s">
        <v>194</v>
      </c>
      <c r="E388" s="26">
        <f>База!E409-'База (2)'!E388</f>
        <v>0</v>
      </c>
      <c r="F388" s="14">
        <f>База!F409-'База (2)'!F388</f>
        <v>0</v>
      </c>
      <c r="G388" s="27">
        <f>База!G409-'База (2)'!G388</f>
        <v>0</v>
      </c>
      <c r="H388" s="26">
        <f>База!H409-'База (2)'!H388</f>
        <v>0</v>
      </c>
      <c r="I388" s="14">
        <f>База!I409-'База (2)'!I388</f>
        <v>0</v>
      </c>
      <c r="J388" s="27">
        <f>База!J409-'База (2)'!J388</f>
        <v>0</v>
      </c>
      <c r="K388" s="26">
        <f>База!K409-'База (2)'!K388</f>
        <v>0</v>
      </c>
      <c r="L388" s="14">
        <f>База!L409-'База (2)'!L388</f>
        <v>0</v>
      </c>
      <c r="M388" s="27">
        <f>База!M409-'База (2)'!M388</f>
        <v>0</v>
      </c>
      <c r="N388" s="30">
        <f>База!N409-'База (2)'!N388</f>
        <v>0</v>
      </c>
      <c r="O388" s="15">
        <f>База!O409-'База (2)'!O388</f>
        <v>0</v>
      </c>
      <c r="P388" s="31">
        <f>База!P409-'База (2)'!P388</f>
        <v>0</v>
      </c>
      <c r="Q388" s="92"/>
      <c r="R388" s="92"/>
      <c r="S388" s="92"/>
      <c r="T388" s="86"/>
      <c r="U388" s="81"/>
    </row>
    <row r="389" spans="1:28" s="20" customFormat="1" outlineLevel="1">
      <c r="A389" s="194" t="s">
        <v>64</v>
      </c>
      <c r="B389" s="7"/>
      <c r="C389" s="8" t="s">
        <v>166</v>
      </c>
      <c r="D389" s="162" t="s">
        <v>194</v>
      </c>
      <c r="E389" s="28">
        <f>База!E410-'База (2)'!E389</f>
        <v>0</v>
      </c>
      <c r="F389" s="17">
        <f>База!F410-'База (2)'!F389</f>
        <v>0</v>
      </c>
      <c r="G389" s="29">
        <f>База!G410-'База (2)'!G389</f>
        <v>0</v>
      </c>
      <c r="H389" s="28">
        <f>База!H410-'База (2)'!H389</f>
        <v>0</v>
      </c>
      <c r="I389" s="17">
        <f>База!I410-'База (2)'!I389</f>
        <v>0</v>
      </c>
      <c r="J389" s="29">
        <f>База!J410-'База (2)'!J389</f>
        <v>0</v>
      </c>
      <c r="K389" s="28">
        <f>База!K410-'База (2)'!K389</f>
        <v>0</v>
      </c>
      <c r="L389" s="18">
        <f>База!L410-'База (2)'!L389</f>
        <v>0</v>
      </c>
      <c r="M389" s="29">
        <f>База!M410-'База (2)'!M389</f>
        <v>0</v>
      </c>
      <c r="N389" s="181">
        <f>База!N410-'База (2)'!N389</f>
        <v>0</v>
      </c>
      <c r="O389" s="19">
        <f>База!O410-'База (2)'!O389</f>
        <v>0</v>
      </c>
      <c r="P389" s="32">
        <f>База!P410-'База (2)'!P389</f>
        <v>0</v>
      </c>
      <c r="Q389" s="93"/>
      <c r="R389" s="93"/>
      <c r="S389" s="93"/>
      <c r="T389" s="87"/>
      <c r="U389" s="81"/>
    </row>
    <row r="390" spans="1:28" s="20" customFormat="1" outlineLevel="1">
      <c r="A390" s="194" t="s">
        <v>64</v>
      </c>
      <c r="B390" s="7"/>
      <c r="C390" s="8" t="s">
        <v>167</v>
      </c>
      <c r="D390" s="162" t="s">
        <v>194</v>
      </c>
      <c r="E390" s="28">
        <f>База!E411-'База (2)'!E390</f>
        <v>0</v>
      </c>
      <c r="F390" s="17">
        <f>База!F411-'База (2)'!F390</f>
        <v>0</v>
      </c>
      <c r="G390" s="29">
        <f>База!G411-'База (2)'!G390</f>
        <v>0</v>
      </c>
      <c r="H390" s="28">
        <f>База!H411-'База (2)'!H390</f>
        <v>0</v>
      </c>
      <c r="I390" s="17">
        <f>База!I411-'База (2)'!I390</f>
        <v>0</v>
      </c>
      <c r="J390" s="29">
        <f>База!J411-'База (2)'!J390</f>
        <v>0</v>
      </c>
      <c r="K390" s="111">
        <f>База!K411-'База (2)'!K390</f>
        <v>0</v>
      </c>
      <c r="L390" s="18">
        <f>База!L411-'База (2)'!L390</f>
        <v>0</v>
      </c>
      <c r="M390" s="29">
        <f>База!M411-'База (2)'!M390</f>
        <v>0</v>
      </c>
      <c r="N390" s="181">
        <f>База!N411-'База (2)'!N390</f>
        <v>0</v>
      </c>
      <c r="O390" s="19">
        <f>База!O411-'База (2)'!O390</f>
        <v>0</v>
      </c>
      <c r="P390" s="32">
        <f>База!P411-'База (2)'!P390</f>
        <v>0</v>
      </c>
      <c r="Q390" s="93"/>
      <c r="R390" s="93"/>
      <c r="S390" s="93"/>
      <c r="T390" s="87"/>
      <c r="U390" s="81"/>
    </row>
    <row r="391" spans="1:28" s="20" customFormat="1" outlineLevel="1">
      <c r="A391" s="194" t="s">
        <v>64</v>
      </c>
      <c r="B391" s="7" t="s">
        <v>168</v>
      </c>
      <c r="C391" s="8" t="s">
        <v>138</v>
      </c>
      <c r="D391" s="162" t="s">
        <v>194</v>
      </c>
      <c r="E391" s="28">
        <f>База!E412-'База (2)'!E391</f>
        <v>0</v>
      </c>
      <c r="F391" s="17">
        <f>База!F412-'База (2)'!F391</f>
        <v>0</v>
      </c>
      <c r="G391" s="29">
        <f>База!G412-'База (2)'!G391</f>
        <v>0</v>
      </c>
      <c r="H391" s="28">
        <f>База!H412-'База (2)'!H391</f>
        <v>0</v>
      </c>
      <c r="I391" s="17">
        <f>База!I412-'База (2)'!I391</f>
        <v>0</v>
      </c>
      <c r="J391" s="29">
        <f>База!J412-'База (2)'!J391</f>
        <v>0</v>
      </c>
      <c r="K391" s="111">
        <f>База!K412-'База (2)'!K391</f>
        <v>0</v>
      </c>
      <c r="L391" s="18">
        <f>База!L412-'База (2)'!L391</f>
        <v>0</v>
      </c>
      <c r="M391" s="29">
        <f>База!M412-'База (2)'!M391</f>
        <v>0</v>
      </c>
      <c r="N391" s="181">
        <f>База!N412-'База (2)'!N391</f>
        <v>0</v>
      </c>
      <c r="O391" s="19">
        <f>База!O412-'База (2)'!O391</f>
        <v>0</v>
      </c>
      <c r="P391" s="32">
        <f>База!P412-'База (2)'!P391</f>
        <v>0</v>
      </c>
      <c r="Q391" s="93"/>
      <c r="R391" s="93"/>
      <c r="S391" s="93"/>
      <c r="T391" s="87"/>
      <c r="U391" s="81"/>
    </row>
    <row r="392" spans="1:28" s="20" customFormat="1" ht="31.5" outlineLevel="1">
      <c r="A392" s="194" t="s">
        <v>64</v>
      </c>
      <c r="B392" s="7" t="s">
        <v>169</v>
      </c>
      <c r="C392" s="129" t="s">
        <v>181</v>
      </c>
      <c r="D392" s="162" t="s">
        <v>195</v>
      </c>
      <c r="E392" s="28">
        <f>База!E413-'База (2)'!E392</f>
        <v>0</v>
      </c>
      <c r="F392" s="17">
        <f>База!F413-'База (2)'!F392</f>
        <v>0</v>
      </c>
      <c r="G392" s="29">
        <f>База!G413-'База (2)'!G392</f>
        <v>0</v>
      </c>
      <c r="H392" s="111">
        <f>База!H413-'База (2)'!H392</f>
        <v>0</v>
      </c>
      <c r="I392" s="18">
        <f>База!I413-'База (2)'!I392</f>
        <v>0</v>
      </c>
      <c r="J392" s="29">
        <f>База!J413-'База (2)'!J392</f>
        <v>0</v>
      </c>
      <c r="K392" s="28">
        <f>База!K413-'База (2)'!K392</f>
        <v>0</v>
      </c>
      <c r="L392" s="18">
        <f>База!L413-'База (2)'!L392</f>
        <v>0</v>
      </c>
      <c r="M392" s="29">
        <f>База!M413-'База (2)'!M392</f>
        <v>0</v>
      </c>
      <c r="N392" s="181">
        <f>База!N413-'База (2)'!N392</f>
        <v>0</v>
      </c>
      <c r="O392" s="19">
        <f>База!O413-'База (2)'!O392</f>
        <v>0</v>
      </c>
      <c r="P392" s="32">
        <f>База!P413-'База (2)'!P392</f>
        <v>0</v>
      </c>
      <c r="Q392" s="93"/>
      <c r="R392" s="93"/>
      <c r="S392" s="93"/>
      <c r="T392" s="87"/>
      <c r="U392" s="81"/>
    </row>
    <row r="393" spans="1:28" s="20" customFormat="1" outlineLevel="1">
      <c r="A393" s="194" t="s">
        <v>64</v>
      </c>
      <c r="B393" s="7" t="s">
        <v>170</v>
      </c>
      <c r="C393" s="8" t="s">
        <v>180</v>
      </c>
      <c r="D393" s="162" t="s">
        <v>194</v>
      </c>
      <c r="E393" s="28">
        <f>База!E414-'База (2)'!E393</f>
        <v>0</v>
      </c>
      <c r="F393" s="17">
        <f>База!F414-'База (2)'!F393</f>
        <v>0</v>
      </c>
      <c r="G393" s="29">
        <f>База!G414-'База (2)'!G393</f>
        <v>0</v>
      </c>
      <c r="H393" s="28">
        <f>База!H414-'База (2)'!H393</f>
        <v>0</v>
      </c>
      <c r="I393" s="17">
        <f>База!I414-'База (2)'!I393</f>
        <v>0</v>
      </c>
      <c r="J393" s="29">
        <f>База!J414-'База (2)'!J393</f>
        <v>0</v>
      </c>
      <c r="K393" s="111">
        <f>База!K414-'База (2)'!K393</f>
        <v>0</v>
      </c>
      <c r="L393" s="18">
        <f>База!L414-'База (2)'!L393</f>
        <v>0</v>
      </c>
      <c r="M393" s="29">
        <f>База!M414-'База (2)'!M393</f>
        <v>0</v>
      </c>
      <c r="N393" s="181">
        <f>База!N414-'База (2)'!N393</f>
        <v>0</v>
      </c>
      <c r="O393" s="19">
        <f>База!O414-'База (2)'!O393</f>
        <v>0</v>
      </c>
      <c r="P393" s="32">
        <f>База!P414-'База (2)'!P393</f>
        <v>0</v>
      </c>
      <c r="Q393" s="93"/>
      <c r="R393" s="93"/>
      <c r="S393" s="93"/>
      <c r="U393" s="81"/>
      <c r="X393" s="198"/>
      <c r="AB393" s="22"/>
    </row>
    <row r="394" spans="1:28" s="20" customFormat="1" outlineLevel="1">
      <c r="A394" s="194" t="s">
        <v>64</v>
      </c>
      <c r="B394" s="7" t="s">
        <v>171</v>
      </c>
      <c r="C394" s="8" t="s">
        <v>156</v>
      </c>
      <c r="D394" s="162"/>
      <c r="E394" s="28">
        <f>База!E415-'База (2)'!E394</f>
        <v>800</v>
      </c>
      <c r="F394" s="17">
        <f>База!F415-'База (2)'!F394</f>
        <v>6299</v>
      </c>
      <c r="G394" s="29">
        <f>База!G415-'База (2)'!G394</f>
        <v>15981547.560000002</v>
      </c>
      <c r="H394" s="28">
        <f>База!H415-'База (2)'!H394</f>
        <v>800</v>
      </c>
      <c r="I394" s="17">
        <f>База!I415-'База (2)'!I394</f>
        <v>6160</v>
      </c>
      <c r="J394" s="29">
        <f>База!J415-'База (2)'!J394</f>
        <v>16545193</v>
      </c>
      <c r="K394" s="111">
        <f>База!K415-'База (2)'!K394</f>
        <v>0</v>
      </c>
      <c r="L394" s="18">
        <f>База!L415-'База (2)'!L394</f>
        <v>-139</v>
      </c>
      <c r="M394" s="29">
        <f>База!M415-'База (2)'!M394</f>
        <v>563645.43999999762</v>
      </c>
      <c r="N394" s="181">
        <f>База!N415-'База (2)'!N394</f>
        <v>0</v>
      </c>
      <c r="O394" s="19">
        <f>База!O415-'База (2)'!O394</f>
        <v>-2.2066994761073187E-2</v>
      </c>
      <c r="P394" s="32">
        <f>База!P415-'База (2)'!P394</f>
        <v>3.5268514384097449E-2</v>
      </c>
      <c r="Q394" s="93"/>
      <c r="R394" s="93"/>
      <c r="S394" s="93"/>
      <c r="T394" s="87"/>
      <c r="U394" s="81"/>
    </row>
    <row r="395" spans="1:28" s="20" customFormat="1" outlineLevel="1">
      <c r="A395" s="193" t="s">
        <v>64</v>
      </c>
      <c r="B395" s="5" t="s">
        <v>141</v>
      </c>
      <c r="C395" s="6" t="s">
        <v>140</v>
      </c>
      <c r="D395" s="161" t="s">
        <v>159</v>
      </c>
      <c r="E395" s="26">
        <f>База!E416-'База (2)'!E395</f>
        <v>-519</v>
      </c>
      <c r="F395" s="14">
        <f>База!F416-'База (2)'!F395</f>
        <v>-4379</v>
      </c>
      <c r="G395" s="27">
        <f>База!G416-'База (2)'!G395</f>
        <v>-9507109.1000000015</v>
      </c>
      <c r="H395" s="26">
        <f>База!H416-'База (2)'!H395</f>
        <v>0</v>
      </c>
      <c r="I395" s="21">
        <f>База!I416-'База (2)'!I395</f>
        <v>0</v>
      </c>
      <c r="J395" s="27">
        <f>База!J416-'База (2)'!J395</f>
        <v>0</v>
      </c>
      <c r="K395" s="26">
        <f>База!K416-'База (2)'!K395</f>
        <v>519</v>
      </c>
      <c r="L395" s="21">
        <f>База!L416-'База (2)'!L395</f>
        <v>4379</v>
      </c>
      <c r="M395" s="27">
        <f>База!M416-'База (2)'!M395</f>
        <v>9507109.1000000015</v>
      </c>
      <c r="N395" s="30">
        <f>База!N416-'База (2)'!N395</f>
        <v>1</v>
      </c>
      <c r="O395" s="15">
        <f>База!O416-'База (2)'!O395</f>
        <v>1</v>
      </c>
      <c r="P395" s="31">
        <f>База!P416-'База (2)'!P395</f>
        <v>1</v>
      </c>
      <c r="Q395" s="92"/>
      <c r="R395" s="92"/>
      <c r="S395" s="92"/>
      <c r="T395" s="87"/>
      <c r="U395" s="81"/>
    </row>
    <row r="396" spans="1:28" s="20" customFormat="1" outlineLevel="1">
      <c r="A396" s="193" t="s">
        <v>64</v>
      </c>
      <c r="B396" s="5"/>
      <c r="C396" s="8" t="s">
        <v>166</v>
      </c>
      <c r="D396" s="162" t="s">
        <v>159</v>
      </c>
      <c r="E396" s="28">
        <f>База!E417-'База (2)'!E396</f>
        <v>0</v>
      </c>
      <c r="F396" s="17">
        <f>База!F417-'База (2)'!F396</f>
        <v>0</v>
      </c>
      <c r="G396" s="29">
        <f>База!G417-'База (2)'!G396</f>
        <v>0</v>
      </c>
      <c r="H396" s="28">
        <f>База!H417-'База (2)'!H396</f>
        <v>0</v>
      </c>
      <c r="I396" s="17">
        <f>База!I417-'База (2)'!I396</f>
        <v>0</v>
      </c>
      <c r="J396" s="29">
        <f>База!J417-'База (2)'!J396</f>
        <v>0</v>
      </c>
      <c r="K396" s="111">
        <f>База!K417-'База (2)'!K396</f>
        <v>0</v>
      </c>
      <c r="L396" s="18">
        <f>База!L417-'База (2)'!L396</f>
        <v>0</v>
      </c>
      <c r="M396" s="29">
        <f>База!M417-'База (2)'!M396</f>
        <v>0</v>
      </c>
      <c r="N396" s="30">
        <f>База!N417-'База (2)'!N396</f>
        <v>0</v>
      </c>
      <c r="O396" s="15">
        <f>База!O417-'База (2)'!O396</f>
        <v>0</v>
      </c>
      <c r="P396" s="31">
        <f>База!P417-'База (2)'!P396</f>
        <v>0</v>
      </c>
      <c r="Q396" s="93"/>
      <c r="R396" s="93"/>
      <c r="S396" s="93"/>
      <c r="T396" s="87"/>
      <c r="U396" s="81"/>
    </row>
    <row r="397" spans="1:28" s="16" customFormat="1" outlineLevel="1">
      <c r="A397" s="193" t="s">
        <v>64</v>
      </c>
      <c r="B397" s="5"/>
      <c r="C397" s="8" t="s">
        <v>167</v>
      </c>
      <c r="D397" s="162" t="s">
        <v>159</v>
      </c>
      <c r="E397" s="28">
        <f>База!E418-'База (2)'!E397</f>
        <v>800</v>
      </c>
      <c r="F397" s="17">
        <f>База!F418-'База (2)'!F397</f>
        <v>6299</v>
      </c>
      <c r="G397" s="29">
        <f>База!G418-'База (2)'!G397</f>
        <v>15981547.560000002</v>
      </c>
      <c r="H397" s="111">
        <f>База!H418-'База (2)'!H397</f>
        <v>800</v>
      </c>
      <c r="I397" s="18">
        <f>База!I418-'База (2)'!I397</f>
        <v>6160</v>
      </c>
      <c r="J397" s="29">
        <f>База!J418-'База (2)'!J397</f>
        <v>16545193</v>
      </c>
      <c r="K397" s="111">
        <f>База!K418-'База (2)'!K397</f>
        <v>0</v>
      </c>
      <c r="L397" s="18">
        <f>База!L418-'База (2)'!L397</f>
        <v>-139</v>
      </c>
      <c r="M397" s="29">
        <f>База!M418-'База (2)'!M397</f>
        <v>563645.43999999762</v>
      </c>
      <c r="N397" s="181">
        <f>База!N418-'База (2)'!N397</f>
        <v>0</v>
      </c>
      <c r="O397" s="19">
        <f>База!O418-'База (2)'!O397</f>
        <v>-2.2066994761073187E-2</v>
      </c>
      <c r="P397" s="32">
        <f>База!P418-'База (2)'!P397</f>
        <v>3.5268514384097449E-2</v>
      </c>
      <c r="Q397" s="93"/>
      <c r="R397" s="93"/>
      <c r="S397" s="93"/>
      <c r="T397" s="86"/>
      <c r="U397" s="81"/>
    </row>
    <row r="398" spans="1:28" s="20" customFormat="1" ht="31.5" outlineLevel="1">
      <c r="A398" s="193" t="s">
        <v>64</v>
      </c>
      <c r="B398" s="5"/>
      <c r="C398" s="129" t="s">
        <v>182</v>
      </c>
      <c r="D398" s="162" t="s">
        <v>159</v>
      </c>
      <c r="E398" s="28">
        <f>База!E419-'База (2)'!E398</f>
        <v>0</v>
      </c>
      <c r="F398" s="17">
        <f>База!F419-'База (2)'!F398</f>
        <v>0</v>
      </c>
      <c r="G398" s="29">
        <f>База!G419-'База (2)'!G398</f>
        <v>0</v>
      </c>
      <c r="H398" s="28">
        <f>База!H419-'База (2)'!H398</f>
        <v>0</v>
      </c>
      <c r="I398" s="18">
        <f>База!I419-'База (2)'!I398</f>
        <v>0</v>
      </c>
      <c r="J398" s="29">
        <f>База!J419-'База (2)'!J398</f>
        <v>0</v>
      </c>
      <c r="K398" s="111">
        <f>База!K419-'База (2)'!K398</f>
        <v>0</v>
      </c>
      <c r="L398" s="18">
        <f>База!L419-'База (2)'!L398</f>
        <v>0</v>
      </c>
      <c r="M398" s="29">
        <f>База!M419-'База (2)'!M398</f>
        <v>0</v>
      </c>
      <c r="N398" s="30">
        <f>База!N419-'База (2)'!N398</f>
        <v>0</v>
      </c>
      <c r="O398" s="15">
        <f>База!O419-'База (2)'!O398</f>
        <v>0</v>
      </c>
      <c r="P398" s="31">
        <f>База!P419-'База (2)'!P398</f>
        <v>0</v>
      </c>
      <c r="Q398" s="93"/>
      <c r="R398" s="93"/>
      <c r="S398" s="93"/>
      <c r="T398" s="87"/>
      <c r="U398" s="81"/>
    </row>
    <row r="399" spans="1:28" s="20" customFormat="1" outlineLevel="1">
      <c r="A399" s="194" t="s">
        <v>64</v>
      </c>
      <c r="B399" s="7" t="s">
        <v>185</v>
      </c>
      <c r="C399" s="8" t="s">
        <v>157</v>
      </c>
      <c r="D399" s="162" t="s">
        <v>159</v>
      </c>
      <c r="E399" s="28">
        <f>База!E420-'База (2)'!E399</f>
        <v>41341</v>
      </c>
      <c r="F399" s="17">
        <f>База!F420-'База (2)'!F399</f>
        <v>254073</v>
      </c>
      <c r="G399" s="29">
        <f>База!G420-'База (2)'!G399</f>
        <v>175230328.80999994</v>
      </c>
      <c r="H399" s="28">
        <f>База!H420-'База (2)'!H399</f>
        <v>40950</v>
      </c>
      <c r="I399" s="17">
        <f>База!I420-'База (2)'!I399</f>
        <v>264125</v>
      </c>
      <c r="J399" s="29">
        <f>База!J420-'База (2)'!J399</f>
        <v>242757586.54999995</v>
      </c>
      <c r="K399" s="111">
        <f>База!K420-'База (2)'!K399</f>
        <v>-391</v>
      </c>
      <c r="L399" s="18">
        <f>База!L420-'База (2)'!L399</f>
        <v>10052</v>
      </c>
      <c r="M399" s="29">
        <f>База!M420-'База (2)'!M399</f>
        <v>67527257.739999995</v>
      </c>
      <c r="N399" s="181">
        <f>База!N420-'База (2)'!N399</f>
        <v>0.97826086956521741</v>
      </c>
      <c r="O399" s="19">
        <f>База!O420-'База (2)'!O399</f>
        <v>1.0219499171993252</v>
      </c>
      <c r="P399" s="32">
        <f>База!P420-'База (2)'!P399</f>
        <v>1.3139115897669149</v>
      </c>
      <c r="Q399" s="93"/>
      <c r="R399" s="93"/>
      <c r="S399" s="93"/>
      <c r="T399" s="87"/>
      <c r="U399" s="81"/>
    </row>
    <row r="400" spans="1:28" s="20" customFormat="1" outlineLevel="1">
      <c r="A400" s="194" t="s">
        <v>64</v>
      </c>
      <c r="B400" s="7" t="s">
        <v>186</v>
      </c>
      <c r="C400" s="8" t="s">
        <v>183</v>
      </c>
      <c r="D400" s="162" t="s">
        <v>159</v>
      </c>
      <c r="E400" s="28">
        <f>База!E421-'База (2)'!E400</f>
        <v>40652</v>
      </c>
      <c r="F400" s="17">
        <f>База!F421-'База (2)'!F400</f>
        <v>253852</v>
      </c>
      <c r="G400" s="29">
        <f>База!G421-'База (2)'!G400</f>
        <v>182017152.94999996</v>
      </c>
      <c r="H400" s="28">
        <f>База!H421-'База (2)'!H400</f>
        <v>39933</v>
      </c>
      <c r="I400" s="17">
        <f>База!I421-'База (2)'!I400</f>
        <v>260125</v>
      </c>
      <c r="J400" s="29">
        <f>База!J421-'База (2)'!J400</f>
        <v>240048586.54999995</v>
      </c>
      <c r="K400" s="111">
        <f>База!K421-'База (2)'!K400</f>
        <v>-719</v>
      </c>
      <c r="L400" s="18">
        <f>База!L421-'База (2)'!L400</f>
        <v>6273</v>
      </c>
      <c r="M400" s="29">
        <f>База!M421-'База (2)'!M400</f>
        <v>58031433.599999994</v>
      </c>
      <c r="N400" s="181">
        <f>База!N421-'База (2)'!N400</f>
        <v>-1.7686706681098101E-2</v>
      </c>
      <c r="O400" s="19">
        <f>База!O421-'База (2)'!O400</f>
        <v>2.4711249074263746E-2</v>
      </c>
      <c r="P400" s="32">
        <f>База!P421-'База (2)'!P400</f>
        <v>0.31882398257235245</v>
      </c>
      <c r="Q400" s="93"/>
      <c r="R400" s="93"/>
      <c r="S400" s="93"/>
      <c r="T400" s="87"/>
      <c r="U400" s="81"/>
    </row>
    <row r="401" spans="1:28" s="20" customFormat="1" outlineLevel="1">
      <c r="A401" s="194" t="s">
        <v>64</v>
      </c>
      <c r="B401" s="7" t="s">
        <v>187</v>
      </c>
      <c r="C401" s="8" t="s">
        <v>156</v>
      </c>
      <c r="D401" s="162"/>
      <c r="E401" s="28" t="e">
        <f>База!#REF!-'База (2)'!E401</f>
        <v>#REF!</v>
      </c>
      <c r="F401" s="17" t="e">
        <f>База!#REF!-'База (2)'!F401</f>
        <v>#REF!</v>
      </c>
      <c r="G401" s="29" t="e">
        <f>База!#REF!-'База (2)'!G401</f>
        <v>#REF!</v>
      </c>
      <c r="H401" s="28" t="e">
        <f>База!#REF!-'База (2)'!H401</f>
        <v>#REF!</v>
      </c>
      <c r="I401" s="17" t="e">
        <f>База!#REF!-'База (2)'!I401</f>
        <v>#REF!</v>
      </c>
      <c r="J401" s="29" t="e">
        <f>База!#REF!-'База (2)'!J401</f>
        <v>#REF!</v>
      </c>
      <c r="K401" s="111" t="e">
        <f>База!#REF!-'База (2)'!K401</f>
        <v>#REF!</v>
      </c>
      <c r="L401" s="18" t="e">
        <f>База!#REF!-'База (2)'!L401</f>
        <v>#REF!</v>
      </c>
      <c r="M401" s="29" t="e">
        <f>База!#REF!-'База (2)'!M401</f>
        <v>#REF!</v>
      </c>
      <c r="N401" s="181" t="e">
        <f>База!#REF!-'База (2)'!N401</f>
        <v>#REF!</v>
      </c>
      <c r="O401" s="19" t="e">
        <f>База!#REF!-'База (2)'!O401</f>
        <v>#REF!</v>
      </c>
      <c r="P401" s="32" t="e">
        <f>База!#REF!-'База (2)'!P401</f>
        <v>#REF!</v>
      </c>
      <c r="Q401" s="93"/>
      <c r="R401" s="93"/>
      <c r="S401" s="93"/>
      <c r="U401" s="81"/>
    </row>
    <row r="402" spans="1:28" s="20" customFormat="1" ht="31.5" outlineLevel="1">
      <c r="A402" s="193" t="s">
        <v>64</v>
      </c>
      <c r="B402" s="5" t="s">
        <v>139</v>
      </c>
      <c r="C402" s="9" t="s">
        <v>142</v>
      </c>
      <c r="D402" s="163" t="s">
        <v>1</v>
      </c>
      <c r="E402" s="26">
        <f>База!E422-'База (2)'!E402</f>
        <v>-19683</v>
      </c>
      <c r="F402" s="21">
        <f>База!F422-'База (2)'!F402</f>
        <v>-197920</v>
      </c>
      <c r="G402" s="27">
        <f>База!G422-'База (2)'!G402</f>
        <v>-114597223.76000001</v>
      </c>
      <c r="H402" s="26">
        <f>База!H422-'База (2)'!H402</f>
        <v>-23046</v>
      </c>
      <c r="I402" s="21">
        <f>База!I422-'База (2)'!I402</f>
        <v>-186381</v>
      </c>
      <c r="J402" s="27">
        <f>База!J422-'База (2)'!J402</f>
        <v>46384396.73999998</v>
      </c>
      <c r="K402" s="26">
        <f>База!K422-'База (2)'!K402</f>
        <v>-3363</v>
      </c>
      <c r="L402" s="21">
        <f>База!L422-'База (2)'!L402</f>
        <v>11539</v>
      </c>
      <c r="M402" s="27">
        <f>База!M422-'База (2)'!M402</f>
        <v>160981620.5</v>
      </c>
      <c r="N402" s="30">
        <f>База!N422-'База (2)'!N402</f>
        <v>-7.8274030037818187E-2</v>
      </c>
      <c r="O402" s="15">
        <f>База!O422-'База (2)'!O402</f>
        <v>6.0521312577327416E-2</v>
      </c>
      <c r="P402" s="31">
        <f>База!P422-'База (2)'!P402</f>
        <v>0.95556108520299121</v>
      </c>
      <c r="Q402" s="92"/>
      <c r="R402" s="92"/>
      <c r="S402" s="92"/>
      <c r="T402" s="87"/>
      <c r="U402" s="81"/>
    </row>
    <row r="403" spans="1:28" s="20" customFormat="1" ht="31.5" outlineLevel="1">
      <c r="A403" s="194" t="s">
        <v>64</v>
      </c>
      <c r="B403" s="7" t="s">
        <v>188</v>
      </c>
      <c r="C403" s="10" t="s">
        <v>184</v>
      </c>
      <c r="D403" s="164" t="s">
        <v>1</v>
      </c>
      <c r="E403" s="28">
        <f>База!E423-'База (2)'!E403</f>
        <v>-32473</v>
      </c>
      <c r="F403" s="17">
        <f>База!F423-'База (2)'!F403</f>
        <v>-271178</v>
      </c>
      <c r="G403" s="29">
        <f>База!G423-'База (2)'!G403</f>
        <v>-177644029.25</v>
      </c>
      <c r="H403" s="28">
        <f>База!H423-'База (2)'!H403</f>
        <v>-35968</v>
      </c>
      <c r="I403" s="17">
        <f>База!I423-'База (2)'!I403</f>
        <v>-262227</v>
      </c>
      <c r="J403" s="29">
        <f>База!J423-'База (2)'!J403</f>
        <v>-23129737.280000001</v>
      </c>
      <c r="K403" s="111">
        <f>База!K423-'База (2)'!K403</f>
        <v>-3495</v>
      </c>
      <c r="L403" s="18">
        <f>База!L423-'База (2)'!L403</f>
        <v>8951</v>
      </c>
      <c r="M403" s="29">
        <f>База!M423-'База (2)'!M403</f>
        <v>154514291.97</v>
      </c>
      <c r="N403" s="181">
        <f>База!N423-'База (2)'!N403</f>
        <v>0.87884026324568587</v>
      </c>
      <c r="O403" s="19">
        <f>База!O423-'База (2)'!O403</f>
        <v>3.3007839869015926E-2</v>
      </c>
      <c r="P403" s="32">
        <f>База!P423-'База (2)'!P403</f>
        <v>2.108099721742275</v>
      </c>
      <c r="Q403" s="93"/>
      <c r="R403" s="93"/>
      <c r="S403" s="93"/>
      <c r="T403" s="87"/>
      <c r="U403" s="81"/>
    </row>
    <row r="404" spans="1:28" s="20" customFormat="1" ht="31.5" outlineLevel="1">
      <c r="A404" s="194" t="s">
        <v>64</v>
      </c>
      <c r="B404" s="7"/>
      <c r="C404" s="10" t="s">
        <v>224</v>
      </c>
      <c r="D404" s="164" t="s">
        <v>225</v>
      </c>
      <c r="E404" s="28">
        <f>База!E424-'База (2)'!E404</f>
        <v>-14736</v>
      </c>
      <c r="F404" s="17">
        <f>База!F424-'База (2)'!F404</f>
        <v>-79434</v>
      </c>
      <c r="G404" s="29">
        <f>База!G424-'База (2)'!G404</f>
        <v>-63132677</v>
      </c>
      <c r="H404" s="28">
        <f>База!H424-'База (2)'!H404</f>
        <v>-11986</v>
      </c>
      <c r="I404" s="17">
        <f>База!I424-'База (2)'!I404</f>
        <v>-66743</v>
      </c>
      <c r="J404" s="29">
        <f>База!J424-'База (2)'!J404</f>
        <v>-55047392.470000006</v>
      </c>
      <c r="K404" s="111">
        <f>База!K424-'База (2)'!K404</f>
        <v>2750</v>
      </c>
      <c r="L404" s="18">
        <f>База!L424-'База (2)'!L404</f>
        <v>12691</v>
      </c>
      <c r="M404" s="29">
        <f>База!M424-'База (2)'!M404</f>
        <v>8085284.5299999937</v>
      </c>
      <c r="N404" s="181">
        <f>База!N424-'База (2)'!N404</f>
        <v>2.6345520580309228E-2</v>
      </c>
      <c r="O404" s="19">
        <f>База!O424-'База (2)'!O404</f>
        <v>2.7727389845311062E-2</v>
      </c>
      <c r="P404" s="32">
        <f>База!P424-'База (2)'!P404</f>
        <v>0.11109922136922316</v>
      </c>
      <c r="Q404" s="93"/>
      <c r="R404" s="93"/>
      <c r="S404" s="93"/>
      <c r="T404" s="87"/>
      <c r="U404" s="81"/>
    </row>
    <row r="405" spans="1:28" s="20" customFormat="1" outlineLevel="1">
      <c r="A405" s="194" t="s">
        <v>64</v>
      </c>
      <c r="B405" s="7"/>
      <c r="C405" s="10" t="s">
        <v>222</v>
      </c>
      <c r="D405" s="164" t="s">
        <v>223</v>
      </c>
      <c r="E405" s="28">
        <f>База!E425-'База (2)'!E405</f>
        <v>-1254</v>
      </c>
      <c r="F405" s="17">
        <f>База!F425-'База (2)'!F405</f>
        <v>0</v>
      </c>
      <c r="G405" s="29">
        <f>База!G425-'База (2)'!G405</f>
        <v>-1442220</v>
      </c>
      <c r="H405" s="28">
        <f>База!H425-'База (2)'!H405</f>
        <v>-460</v>
      </c>
      <c r="I405" s="17">
        <f>База!I425-'База (2)'!I405</f>
        <v>0</v>
      </c>
      <c r="J405" s="29">
        <f>База!J425-'База (2)'!J405</f>
        <v>-391000</v>
      </c>
      <c r="K405" s="111">
        <f>База!K425-'База (2)'!K405</f>
        <v>794</v>
      </c>
      <c r="L405" s="18">
        <f>База!L425-'База (2)'!L405</f>
        <v>0</v>
      </c>
      <c r="M405" s="29">
        <f>База!M425-'База (2)'!M405</f>
        <v>1051220</v>
      </c>
      <c r="N405" s="181">
        <f>База!N425-'База (2)'!N405</f>
        <v>0.6331738437001595</v>
      </c>
      <c r="O405" s="19">
        <f>База!O425-'База (2)'!O405</f>
        <v>0</v>
      </c>
      <c r="P405" s="32">
        <f>База!P425-'База (2)'!P405</f>
        <v>0.72889018318980459</v>
      </c>
      <c r="Q405" s="93"/>
      <c r="R405" s="93"/>
      <c r="S405" s="93"/>
      <c r="T405" s="87"/>
      <c r="U405" s="81"/>
    </row>
    <row r="406" spans="1:28" s="20" customFormat="1" outlineLevel="1">
      <c r="A406" s="194" t="s">
        <v>64</v>
      </c>
      <c r="B406" s="7" t="s">
        <v>189</v>
      </c>
      <c r="C406" s="11" t="s">
        <v>144</v>
      </c>
      <c r="D406" s="164" t="s">
        <v>1</v>
      </c>
      <c r="E406" s="28">
        <f>База!E428-'База (2)'!E406</f>
        <v>-1312</v>
      </c>
      <c r="F406" s="17">
        <f>База!F428-'База (2)'!F406</f>
        <v>-5230</v>
      </c>
      <c r="G406" s="29">
        <f>База!G428-'База (2)'!G406</f>
        <v>-2836800</v>
      </c>
      <c r="H406" s="28">
        <f>База!H428-'База (2)'!H406</f>
        <v>-1184</v>
      </c>
      <c r="I406" s="17">
        <f>База!I428-'База (2)'!I406</f>
        <v>-4700</v>
      </c>
      <c r="J406" s="29">
        <f>База!J428-'База (2)'!J406</f>
        <v>-2692800</v>
      </c>
      <c r="K406" s="111">
        <f>База!K428-'База (2)'!K406</f>
        <v>128</v>
      </c>
      <c r="L406" s="18">
        <f>База!L428-'База (2)'!L406</f>
        <v>530</v>
      </c>
      <c r="M406" s="29">
        <f>База!M428-'База (2)'!M406</f>
        <v>144000</v>
      </c>
      <c r="N406" s="181">
        <f>База!N428-'База (2)'!N406</f>
        <v>9.7560975609756101E-2</v>
      </c>
      <c r="O406" s="19">
        <f>База!O428-'База (2)'!O406</f>
        <v>0.10133843212237094</v>
      </c>
      <c r="P406" s="32">
        <f>База!P428-'База (2)'!P406</f>
        <v>5.0761421319796954E-2</v>
      </c>
      <c r="Q406" s="93"/>
      <c r="R406" s="93"/>
      <c r="S406" s="93"/>
      <c r="T406" s="87"/>
      <c r="U406" s="81"/>
    </row>
    <row r="407" spans="1:28" s="16" customFormat="1" outlineLevel="1">
      <c r="A407" s="193" t="s">
        <v>64</v>
      </c>
      <c r="B407" s="5" t="s">
        <v>143</v>
      </c>
      <c r="C407" s="6" t="s">
        <v>2</v>
      </c>
      <c r="D407" s="163" t="s">
        <v>3</v>
      </c>
      <c r="E407" s="26">
        <f>База!E429-'База (2)'!E407</f>
        <v>0</v>
      </c>
      <c r="F407" s="14">
        <f>База!F429-'База (2)'!F407</f>
        <v>0</v>
      </c>
      <c r="G407" s="27">
        <f>База!G429-'База (2)'!G407</f>
        <v>0</v>
      </c>
      <c r="H407" s="230">
        <f>База!H429-'База (2)'!H407</f>
        <v>0</v>
      </c>
      <c r="I407" s="231">
        <f>База!I429-'База (2)'!I407</f>
        <v>0</v>
      </c>
      <c r="J407" s="232">
        <f>База!J429-'База (2)'!J407</f>
        <v>0</v>
      </c>
      <c r="K407" s="165">
        <f>База!K429-'База (2)'!K407</f>
        <v>0</v>
      </c>
      <c r="L407" s="21">
        <f>База!L429-'База (2)'!L407</f>
        <v>0</v>
      </c>
      <c r="M407" s="27">
        <f>База!M429-'База (2)'!M407</f>
        <v>0</v>
      </c>
      <c r="N407" s="30">
        <f>База!N429-'База (2)'!N407</f>
        <v>0</v>
      </c>
      <c r="O407" s="15">
        <f>База!O429-'База (2)'!O407</f>
        <v>0</v>
      </c>
      <c r="P407" s="31">
        <f>База!P429-'База (2)'!P407</f>
        <v>0</v>
      </c>
      <c r="Q407" s="92"/>
      <c r="R407" s="92"/>
      <c r="S407" s="92"/>
      <c r="T407" s="86"/>
      <c r="U407" s="81"/>
    </row>
    <row r="408" spans="1:28" s="13" customFormat="1">
      <c r="A408" s="36" t="s">
        <v>53</v>
      </c>
      <c r="B408" s="37" t="s">
        <v>67</v>
      </c>
      <c r="C408" s="215" t="s">
        <v>66</v>
      </c>
      <c r="D408" s="208" t="s">
        <v>145</v>
      </c>
      <c r="E408" s="40" t="e">
        <f>База!E430-'База (2)'!E408</f>
        <v>#VALUE!</v>
      </c>
      <c r="F408" s="41" t="e">
        <f>База!F430-'База (2)'!F408</f>
        <v>#VALUE!</v>
      </c>
      <c r="G408" s="42">
        <f>База!G430-'База (2)'!G408</f>
        <v>24513870.389999986</v>
      </c>
      <c r="H408" s="40" t="e">
        <f>База!H430-'База (2)'!H408</f>
        <v>#VALUE!</v>
      </c>
      <c r="I408" s="41" t="e">
        <f>База!I430-'База (2)'!I408</f>
        <v>#VALUE!</v>
      </c>
      <c r="J408" s="42">
        <f>База!J430-'База (2)'!J408</f>
        <v>231982556.36999995</v>
      </c>
      <c r="K408" s="40" t="e">
        <f>База!K430-'База (2)'!K408</f>
        <v>#VALUE!</v>
      </c>
      <c r="L408" s="41" t="e">
        <f>База!L430-'База (2)'!L408</f>
        <v>#VALUE!</v>
      </c>
      <c r="M408" s="42">
        <f>База!M430-'База (2)'!M408</f>
        <v>207468685.97999999</v>
      </c>
      <c r="N408" s="216" t="e">
        <f>База!N430-'База (2)'!N408</f>
        <v>#VALUE!</v>
      </c>
      <c r="O408" s="217" t="e">
        <f>База!O430-'База (2)'!O408</f>
        <v>#VALUE!</v>
      </c>
      <c r="P408" s="43">
        <f>База!P430-'База (2)'!P408</f>
        <v>1.0591710041967661</v>
      </c>
      <c r="Q408" s="91"/>
      <c r="R408" s="91"/>
      <c r="S408" s="91"/>
      <c r="T408" s="85"/>
      <c r="U408" s="81"/>
      <c r="W408" s="81"/>
      <c r="X408" s="81">
        <v>32489218.359999999</v>
      </c>
    </row>
    <row r="409" spans="1:28" s="16" customFormat="1" outlineLevel="1">
      <c r="A409" s="193" t="s">
        <v>67</v>
      </c>
      <c r="B409" s="5" t="s">
        <v>136</v>
      </c>
      <c r="C409" s="6" t="s">
        <v>137</v>
      </c>
      <c r="D409" s="161" t="s">
        <v>194</v>
      </c>
      <c r="E409" s="26">
        <f>База!E431-'База (2)'!E409</f>
        <v>0</v>
      </c>
      <c r="F409" s="14">
        <f>База!F431-'База (2)'!F409</f>
        <v>0</v>
      </c>
      <c r="G409" s="27">
        <f>База!G431-'База (2)'!G409</f>
        <v>0</v>
      </c>
      <c r="H409" s="26">
        <f>База!H431-'База (2)'!H409</f>
        <v>0</v>
      </c>
      <c r="I409" s="14">
        <f>База!I431-'База (2)'!I409</f>
        <v>0</v>
      </c>
      <c r="J409" s="27">
        <f>База!J431-'База (2)'!J409</f>
        <v>0</v>
      </c>
      <c r="K409" s="26">
        <f>База!K431-'База (2)'!K409</f>
        <v>0</v>
      </c>
      <c r="L409" s="14">
        <f>База!L431-'База (2)'!L409</f>
        <v>0</v>
      </c>
      <c r="M409" s="27">
        <f>База!M431-'База (2)'!M409</f>
        <v>0</v>
      </c>
      <c r="N409" s="30">
        <f>База!N431-'База (2)'!N409</f>
        <v>0</v>
      </c>
      <c r="O409" s="15">
        <f>База!O431-'База (2)'!O409</f>
        <v>0</v>
      </c>
      <c r="P409" s="31">
        <f>База!P431-'База (2)'!P409</f>
        <v>0</v>
      </c>
      <c r="Q409" s="92"/>
      <c r="R409" s="92"/>
      <c r="S409" s="92"/>
      <c r="T409" s="86"/>
      <c r="U409" s="81"/>
    </row>
    <row r="410" spans="1:28" s="20" customFormat="1" outlineLevel="1">
      <c r="A410" s="194" t="s">
        <v>67</v>
      </c>
      <c r="B410" s="7"/>
      <c r="C410" s="8" t="s">
        <v>166</v>
      </c>
      <c r="D410" s="162" t="s">
        <v>194</v>
      </c>
      <c r="E410" s="28">
        <f>База!E432-'База (2)'!E410</f>
        <v>0</v>
      </c>
      <c r="F410" s="17">
        <f>База!F432-'База (2)'!F410</f>
        <v>0</v>
      </c>
      <c r="G410" s="29">
        <f>База!G432-'База (2)'!G410</f>
        <v>0</v>
      </c>
      <c r="H410" s="28">
        <f>База!H432-'База (2)'!H410</f>
        <v>0</v>
      </c>
      <c r="I410" s="17">
        <f>База!I432-'База (2)'!I410</f>
        <v>0</v>
      </c>
      <c r="J410" s="29">
        <f>База!J432-'База (2)'!J410</f>
        <v>0</v>
      </c>
      <c r="K410" s="28">
        <f>База!K432-'База (2)'!K410</f>
        <v>0</v>
      </c>
      <c r="L410" s="18">
        <f>База!L432-'База (2)'!L410</f>
        <v>0</v>
      </c>
      <c r="M410" s="29">
        <f>База!M432-'База (2)'!M410</f>
        <v>0</v>
      </c>
      <c r="N410" s="181">
        <f>База!N432-'База (2)'!N410</f>
        <v>0</v>
      </c>
      <c r="O410" s="19">
        <f>База!O432-'База (2)'!O410</f>
        <v>0</v>
      </c>
      <c r="P410" s="32">
        <f>База!P432-'База (2)'!P410</f>
        <v>0</v>
      </c>
      <c r="Q410" s="93"/>
      <c r="R410" s="93"/>
      <c r="S410" s="93"/>
      <c r="T410" s="87"/>
      <c r="U410" s="81"/>
    </row>
    <row r="411" spans="1:28" s="20" customFormat="1" outlineLevel="1">
      <c r="A411" s="194" t="s">
        <v>67</v>
      </c>
      <c r="B411" s="7"/>
      <c r="C411" s="8" t="s">
        <v>167</v>
      </c>
      <c r="D411" s="162" t="s">
        <v>194</v>
      </c>
      <c r="E411" s="28">
        <f>База!E433-'База (2)'!E411</f>
        <v>0</v>
      </c>
      <c r="F411" s="17">
        <f>База!F433-'База (2)'!F411</f>
        <v>0</v>
      </c>
      <c r="G411" s="29">
        <f>База!G433-'База (2)'!G411</f>
        <v>0</v>
      </c>
      <c r="H411" s="28">
        <f>База!H433-'База (2)'!H411</f>
        <v>0</v>
      </c>
      <c r="I411" s="17">
        <f>База!I433-'База (2)'!I411</f>
        <v>0</v>
      </c>
      <c r="J411" s="29">
        <f>База!J433-'База (2)'!J411</f>
        <v>0</v>
      </c>
      <c r="K411" s="111">
        <f>База!K433-'База (2)'!K411</f>
        <v>0</v>
      </c>
      <c r="L411" s="18">
        <f>База!L433-'База (2)'!L411</f>
        <v>0</v>
      </c>
      <c r="M411" s="29">
        <f>База!M433-'База (2)'!M411</f>
        <v>0</v>
      </c>
      <c r="N411" s="181">
        <f>База!N433-'База (2)'!N411</f>
        <v>0</v>
      </c>
      <c r="O411" s="19">
        <f>База!O433-'База (2)'!O411</f>
        <v>0</v>
      </c>
      <c r="P411" s="32">
        <f>База!P433-'База (2)'!P411</f>
        <v>0</v>
      </c>
      <c r="Q411" s="93"/>
      <c r="R411" s="93"/>
      <c r="S411" s="93"/>
      <c r="T411" s="87"/>
      <c r="U411" s="81"/>
    </row>
    <row r="412" spans="1:28" s="20" customFormat="1" outlineLevel="1">
      <c r="A412" s="194" t="s">
        <v>67</v>
      </c>
      <c r="B412" s="7" t="s">
        <v>168</v>
      </c>
      <c r="C412" s="8" t="s">
        <v>138</v>
      </c>
      <c r="D412" s="162" t="s">
        <v>194</v>
      </c>
      <c r="E412" s="28">
        <f>База!E434-'База (2)'!E412</f>
        <v>0</v>
      </c>
      <c r="F412" s="17">
        <f>База!F434-'База (2)'!F412</f>
        <v>0</v>
      </c>
      <c r="G412" s="29">
        <f>База!G434-'База (2)'!G412</f>
        <v>0</v>
      </c>
      <c r="H412" s="28">
        <f>База!H434-'База (2)'!H412</f>
        <v>0</v>
      </c>
      <c r="I412" s="17">
        <f>База!I434-'База (2)'!I412</f>
        <v>0</v>
      </c>
      <c r="J412" s="29">
        <f>База!J434-'База (2)'!J412</f>
        <v>0</v>
      </c>
      <c r="K412" s="111">
        <f>База!K434-'База (2)'!K412</f>
        <v>0</v>
      </c>
      <c r="L412" s="18">
        <f>База!L434-'База (2)'!L412</f>
        <v>0</v>
      </c>
      <c r="M412" s="29">
        <f>База!M434-'База (2)'!M412</f>
        <v>0</v>
      </c>
      <c r="N412" s="181">
        <f>База!N434-'База (2)'!N412</f>
        <v>0</v>
      </c>
      <c r="O412" s="19">
        <f>База!O434-'База (2)'!O412</f>
        <v>0</v>
      </c>
      <c r="P412" s="32">
        <f>База!P434-'База (2)'!P412</f>
        <v>0</v>
      </c>
      <c r="Q412" s="93"/>
      <c r="R412" s="93"/>
      <c r="S412" s="93"/>
      <c r="U412" s="81"/>
    </row>
    <row r="413" spans="1:28" s="20" customFormat="1" ht="31.5" outlineLevel="1">
      <c r="A413" s="194" t="s">
        <v>67</v>
      </c>
      <c r="B413" s="7" t="s">
        <v>169</v>
      </c>
      <c r="C413" s="129" t="s">
        <v>181</v>
      </c>
      <c r="D413" s="162" t="s">
        <v>195</v>
      </c>
      <c r="E413" s="28">
        <f>База!E435-'База (2)'!E413</f>
        <v>0</v>
      </c>
      <c r="F413" s="17">
        <f>База!F435-'База (2)'!F413</f>
        <v>0</v>
      </c>
      <c r="G413" s="29">
        <f>База!G435-'База (2)'!G413</f>
        <v>0</v>
      </c>
      <c r="H413" s="111">
        <f>База!H435-'База (2)'!H413</f>
        <v>0</v>
      </c>
      <c r="I413" s="18">
        <f>База!I435-'База (2)'!I413</f>
        <v>0</v>
      </c>
      <c r="J413" s="29">
        <f>База!J435-'База (2)'!J413</f>
        <v>0</v>
      </c>
      <c r="K413" s="28">
        <f>База!K435-'База (2)'!K413</f>
        <v>0</v>
      </c>
      <c r="L413" s="18">
        <f>База!L435-'База (2)'!L413</f>
        <v>0</v>
      </c>
      <c r="M413" s="29">
        <f>База!M435-'База (2)'!M413</f>
        <v>0</v>
      </c>
      <c r="N413" s="181">
        <f>База!N435-'База (2)'!N413</f>
        <v>0</v>
      </c>
      <c r="O413" s="19">
        <f>База!O435-'База (2)'!O413</f>
        <v>0</v>
      </c>
      <c r="P413" s="32">
        <f>База!P435-'База (2)'!P413</f>
        <v>0</v>
      </c>
      <c r="Q413" s="93"/>
      <c r="R413" s="93"/>
      <c r="S413" s="93"/>
      <c r="U413" s="81"/>
    </row>
    <row r="414" spans="1:28" s="20" customFormat="1" outlineLevel="1">
      <c r="A414" s="194" t="s">
        <v>67</v>
      </c>
      <c r="B414" s="7" t="s">
        <v>170</v>
      </c>
      <c r="C414" s="8" t="s">
        <v>180</v>
      </c>
      <c r="D414" s="162" t="s">
        <v>194</v>
      </c>
      <c r="E414" s="28">
        <f>База!E436-'База (2)'!E414</f>
        <v>0</v>
      </c>
      <c r="F414" s="17">
        <f>База!F436-'База (2)'!F414</f>
        <v>0</v>
      </c>
      <c r="G414" s="29">
        <f>База!G436-'База (2)'!G414</f>
        <v>0</v>
      </c>
      <c r="H414" s="28">
        <f>База!H436-'База (2)'!H414</f>
        <v>0</v>
      </c>
      <c r="I414" s="17">
        <f>База!I436-'База (2)'!I414</f>
        <v>0</v>
      </c>
      <c r="J414" s="29">
        <f>База!J436-'База (2)'!J414</f>
        <v>0</v>
      </c>
      <c r="K414" s="111">
        <f>База!K436-'База (2)'!K414</f>
        <v>0</v>
      </c>
      <c r="L414" s="18">
        <f>База!L436-'База (2)'!L414</f>
        <v>0</v>
      </c>
      <c r="M414" s="29">
        <f>База!M436-'База (2)'!M414</f>
        <v>0</v>
      </c>
      <c r="N414" s="181">
        <f>База!N436-'База (2)'!N414</f>
        <v>0</v>
      </c>
      <c r="O414" s="19">
        <f>База!O436-'База (2)'!O414</f>
        <v>0</v>
      </c>
      <c r="P414" s="32">
        <f>База!P436-'База (2)'!P414</f>
        <v>0</v>
      </c>
      <c r="Q414" s="93"/>
      <c r="R414" s="93"/>
      <c r="S414" s="93"/>
      <c r="U414" s="81"/>
      <c r="X414" s="198"/>
      <c r="AB414" s="22"/>
    </row>
    <row r="415" spans="1:28" s="20" customFormat="1" outlineLevel="1">
      <c r="A415" s="194" t="s">
        <v>67</v>
      </c>
      <c r="B415" s="7" t="s">
        <v>171</v>
      </c>
      <c r="C415" s="8" t="s">
        <v>156</v>
      </c>
      <c r="D415" s="162"/>
      <c r="E415" s="28">
        <f>База!E437-'База (2)'!E415</f>
        <v>450</v>
      </c>
      <c r="F415" s="17">
        <f>База!F437-'База (2)'!F415</f>
        <v>4950</v>
      </c>
      <c r="G415" s="29">
        <f>База!G437-'База (2)'!G415</f>
        <v>10081480.5</v>
      </c>
      <c r="H415" s="28">
        <f>База!H437-'База (2)'!H415</f>
        <v>400</v>
      </c>
      <c r="I415" s="17">
        <f>База!I437-'База (2)'!I415</f>
        <v>4000</v>
      </c>
      <c r="J415" s="29">
        <f>База!J437-'База (2)'!J415</f>
        <v>9773880</v>
      </c>
      <c r="K415" s="111">
        <f>База!K437-'База (2)'!K415</f>
        <v>-50</v>
      </c>
      <c r="L415" s="18">
        <f>База!L437-'База (2)'!L415</f>
        <v>-950</v>
      </c>
      <c r="M415" s="29">
        <f>База!M437-'База (2)'!M415</f>
        <v>-307600.5</v>
      </c>
      <c r="N415" s="181">
        <f>База!N437-'База (2)'!N415</f>
        <v>-0.1111111111111111</v>
      </c>
      <c r="O415" s="19">
        <f>База!O437-'База (2)'!O415</f>
        <v>-0.19191919191919191</v>
      </c>
      <c r="P415" s="32">
        <f>База!P437-'База (2)'!P415</f>
        <v>-3.0511441251113863E-2</v>
      </c>
      <c r="Q415" s="93"/>
      <c r="R415" s="93"/>
      <c r="S415" s="93"/>
      <c r="T415" s="87"/>
      <c r="U415" s="81"/>
    </row>
    <row r="416" spans="1:28" s="20" customFormat="1" outlineLevel="1">
      <c r="A416" s="193" t="s">
        <v>67</v>
      </c>
      <c r="B416" s="5" t="s">
        <v>141</v>
      </c>
      <c r="C416" s="6" t="s">
        <v>140</v>
      </c>
      <c r="D416" s="161" t="s">
        <v>159</v>
      </c>
      <c r="E416" s="26">
        <f>База!E438-'База (2)'!E416</f>
        <v>-280</v>
      </c>
      <c r="F416" s="14">
        <f>База!F438-'База (2)'!F416</f>
        <v>-3080</v>
      </c>
      <c r="G416" s="27">
        <f>База!G438-'База (2)'!G416</f>
        <v>-5544609.6299999999</v>
      </c>
      <c r="H416" s="26">
        <f>База!H438-'База (2)'!H416</f>
        <v>0</v>
      </c>
      <c r="I416" s="21">
        <f>База!I438-'База (2)'!I416</f>
        <v>0</v>
      </c>
      <c r="J416" s="27">
        <f>База!J438-'База (2)'!J416</f>
        <v>0</v>
      </c>
      <c r="K416" s="26">
        <f>База!K438-'База (2)'!K416</f>
        <v>280</v>
      </c>
      <c r="L416" s="21">
        <f>База!L438-'База (2)'!L416</f>
        <v>3080</v>
      </c>
      <c r="M416" s="27">
        <f>База!M438-'База (2)'!M416</f>
        <v>5544609.6299999999</v>
      </c>
      <c r="N416" s="30">
        <f>База!N438-'База (2)'!N416</f>
        <v>1</v>
      </c>
      <c r="O416" s="15">
        <f>База!O438-'База (2)'!O416</f>
        <v>1</v>
      </c>
      <c r="P416" s="31">
        <f>База!P438-'База (2)'!P416</f>
        <v>1</v>
      </c>
      <c r="Q416" s="92"/>
      <c r="R416" s="92"/>
      <c r="S416" s="92"/>
      <c r="T416" s="87"/>
      <c r="U416" s="81"/>
    </row>
    <row r="417" spans="1:24" s="20" customFormat="1" outlineLevel="1">
      <c r="A417" s="193" t="s">
        <v>67</v>
      </c>
      <c r="B417" s="5"/>
      <c r="C417" s="8" t="s">
        <v>166</v>
      </c>
      <c r="D417" s="162" t="s">
        <v>159</v>
      </c>
      <c r="E417" s="28">
        <f>База!E439-'База (2)'!E417</f>
        <v>0</v>
      </c>
      <c r="F417" s="17">
        <f>База!F439-'База (2)'!F417</f>
        <v>0</v>
      </c>
      <c r="G417" s="29">
        <f>База!G439-'База (2)'!G417</f>
        <v>0</v>
      </c>
      <c r="H417" s="28">
        <f>База!H439-'База (2)'!H417</f>
        <v>0</v>
      </c>
      <c r="I417" s="17">
        <f>База!I439-'База (2)'!I417</f>
        <v>0</v>
      </c>
      <c r="J417" s="29">
        <f>База!J439-'База (2)'!J417</f>
        <v>0</v>
      </c>
      <c r="K417" s="111">
        <f>База!K439-'База (2)'!K417</f>
        <v>0</v>
      </c>
      <c r="L417" s="18">
        <f>База!L439-'База (2)'!L417</f>
        <v>0</v>
      </c>
      <c r="M417" s="29">
        <f>База!M439-'База (2)'!M417</f>
        <v>0</v>
      </c>
      <c r="N417" s="30">
        <f>База!N439-'База (2)'!N417</f>
        <v>0</v>
      </c>
      <c r="O417" s="15">
        <f>База!O439-'База (2)'!O417</f>
        <v>0</v>
      </c>
      <c r="P417" s="31">
        <f>База!P439-'База (2)'!P417</f>
        <v>0</v>
      </c>
      <c r="Q417" s="93"/>
      <c r="R417" s="93"/>
      <c r="S417" s="93"/>
      <c r="T417" s="87"/>
      <c r="U417" s="81"/>
    </row>
    <row r="418" spans="1:24" s="16" customFormat="1" outlineLevel="1">
      <c r="A418" s="193" t="s">
        <v>67</v>
      </c>
      <c r="B418" s="5"/>
      <c r="C418" s="8" t="s">
        <v>167</v>
      </c>
      <c r="D418" s="162" t="s">
        <v>159</v>
      </c>
      <c r="E418" s="28">
        <f>База!E440-'База (2)'!E418</f>
        <v>450</v>
      </c>
      <c r="F418" s="17">
        <f>База!F440-'База (2)'!F418</f>
        <v>4950</v>
      </c>
      <c r="G418" s="29">
        <f>База!G440-'База (2)'!G418</f>
        <v>10081480.5</v>
      </c>
      <c r="H418" s="111">
        <f>База!H440-'База (2)'!H418</f>
        <v>400</v>
      </c>
      <c r="I418" s="18">
        <f>База!I440-'База (2)'!I418</f>
        <v>4000</v>
      </c>
      <c r="J418" s="29">
        <f>База!J440-'База (2)'!J418</f>
        <v>9773880</v>
      </c>
      <c r="K418" s="111">
        <f>База!K440-'База (2)'!K418</f>
        <v>-50</v>
      </c>
      <c r="L418" s="18">
        <f>База!L440-'База (2)'!L418</f>
        <v>-950</v>
      </c>
      <c r="M418" s="29">
        <f>База!M440-'База (2)'!M418</f>
        <v>-307600.5</v>
      </c>
      <c r="N418" s="181">
        <f>База!N440-'База (2)'!N418</f>
        <v>-0.1111111111111111</v>
      </c>
      <c r="O418" s="19">
        <f>База!O440-'База (2)'!O418</f>
        <v>-0.19191919191919191</v>
      </c>
      <c r="P418" s="32">
        <f>База!P440-'База (2)'!P418</f>
        <v>-3.0511441251113863E-2</v>
      </c>
      <c r="Q418" s="93"/>
      <c r="R418" s="93"/>
      <c r="S418" s="93"/>
      <c r="T418" s="86"/>
      <c r="U418" s="81"/>
    </row>
    <row r="419" spans="1:24" s="20" customFormat="1" ht="31.5" outlineLevel="1">
      <c r="A419" s="193" t="s">
        <v>67</v>
      </c>
      <c r="B419" s="5"/>
      <c r="C419" s="129" t="s">
        <v>182</v>
      </c>
      <c r="D419" s="162" t="s">
        <v>159</v>
      </c>
      <c r="E419" s="28">
        <f>База!E441-'База (2)'!E419</f>
        <v>0</v>
      </c>
      <c r="F419" s="17">
        <f>База!F441-'База (2)'!F419</f>
        <v>0</v>
      </c>
      <c r="G419" s="29">
        <f>База!G441-'База (2)'!G419</f>
        <v>0</v>
      </c>
      <c r="H419" s="28">
        <f>База!H441-'База (2)'!H419</f>
        <v>0</v>
      </c>
      <c r="I419" s="18">
        <f>База!I441-'База (2)'!I419</f>
        <v>0</v>
      </c>
      <c r="J419" s="29">
        <f>База!J441-'База (2)'!J419</f>
        <v>0</v>
      </c>
      <c r="K419" s="111">
        <f>База!K441-'База (2)'!K419</f>
        <v>0</v>
      </c>
      <c r="L419" s="18">
        <f>База!L441-'База (2)'!L419</f>
        <v>0</v>
      </c>
      <c r="M419" s="29">
        <f>База!M441-'База (2)'!M419</f>
        <v>0</v>
      </c>
      <c r="N419" s="30">
        <f>База!N441-'База (2)'!N419</f>
        <v>0</v>
      </c>
      <c r="O419" s="15">
        <f>База!O441-'База (2)'!O419</f>
        <v>0</v>
      </c>
      <c r="P419" s="31">
        <f>База!P441-'База (2)'!P419</f>
        <v>0</v>
      </c>
      <c r="Q419" s="93"/>
      <c r="R419" s="93"/>
      <c r="S419" s="93"/>
      <c r="T419" s="87"/>
      <c r="U419" s="81"/>
    </row>
    <row r="420" spans="1:24" s="20" customFormat="1" outlineLevel="1">
      <c r="A420" s="194" t="s">
        <v>67</v>
      </c>
      <c r="B420" s="7" t="s">
        <v>185</v>
      </c>
      <c r="C420" s="8" t="s">
        <v>157</v>
      </c>
      <c r="D420" s="162" t="s">
        <v>159</v>
      </c>
      <c r="E420" s="28">
        <f>База!E442-'База (2)'!E420</f>
        <v>39157</v>
      </c>
      <c r="F420" s="17">
        <f>База!F442-'База (2)'!F420</f>
        <v>254383</v>
      </c>
      <c r="G420" s="29">
        <f>База!G442-'База (2)'!G420</f>
        <v>199450406.41</v>
      </c>
      <c r="H420" s="28">
        <f>База!H442-'База (2)'!H420</f>
        <v>40898</v>
      </c>
      <c r="I420" s="17">
        <f>База!I442-'База (2)'!I420</f>
        <v>269021</v>
      </c>
      <c r="J420" s="29">
        <f>База!J442-'База (2)'!J420</f>
        <v>254697894.72999996</v>
      </c>
      <c r="K420" s="111">
        <f>База!K442-'База (2)'!K420</f>
        <v>1741</v>
      </c>
      <c r="L420" s="18">
        <f>База!L442-'База (2)'!L420</f>
        <v>14638</v>
      </c>
      <c r="M420" s="29">
        <f>База!M442-'База (2)'!M420</f>
        <v>55247488.319999948</v>
      </c>
      <c r="N420" s="181">
        <f>База!N442-'База (2)'!N420</f>
        <v>1.0370464284808683</v>
      </c>
      <c r="O420" s="19">
        <f>База!O442-'База (2)'!O420</f>
        <v>1.0448918873779922</v>
      </c>
      <c r="P420" s="32">
        <f>База!P442-'База (2)'!P420</f>
        <v>1.2424567845449392</v>
      </c>
      <c r="Q420" s="93"/>
      <c r="R420" s="93"/>
      <c r="S420" s="93"/>
      <c r="T420" s="87"/>
      <c r="U420" s="81"/>
    </row>
    <row r="421" spans="1:24" s="20" customFormat="1" outlineLevel="1">
      <c r="A421" s="194" t="s">
        <v>67</v>
      </c>
      <c r="B421" s="7" t="s">
        <v>186</v>
      </c>
      <c r="C421" s="8" t="s">
        <v>183</v>
      </c>
      <c r="D421" s="162" t="s">
        <v>159</v>
      </c>
      <c r="E421" s="28">
        <f>База!E443-'База (2)'!E421</f>
        <v>38072</v>
      </c>
      <c r="F421" s="17">
        <f>База!F443-'База (2)'!F421</f>
        <v>252597</v>
      </c>
      <c r="G421" s="29">
        <f>База!G443-'База (2)'!G421</f>
        <v>201810174.37</v>
      </c>
      <c r="H421" s="28">
        <f>База!H443-'База (2)'!H421</f>
        <v>39805</v>
      </c>
      <c r="I421" s="17">
        <f>База!I443-'База (2)'!I421</f>
        <v>264721</v>
      </c>
      <c r="J421" s="29">
        <f>База!J443-'База (2)'!J421</f>
        <v>251537394.72999996</v>
      </c>
      <c r="K421" s="111">
        <f>База!K443-'База (2)'!K421</f>
        <v>1733</v>
      </c>
      <c r="L421" s="18">
        <f>База!L443-'База (2)'!L421</f>
        <v>12124</v>
      </c>
      <c r="M421" s="29">
        <f>База!M443-'База (2)'!M421</f>
        <v>49727220.359999955</v>
      </c>
      <c r="N421" s="181">
        <f>База!N443-'База (2)'!N421</f>
        <v>4.5519016600126076E-2</v>
      </c>
      <c r="O421" s="19">
        <f>База!O443-'База (2)'!O421</f>
        <v>4.7997402977865929E-2</v>
      </c>
      <c r="P421" s="32">
        <f>База!P443-'База (2)'!P421</f>
        <v>0.24640591345424323</v>
      </c>
      <c r="Q421" s="93"/>
      <c r="R421" s="93"/>
      <c r="S421" s="93"/>
      <c r="T421" s="87"/>
      <c r="U421" s="81"/>
    </row>
    <row r="422" spans="1:24" s="20" customFormat="1" outlineLevel="1">
      <c r="A422" s="194" t="s">
        <v>67</v>
      </c>
      <c r="B422" s="7" t="s">
        <v>187</v>
      </c>
      <c r="C422" s="8" t="s">
        <v>156</v>
      </c>
      <c r="D422" s="162"/>
      <c r="E422" s="28" t="e">
        <f>База!#REF!-'База (2)'!E422</f>
        <v>#REF!</v>
      </c>
      <c r="F422" s="17" t="e">
        <f>База!#REF!-'База (2)'!F422</f>
        <v>#REF!</v>
      </c>
      <c r="G422" s="29" t="e">
        <f>База!#REF!-'База (2)'!G422</f>
        <v>#REF!</v>
      </c>
      <c r="H422" s="28" t="e">
        <f>База!#REF!-'База (2)'!H422</f>
        <v>#REF!</v>
      </c>
      <c r="I422" s="17" t="e">
        <f>База!#REF!-'База (2)'!I422</f>
        <v>#REF!</v>
      </c>
      <c r="J422" s="29" t="e">
        <f>База!#REF!-'База (2)'!J422</f>
        <v>#REF!</v>
      </c>
      <c r="K422" s="111" t="e">
        <f>База!#REF!-'База (2)'!K422</f>
        <v>#REF!</v>
      </c>
      <c r="L422" s="18" t="e">
        <f>База!#REF!-'База (2)'!L422</f>
        <v>#REF!</v>
      </c>
      <c r="M422" s="29" t="e">
        <f>База!#REF!-'База (2)'!M422</f>
        <v>#REF!</v>
      </c>
      <c r="N422" s="181" t="e">
        <f>База!#REF!-'База (2)'!N422</f>
        <v>#REF!</v>
      </c>
      <c r="O422" s="19" t="e">
        <f>База!#REF!-'База (2)'!O422</f>
        <v>#REF!</v>
      </c>
      <c r="P422" s="32" t="e">
        <f>База!#REF!-'База (2)'!P422</f>
        <v>#REF!</v>
      </c>
      <c r="Q422" s="93"/>
      <c r="R422" s="93"/>
      <c r="S422" s="93"/>
      <c r="U422" s="81"/>
    </row>
    <row r="423" spans="1:24" s="20" customFormat="1" ht="31.5" outlineLevel="1">
      <c r="A423" s="193" t="s">
        <v>67</v>
      </c>
      <c r="B423" s="5" t="s">
        <v>139</v>
      </c>
      <c r="C423" s="9" t="s">
        <v>142</v>
      </c>
      <c r="D423" s="163" t="s">
        <v>1</v>
      </c>
      <c r="E423" s="26">
        <f>База!E444-'База (2)'!E423</f>
        <v>-18007</v>
      </c>
      <c r="F423" s="21">
        <f>База!F444-'База (2)'!F423</f>
        <v>-174295</v>
      </c>
      <c r="G423" s="27">
        <f>База!G444-'База (2)'!G423</f>
        <v>-120314013.79000002</v>
      </c>
      <c r="H423" s="26">
        <f>База!H444-'База (2)'!H423</f>
        <v>-20705</v>
      </c>
      <c r="I423" s="21">
        <f>База!I444-'База (2)'!I423</f>
        <v>-172991</v>
      </c>
      <c r="J423" s="27">
        <f>База!J444-'База (2)'!J423</f>
        <v>40090801.429999977</v>
      </c>
      <c r="K423" s="26">
        <f>База!K444-'База (2)'!K423</f>
        <v>-2698</v>
      </c>
      <c r="L423" s="21">
        <f>База!L444-'База (2)'!L423</f>
        <v>1304</v>
      </c>
      <c r="M423" s="27">
        <f>База!M444-'База (2)'!M423</f>
        <v>160404815.22000003</v>
      </c>
      <c r="N423" s="30">
        <f>База!N444-'База (2)'!N423</f>
        <v>-6.0074958133483049E-2</v>
      </c>
      <c r="O423" s="15">
        <f>База!O444-'База (2)'!O423</f>
        <v>3.1653368833996304E-2</v>
      </c>
      <c r="P423" s="31">
        <f>База!P444-'База (2)'!P423</f>
        <v>0.94611761841515418</v>
      </c>
      <c r="Q423" s="92"/>
      <c r="R423" s="92"/>
      <c r="S423" s="92"/>
      <c r="T423" s="87"/>
      <c r="U423" s="81"/>
    </row>
    <row r="424" spans="1:24" s="20" customFormat="1" ht="31.5" outlineLevel="1">
      <c r="A424" s="194" t="s">
        <v>67</v>
      </c>
      <c r="B424" s="7" t="s">
        <v>188</v>
      </c>
      <c r="C424" s="10" t="s">
        <v>184</v>
      </c>
      <c r="D424" s="164" t="s">
        <v>1</v>
      </c>
      <c r="E424" s="28">
        <f>База!E445-'База (2)'!E424</f>
        <v>-29504</v>
      </c>
      <c r="F424" s="17">
        <f>База!F445-'База (2)'!F424</f>
        <v>-246187</v>
      </c>
      <c r="G424" s="29">
        <f>База!G445-'База (2)'!G424</f>
        <v>-180363915.69000003</v>
      </c>
      <c r="H424" s="28">
        <f>База!H445-'База (2)'!H424</f>
        <v>-32521</v>
      </c>
      <c r="I424" s="17">
        <f>База!I445-'База (2)'!I424</f>
        <v>-247631</v>
      </c>
      <c r="J424" s="29">
        <f>База!J445-'База (2)'!J424</f>
        <v>-26987507.359999999</v>
      </c>
      <c r="K424" s="111">
        <f>База!K445-'База (2)'!K424</f>
        <v>-3017</v>
      </c>
      <c r="L424" s="18">
        <f>База!L445-'База (2)'!L424</f>
        <v>-1444</v>
      </c>
      <c r="M424" s="29">
        <f>База!M445-'База (2)'!M424</f>
        <v>153376408.33000004</v>
      </c>
      <c r="N424" s="181">
        <f>База!N445-'База (2)'!N424</f>
        <v>4.7886176593906135E-2</v>
      </c>
      <c r="O424" s="19">
        <f>База!O445-'База (2)'!O424</f>
        <v>-5.8654599958568084E-3</v>
      </c>
      <c r="P424" s="32">
        <f>База!P445-'База (2)'!P424</f>
        <v>1.1041439198755629</v>
      </c>
      <c r="Q424" s="93"/>
      <c r="R424" s="93"/>
      <c r="S424" s="93"/>
      <c r="T424" s="87"/>
      <c r="U424" s="81"/>
    </row>
    <row r="425" spans="1:24" s="20" customFormat="1" ht="31.5" outlineLevel="1">
      <c r="A425" s="194" t="s">
        <v>67</v>
      </c>
      <c r="B425" s="7"/>
      <c r="C425" s="10" t="s">
        <v>224</v>
      </c>
      <c r="D425" s="164" t="s">
        <v>225</v>
      </c>
      <c r="E425" s="28">
        <f>База!E446-'База (2)'!E425</f>
        <v>-13470</v>
      </c>
      <c r="F425" s="17">
        <f>База!F446-'База (2)'!F425</f>
        <v>-74668</v>
      </c>
      <c r="G425" s="29">
        <f>База!G446-'База (2)'!G425</f>
        <v>-59298330.159999996</v>
      </c>
      <c r="H425" s="28">
        <f>База!H446-'База (2)'!H425</f>
        <v>-11396</v>
      </c>
      <c r="I425" s="17">
        <f>База!I446-'База (2)'!I425</f>
        <v>-63046</v>
      </c>
      <c r="J425" s="29">
        <f>База!J446-'База (2)'!J425</f>
        <v>-51521716.099999994</v>
      </c>
      <c r="K425" s="111">
        <f>База!K446-'База (2)'!K425</f>
        <v>2074</v>
      </c>
      <c r="L425" s="18">
        <f>База!L446-'База (2)'!L425</f>
        <v>11622</v>
      </c>
      <c r="M425" s="29">
        <f>База!M446-'База (2)'!M425</f>
        <v>7776614.0600000061</v>
      </c>
      <c r="N425" s="181">
        <f>База!N446-'База (2)'!N425</f>
        <v>-4.1127864383678353E-2</v>
      </c>
      <c r="O425" s="19">
        <f>База!O446-'База (2)'!O425</f>
        <v>3.6925334628258102E-2</v>
      </c>
      <c r="P425" s="32">
        <f>База!P446-'База (2)'!P425</f>
        <v>0.11709906114265239</v>
      </c>
      <c r="Q425" s="93"/>
      <c r="R425" s="93"/>
      <c r="S425" s="93"/>
      <c r="T425" s="87"/>
      <c r="U425" s="81"/>
    </row>
    <row r="426" spans="1:24" s="20" customFormat="1" outlineLevel="1">
      <c r="A426" s="194" t="s">
        <v>67</v>
      </c>
      <c r="B426" s="7"/>
      <c r="C426" s="10" t="s">
        <v>222</v>
      </c>
      <c r="D426" s="164" t="s">
        <v>223</v>
      </c>
      <c r="E426" s="28">
        <f>База!E447-'База (2)'!E426</f>
        <v>-1407</v>
      </c>
      <c r="F426" s="17">
        <f>База!F447-'База (2)'!F426</f>
        <v>0</v>
      </c>
      <c r="G426" s="29">
        <f>База!G447-'База (2)'!G426</f>
        <v>-1644330</v>
      </c>
      <c r="H426" s="28">
        <f>База!H447-'База (2)'!H426</f>
        <v>-1331</v>
      </c>
      <c r="I426" s="17">
        <f>База!I447-'База (2)'!I426</f>
        <v>0</v>
      </c>
      <c r="J426" s="29">
        <f>База!J447-'База (2)'!J426</f>
        <v>-1184450</v>
      </c>
      <c r="K426" s="111">
        <f>База!K447-'База (2)'!K426</f>
        <v>76</v>
      </c>
      <c r="L426" s="18">
        <f>База!L447-'База (2)'!L426</f>
        <v>0</v>
      </c>
      <c r="M426" s="29">
        <f>База!M447-'База (2)'!M426</f>
        <v>459880</v>
      </c>
      <c r="N426" s="181">
        <f>База!N447-'База (2)'!N426</f>
        <v>5.4015636105188343E-2</v>
      </c>
      <c r="O426" s="19">
        <f>База!O447-'База (2)'!O426</f>
        <v>0</v>
      </c>
      <c r="P426" s="32">
        <f>База!P447-'База (2)'!P426</f>
        <v>0.27967622070995479</v>
      </c>
      <c r="Q426" s="93"/>
      <c r="R426" s="93"/>
      <c r="S426" s="93"/>
      <c r="T426" s="87"/>
      <c r="U426" s="81"/>
    </row>
    <row r="427" spans="1:24" s="20" customFormat="1" outlineLevel="1">
      <c r="A427" s="194" t="s">
        <v>67</v>
      </c>
      <c r="B427" s="7" t="s">
        <v>189</v>
      </c>
      <c r="C427" s="11" t="s">
        <v>144</v>
      </c>
      <c r="D427" s="164" t="s">
        <v>1</v>
      </c>
      <c r="E427" s="28">
        <f>База!E450-'База (2)'!E427</f>
        <v>-1357</v>
      </c>
      <c r="F427" s="17">
        <f>База!F450-'База (2)'!F427</f>
        <v>-5300</v>
      </c>
      <c r="G427" s="29">
        <f>База!G450-'База (2)'!G427</f>
        <v>-3013000</v>
      </c>
      <c r="H427" s="28">
        <f>База!H450-'База (2)'!H427</f>
        <v>-1386</v>
      </c>
      <c r="I427" s="17">
        <f>База!I450-'База (2)'!I427</f>
        <v>-5500</v>
      </c>
      <c r="J427" s="29">
        <f>База!J450-'База (2)'!J427</f>
        <v>-3427200</v>
      </c>
      <c r="K427" s="111">
        <f>База!K450-'База (2)'!K427</f>
        <v>-29</v>
      </c>
      <c r="L427" s="18">
        <f>База!L450-'База (2)'!L427</f>
        <v>-200</v>
      </c>
      <c r="M427" s="29">
        <f>База!M450-'База (2)'!M427</f>
        <v>-414200</v>
      </c>
      <c r="N427" s="181">
        <f>База!N450-'База (2)'!N427</f>
        <v>-2.1370670596904937E-2</v>
      </c>
      <c r="O427" s="19">
        <f>База!O450-'База (2)'!O427</f>
        <v>-3.7735849056603772E-2</v>
      </c>
      <c r="P427" s="32">
        <f>База!P450-'База (2)'!P427</f>
        <v>-0.13747095917690011</v>
      </c>
      <c r="Q427" s="93"/>
      <c r="R427" s="93"/>
      <c r="S427" s="93"/>
      <c r="T427" s="87"/>
      <c r="U427" s="81"/>
    </row>
    <row r="428" spans="1:24" s="16" customFormat="1" outlineLevel="1">
      <c r="A428" s="193" t="s">
        <v>67</v>
      </c>
      <c r="B428" s="5" t="s">
        <v>143</v>
      </c>
      <c r="C428" s="6" t="s">
        <v>2</v>
      </c>
      <c r="D428" s="163" t="s">
        <v>3</v>
      </c>
      <c r="E428" s="26">
        <f>База!E451-'База (2)'!E428</f>
        <v>0</v>
      </c>
      <c r="F428" s="14">
        <f>База!F451-'База (2)'!F428</f>
        <v>0</v>
      </c>
      <c r="G428" s="27">
        <f>База!G451-'База (2)'!G428</f>
        <v>0</v>
      </c>
      <c r="H428" s="230">
        <f>База!H451-'База (2)'!H428</f>
        <v>0</v>
      </c>
      <c r="I428" s="231">
        <f>База!I451-'База (2)'!I428</f>
        <v>0</v>
      </c>
      <c r="J428" s="232">
        <f>База!J451-'База (2)'!J428</f>
        <v>0</v>
      </c>
      <c r="K428" s="165">
        <f>База!K451-'База (2)'!K428</f>
        <v>0</v>
      </c>
      <c r="L428" s="21">
        <f>База!L451-'База (2)'!L428</f>
        <v>0</v>
      </c>
      <c r="M428" s="27">
        <f>База!M451-'База (2)'!M428</f>
        <v>0</v>
      </c>
      <c r="N428" s="30">
        <f>База!N451-'База (2)'!N428</f>
        <v>0</v>
      </c>
      <c r="O428" s="15">
        <f>База!O451-'База (2)'!O428</f>
        <v>0</v>
      </c>
      <c r="P428" s="31">
        <f>База!P451-'База (2)'!P428</f>
        <v>0</v>
      </c>
      <c r="Q428" s="92"/>
      <c r="R428" s="92"/>
      <c r="S428" s="92"/>
      <c r="T428" s="86"/>
      <c r="U428" s="81"/>
    </row>
    <row r="429" spans="1:24" s="13" customFormat="1">
      <c r="A429" s="36" t="s">
        <v>56</v>
      </c>
      <c r="B429" s="37" t="s">
        <v>70</v>
      </c>
      <c r="C429" s="215" t="s">
        <v>69</v>
      </c>
      <c r="D429" s="208" t="s">
        <v>145</v>
      </c>
      <c r="E429" s="40" t="e">
        <f>База!E452-'База (2)'!E429</f>
        <v>#VALUE!</v>
      </c>
      <c r="F429" s="41" t="e">
        <f>База!F452-'База (2)'!F429</f>
        <v>#VALUE!</v>
      </c>
      <c r="G429" s="42">
        <f>База!G452-'База (2)'!G429</f>
        <v>71620164</v>
      </c>
      <c r="H429" s="40" t="e">
        <f>База!H452-'База (2)'!H429</f>
        <v>#VALUE!</v>
      </c>
      <c r="I429" s="41" t="e">
        <f>База!I452-'База (2)'!I429</f>
        <v>#VALUE!</v>
      </c>
      <c r="J429" s="42">
        <f>База!J452-'База (2)'!J429</f>
        <v>63737909</v>
      </c>
      <c r="K429" s="40" t="e">
        <f>База!K452-'База (2)'!K429</f>
        <v>#VALUE!</v>
      </c>
      <c r="L429" s="41" t="e">
        <f>База!L452-'База (2)'!L429</f>
        <v>#VALUE!</v>
      </c>
      <c r="M429" s="42">
        <f>База!M452-'База (2)'!M429</f>
        <v>-7882255</v>
      </c>
      <c r="N429" s="216" t="e">
        <f>База!N452-'База (2)'!N429</f>
        <v>#VALUE!</v>
      </c>
      <c r="O429" s="217" t="e">
        <f>База!O452-'База (2)'!O429</f>
        <v>#VALUE!</v>
      </c>
      <c r="P429" s="43">
        <f>База!P452-'База (2)'!P429</f>
        <v>-3.7611940552056078E-2</v>
      </c>
      <c r="Q429" s="91"/>
      <c r="R429" s="91"/>
      <c r="S429" s="91"/>
      <c r="T429" s="85"/>
      <c r="U429" s="81"/>
      <c r="W429" s="81"/>
      <c r="X429" s="81">
        <v>282237876</v>
      </c>
    </row>
    <row r="430" spans="1:24" s="16" customFormat="1" outlineLevel="1">
      <c r="A430" s="193" t="s">
        <v>70</v>
      </c>
      <c r="B430" s="5" t="s">
        <v>136</v>
      </c>
      <c r="C430" s="6" t="s">
        <v>137</v>
      </c>
      <c r="D430" s="161" t="s">
        <v>194</v>
      </c>
      <c r="E430" s="26">
        <f>База!E453-'База (2)'!E430</f>
        <v>0</v>
      </c>
      <c r="F430" s="14">
        <f>База!F453-'База (2)'!F430</f>
        <v>0</v>
      </c>
      <c r="G430" s="27">
        <f>База!G453-'База (2)'!G430</f>
        <v>0</v>
      </c>
      <c r="H430" s="26">
        <f>База!H453-'База (2)'!H430</f>
        <v>0</v>
      </c>
      <c r="I430" s="14">
        <f>База!I453-'База (2)'!I430</f>
        <v>0</v>
      </c>
      <c r="J430" s="27">
        <f>База!J453-'База (2)'!J430</f>
        <v>0</v>
      </c>
      <c r="K430" s="26">
        <f>База!K453-'База (2)'!K430</f>
        <v>0</v>
      </c>
      <c r="L430" s="14">
        <f>База!L453-'База (2)'!L430</f>
        <v>0</v>
      </c>
      <c r="M430" s="27">
        <f>База!M453-'База (2)'!M430</f>
        <v>0</v>
      </c>
      <c r="N430" s="30">
        <f>База!N453-'База (2)'!N430</f>
        <v>0</v>
      </c>
      <c r="O430" s="15">
        <f>База!O453-'База (2)'!O430</f>
        <v>0</v>
      </c>
      <c r="P430" s="31">
        <f>База!P453-'База (2)'!P430</f>
        <v>0</v>
      </c>
      <c r="Q430" s="92"/>
      <c r="R430" s="92"/>
      <c r="S430" s="92"/>
      <c r="T430" s="86"/>
      <c r="U430" s="81"/>
    </row>
    <row r="431" spans="1:24" s="20" customFormat="1" outlineLevel="1">
      <c r="A431" s="194" t="s">
        <v>70</v>
      </c>
      <c r="B431" s="7"/>
      <c r="C431" s="8" t="s">
        <v>166</v>
      </c>
      <c r="D431" s="162" t="s">
        <v>194</v>
      </c>
      <c r="E431" s="28">
        <f>База!E454-'База (2)'!E431</f>
        <v>0</v>
      </c>
      <c r="F431" s="17">
        <f>База!F454-'База (2)'!F431</f>
        <v>0</v>
      </c>
      <c r="G431" s="29">
        <f>База!G454-'База (2)'!G431</f>
        <v>0</v>
      </c>
      <c r="H431" s="28">
        <f>База!H454-'База (2)'!H431</f>
        <v>0</v>
      </c>
      <c r="I431" s="17">
        <f>База!I454-'База (2)'!I431</f>
        <v>0</v>
      </c>
      <c r="J431" s="29">
        <f>База!J454-'База (2)'!J431</f>
        <v>0</v>
      </c>
      <c r="K431" s="28">
        <f>База!K454-'База (2)'!K431</f>
        <v>0</v>
      </c>
      <c r="L431" s="18">
        <f>База!L454-'База (2)'!L431</f>
        <v>0</v>
      </c>
      <c r="M431" s="29">
        <f>База!M454-'База (2)'!M431</f>
        <v>0</v>
      </c>
      <c r="N431" s="181">
        <f>База!N454-'База (2)'!N431</f>
        <v>0</v>
      </c>
      <c r="O431" s="19">
        <f>База!O454-'База (2)'!O431</f>
        <v>0</v>
      </c>
      <c r="P431" s="32">
        <f>База!P454-'База (2)'!P431</f>
        <v>0</v>
      </c>
      <c r="Q431" s="93"/>
      <c r="R431" s="93"/>
      <c r="S431" s="93"/>
      <c r="T431" s="87"/>
      <c r="U431" s="81"/>
    </row>
    <row r="432" spans="1:24" s="20" customFormat="1" outlineLevel="1">
      <c r="A432" s="194" t="s">
        <v>70</v>
      </c>
      <c r="B432" s="7"/>
      <c r="C432" s="8" t="s">
        <v>167</v>
      </c>
      <c r="D432" s="162" t="s">
        <v>194</v>
      </c>
      <c r="E432" s="28">
        <f>База!E455-'База (2)'!E432</f>
        <v>0</v>
      </c>
      <c r="F432" s="17">
        <f>База!F455-'База (2)'!F432</f>
        <v>0</v>
      </c>
      <c r="G432" s="29">
        <f>База!G455-'База (2)'!G432</f>
        <v>0</v>
      </c>
      <c r="H432" s="28">
        <f>База!H455-'База (2)'!H432</f>
        <v>0</v>
      </c>
      <c r="I432" s="17">
        <f>База!I455-'База (2)'!I432</f>
        <v>0</v>
      </c>
      <c r="J432" s="29">
        <f>База!J455-'База (2)'!J432</f>
        <v>0</v>
      </c>
      <c r="K432" s="111">
        <f>База!K455-'База (2)'!K432</f>
        <v>0</v>
      </c>
      <c r="L432" s="18">
        <f>База!L455-'База (2)'!L432</f>
        <v>0</v>
      </c>
      <c r="M432" s="29">
        <f>База!M455-'База (2)'!M432</f>
        <v>0</v>
      </c>
      <c r="N432" s="181">
        <f>База!N455-'База (2)'!N432</f>
        <v>0</v>
      </c>
      <c r="O432" s="19">
        <f>База!O455-'База (2)'!O432</f>
        <v>0</v>
      </c>
      <c r="P432" s="32">
        <f>База!P455-'База (2)'!P432</f>
        <v>0</v>
      </c>
      <c r="Q432" s="93"/>
      <c r="R432" s="93"/>
      <c r="S432" s="93"/>
      <c r="T432" s="87"/>
      <c r="U432" s="81"/>
    </row>
    <row r="433" spans="1:28" s="20" customFormat="1" outlineLevel="1">
      <c r="A433" s="194" t="s">
        <v>70</v>
      </c>
      <c r="B433" s="7" t="s">
        <v>168</v>
      </c>
      <c r="C433" s="8" t="s">
        <v>138</v>
      </c>
      <c r="D433" s="162" t="s">
        <v>194</v>
      </c>
      <c r="E433" s="28">
        <f>База!E456-'База (2)'!E433</f>
        <v>0</v>
      </c>
      <c r="F433" s="17">
        <f>База!F456-'База (2)'!F433</f>
        <v>0</v>
      </c>
      <c r="G433" s="29">
        <f>База!G456-'База (2)'!G433</f>
        <v>0</v>
      </c>
      <c r="H433" s="28">
        <f>База!H456-'База (2)'!H433</f>
        <v>0</v>
      </c>
      <c r="I433" s="17">
        <f>База!I456-'База (2)'!I433</f>
        <v>0</v>
      </c>
      <c r="J433" s="29">
        <f>База!J456-'База (2)'!J433</f>
        <v>0</v>
      </c>
      <c r="K433" s="111">
        <f>База!K456-'База (2)'!K433</f>
        <v>0</v>
      </c>
      <c r="L433" s="18">
        <f>База!L456-'База (2)'!L433</f>
        <v>0</v>
      </c>
      <c r="M433" s="29">
        <f>База!M456-'База (2)'!M433</f>
        <v>0</v>
      </c>
      <c r="N433" s="181">
        <f>База!N456-'База (2)'!N433</f>
        <v>0</v>
      </c>
      <c r="O433" s="19">
        <f>База!O456-'База (2)'!O433</f>
        <v>0</v>
      </c>
      <c r="P433" s="32">
        <f>База!P456-'База (2)'!P433</f>
        <v>0</v>
      </c>
      <c r="Q433" s="93"/>
      <c r="R433" s="93"/>
      <c r="S433" s="93"/>
      <c r="U433" s="81"/>
    </row>
    <row r="434" spans="1:28" s="20" customFormat="1" ht="31.5" outlineLevel="1">
      <c r="A434" s="194" t="s">
        <v>70</v>
      </c>
      <c r="B434" s="7" t="s">
        <v>169</v>
      </c>
      <c r="C434" s="129" t="s">
        <v>181</v>
      </c>
      <c r="D434" s="162" t="s">
        <v>195</v>
      </c>
      <c r="E434" s="28">
        <f>База!E457-'База (2)'!E434</f>
        <v>0</v>
      </c>
      <c r="F434" s="17">
        <f>База!F457-'База (2)'!F434</f>
        <v>0</v>
      </c>
      <c r="G434" s="29">
        <f>База!G457-'База (2)'!G434</f>
        <v>0</v>
      </c>
      <c r="H434" s="111">
        <f>База!H457-'База (2)'!H434</f>
        <v>0</v>
      </c>
      <c r="I434" s="18">
        <f>База!I457-'База (2)'!I434</f>
        <v>0</v>
      </c>
      <c r="J434" s="29">
        <f>База!J457-'База (2)'!J434</f>
        <v>0</v>
      </c>
      <c r="K434" s="28">
        <f>База!K457-'База (2)'!K434</f>
        <v>0</v>
      </c>
      <c r="L434" s="18">
        <f>База!L457-'База (2)'!L434</f>
        <v>0</v>
      </c>
      <c r="M434" s="29">
        <f>База!M457-'База (2)'!M434</f>
        <v>0</v>
      </c>
      <c r="N434" s="181">
        <f>База!N457-'База (2)'!N434</f>
        <v>0</v>
      </c>
      <c r="O434" s="19">
        <f>База!O457-'База (2)'!O434</f>
        <v>0</v>
      </c>
      <c r="P434" s="32">
        <f>База!P457-'База (2)'!P434</f>
        <v>0</v>
      </c>
      <c r="Q434" s="93"/>
      <c r="R434" s="93"/>
      <c r="S434" s="93"/>
      <c r="T434" s="87"/>
      <c r="U434" s="81"/>
    </row>
    <row r="435" spans="1:28" s="20" customFormat="1" outlineLevel="1">
      <c r="A435" s="194" t="s">
        <v>70</v>
      </c>
      <c r="B435" s="7" t="s">
        <v>170</v>
      </c>
      <c r="C435" s="8" t="s">
        <v>180</v>
      </c>
      <c r="D435" s="162" t="s">
        <v>194</v>
      </c>
      <c r="E435" s="28">
        <f>База!E458-'База (2)'!E435</f>
        <v>0</v>
      </c>
      <c r="F435" s="17">
        <f>База!F458-'База (2)'!F435</f>
        <v>0</v>
      </c>
      <c r="G435" s="29">
        <f>База!G458-'База (2)'!G435</f>
        <v>0</v>
      </c>
      <c r="H435" s="28">
        <f>База!H458-'База (2)'!H435</f>
        <v>0</v>
      </c>
      <c r="I435" s="17">
        <f>База!I458-'База (2)'!I435</f>
        <v>0</v>
      </c>
      <c r="J435" s="29">
        <f>База!J458-'База (2)'!J435</f>
        <v>0</v>
      </c>
      <c r="K435" s="111">
        <f>База!K458-'База (2)'!K435</f>
        <v>0</v>
      </c>
      <c r="L435" s="18">
        <f>База!L458-'База (2)'!L435</f>
        <v>0</v>
      </c>
      <c r="M435" s="29">
        <f>База!M458-'База (2)'!M435</f>
        <v>0</v>
      </c>
      <c r="N435" s="181">
        <f>База!N458-'База (2)'!N435</f>
        <v>0</v>
      </c>
      <c r="O435" s="19">
        <f>База!O458-'База (2)'!O435</f>
        <v>0</v>
      </c>
      <c r="P435" s="32">
        <f>База!P458-'База (2)'!P435</f>
        <v>0</v>
      </c>
      <c r="Q435" s="93"/>
      <c r="R435" s="93"/>
      <c r="S435" s="93"/>
      <c r="T435" s="87"/>
      <c r="U435" s="81"/>
      <c r="AB435" s="22"/>
    </row>
    <row r="436" spans="1:28" s="20" customFormat="1" outlineLevel="1">
      <c r="A436" s="194" t="s">
        <v>70</v>
      </c>
      <c r="B436" s="7" t="s">
        <v>171</v>
      </c>
      <c r="C436" s="8" t="s">
        <v>156</v>
      </c>
      <c r="D436" s="162"/>
      <c r="E436" s="28">
        <f>База!E459-'База (2)'!E436</f>
        <v>0</v>
      </c>
      <c r="F436" s="17">
        <f>База!F459-'База (2)'!F436</f>
        <v>0</v>
      </c>
      <c r="G436" s="29">
        <f>База!G459-'База (2)'!G436</f>
        <v>0</v>
      </c>
      <c r="H436" s="28">
        <f>База!H459-'База (2)'!H436</f>
        <v>0</v>
      </c>
      <c r="I436" s="17">
        <f>База!I459-'База (2)'!I436</f>
        <v>0</v>
      </c>
      <c r="J436" s="29">
        <f>База!J459-'База (2)'!J436</f>
        <v>0</v>
      </c>
      <c r="K436" s="111">
        <f>База!K459-'База (2)'!K436</f>
        <v>0</v>
      </c>
      <c r="L436" s="18">
        <f>База!L459-'База (2)'!L436</f>
        <v>0</v>
      </c>
      <c r="M436" s="29">
        <f>База!M459-'База (2)'!M436</f>
        <v>0</v>
      </c>
      <c r="N436" s="181">
        <f>База!N459-'База (2)'!N436</f>
        <v>0</v>
      </c>
      <c r="O436" s="19">
        <f>База!O459-'База (2)'!O436</f>
        <v>0</v>
      </c>
      <c r="P436" s="32">
        <f>База!P459-'База (2)'!P436</f>
        <v>0</v>
      </c>
      <c r="Q436" s="93"/>
      <c r="R436" s="93"/>
      <c r="S436" s="93"/>
      <c r="T436" s="87"/>
      <c r="U436" s="81"/>
    </row>
    <row r="437" spans="1:28" s="20" customFormat="1" outlineLevel="1">
      <c r="A437" s="193" t="s">
        <v>70</v>
      </c>
      <c r="B437" s="5" t="s">
        <v>141</v>
      </c>
      <c r="C437" s="6" t="s">
        <v>140</v>
      </c>
      <c r="D437" s="161" t="s">
        <v>159</v>
      </c>
      <c r="E437" s="26">
        <f>База!E460-'База (2)'!E437</f>
        <v>0</v>
      </c>
      <c r="F437" s="14">
        <f>База!F460-'База (2)'!F437</f>
        <v>0</v>
      </c>
      <c r="G437" s="27">
        <f>База!G460-'База (2)'!G437</f>
        <v>0</v>
      </c>
      <c r="H437" s="26">
        <f>База!H460-'База (2)'!H437</f>
        <v>0</v>
      </c>
      <c r="I437" s="21">
        <f>База!I460-'База (2)'!I437</f>
        <v>0</v>
      </c>
      <c r="J437" s="27">
        <f>База!J460-'База (2)'!J437</f>
        <v>0</v>
      </c>
      <c r="K437" s="26">
        <f>База!K460-'База (2)'!K437</f>
        <v>0</v>
      </c>
      <c r="L437" s="21">
        <f>База!L460-'База (2)'!L437</f>
        <v>0</v>
      </c>
      <c r="M437" s="27">
        <f>База!M460-'База (2)'!M437</f>
        <v>0</v>
      </c>
      <c r="N437" s="30">
        <f>База!N460-'База (2)'!N437</f>
        <v>0</v>
      </c>
      <c r="O437" s="15">
        <f>База!O460-'База (2)'!O437</f>
        <v>0</v>
      </c>
      <c r="P437" s="31">
        <f>База!P460-'База (2)'!P437</f>
        <v>0</v>
      </c>
      <c r="Q437" s="92"/>
      <c r="R437" s="92"/>
      <c r="S437" s="92"/>
      <c r="T437" s="87"/>
      <c r="U437" s="81"/>
    </row>
    <row r="438" spans="1:28" s="20" customFormat="1" outlineLevel="1">
      <c r="A438" s="193" t="s">
        <v>70</v>
      </c>
      <c r="B438" s="5"/>
      <c r="C438" s="8" t="s">
        <v>166</v>
      </c>
      <c r="D438" s="162" t="s">
        <v>159</v>
      </c>
      <c r="E438" s="28">
        <f>База!E461-'База (2)'!E438</f>
        <v>0</v>
      </c>
      <c r="F438" s="17">
        <f>База!F461-'База (2)'!F438</f>
        <v>0</v>
      </c>
      <c r="G438" s="29">
        <f>База!G461-'База (2)'!G438</f>
        <v>0</v>
      </c>
      <c r="H438" s="28">
        <f>База!H461-'База (2)'!H438</f>
        <v>0</v>
      </c>
      <c r="I438" s="17">
        <f>База!I461-'База (2)'!I438</f>
        <v>0</v>
      </c>
      <c r="J438" s="29">
        <f>База!J461-'База (2)'!J438</f>
        <v>0</v>
      </c>
      <c r="K438" s="111">
        <f>База!K461-'База (2)'!K438</f>
        <v>0</v>
      </c>
      <c r="L438" s="18">
        <f>База!L461-'База (2)'!L438</f>
        <v>0</v>
      </c>
      <c r="M438" s="29">
        <f>База!M461-'База (2)'!M438</f>
        <v>0</v>
      </c>
      <c r="N438" s="30">
        <f>База!N461-'База (2)'!N438</f>
        <v>0</v>
      </c>
      <c r="O438" s="15">
        <f>База!O461-'База (2)'!O438</f>
        <v>0</v>
      </c>
      <c r="P438" s="31">
        <f>База!P461-'База (2)'!P438</f>
        <v>0</v>
      </c>
      <c r="Q438" s="93"/>
      <c r="R438" s="93"/>
      <c r="S438" s="93"/>
      <c r="T438" s="87"/>
      <c r="U438" s="81"/>
    </row>
    <row r="439" spans="1:28" s="16" customFormat="1" outlineLevel="1">
      <c r="A439" s="193" t="s">
        <v>70</v>
      </c>
      <c r="B439" s="5"/>
      <c r="C439" s="8" t="s">
        <v>167</v>
      </c>
      <c r="D439" s="162" t="s">
        <v>159</v>
      </c>
      <c r="E439" s="28">
        <f>База!E462-'База (2)'!E439</f>
        <v>0</v>
      </c>
      <c r="F439" s="17">
        <f>База!F462-'База (2)'!F439</f>
        <v>0</v>
      </c>
      <c r="G439" s="29">
        <f>База!G462-'База (2)'!G439</f>
        <v>0</v>
      </c>
      <c r="H439" s="111">
        <f>База!H462-'База (2)'!H439</f>
        <v>0</v>
      </c>
      <c r="I439" s="18">
        <f>База!I462-'База (2)'!I439</f>
        <v>0</v>
      </c>
      <c r="J439" s="29">
        <f>База!J462-'База (2)'!J439</f>
        <v>0</v>
      </c>
      <c r="K439" s="111">
        <f>База!K462-'База (2)'!K439</f>
        <v>0</v>
      </c>
      <c r="L439" s="18">
        <f>База!L462-'База (2)'!L439</f>
        <v>0</v>
      </c>
      <c r="M439" s="29">
        <f>База!M462-'База (2)'!M439</f>
        <v>0</v>
      </c>
      <c r="N439" s="181">
        <f>База!N462-'База (2)'!N439</f>
        <v>0</v>
      </c>
      <c r="O439" s="19">
        <f>База!O462-'База (2)'!O439</f>
        <v>0</v>
      </c>
      <c r="P439" s="32">
        <f>База!P462-'База (2)'!P439</f>
        <v>0</v>
      </c>
      <c r="Q439" s="93"/>
      <c r="R439" s="93"/>
      <c r="S439" s="93"/>
      <c r="T439" s="86"/>
      <c r="U439" s="81"/>
    </row>
    <row r="440" spans="1:28" s="20" customFormat="1" ht="31.5" outlineLevel="1">
      <c r="A440" s="193" t="s">
        <v>70</v>
      </c>
      <c r="B440" s="5"/>
      <c r="C440" s="129" t="s">
        <v>182</v>
      </c>
      <c r="D440" s="162" t="s">
        <v>159</v>
      </c>
      <c r="E440" s="28">
        <f>База!E463-'База (2)'!E440</f>
        <v>0</v>
      </c>
      <c r="F440" s="17">
        <f>База!F463-'База (2)'!F440</f>
        <v>0</v>
      </c>
      <c r="G440" s="29">
        <f>База!G463-'База (2)'!G440</f>
        <v>0</v>
      </c>
      <c r="H440" s="28">
        <f>База!H463-'База (2)'!H440</f>
        <v>0</v>
      </c>
      <c r="I440" s="18">
        <f>База!I463-'База (2)'!I440</f>
        <v>0</v>
      </c>
      <c r="J440" s="29">
        <f>База!J463-'База (2)'!J440</f>
        <v>0</v>
      </c>
      <c r="K440" s="111">
        <f>База!K463-'База (2)'!K440</f>
        <v>0</v>
      </c>
      <c r="L440" s="18">
        <f>База!L463-'База (2)'!L440</f>
        <v>0</v>
      </c>
      <c r="M440" s="29">
        <f>База!M463-'База (2)'!M440</f>
        <v>0</v>
      </c>
      <c r="N440" s="30">
        <f>База!N463-'База (2)'!N440</f>
        <v>0</v>
      </c>
      <c r="O440" s="15">
        <f>База!O463-'База (2)'!O440</f>
        <v>0</v>
      </c>
      <c r="P440" s="31">
        <f>База!P463-'База (2)'!P440</f>
        <v>0</v>
      </c>
      <c r="Q440" s="93"/>
      <c r="R440" s="93"/>
      <c r="S440" s="93"/>
      <c r="T440" s="87"/>
      <c r="U440" s="81"/>
    </row>
    <row r="441" spans="1:28" s="20" customFormat="1" outlineLevel="1">
      <c r="A441" s="194" t="s">
        <v>70</v>
      </c>
      <c r="B441" s="7" t="s">
        <v>185</v>
      </c>
      <c r="C441" s="8" t="s">
        <v>157</v>
      </c>
      <c r="D441" s="162" t="s">
        <v>159</v>
      </c>
      <c r="E441" s="28">
        <f>База!E464-'База (2)'!E441</f>
        <v>56332</v>
      </c>
      <c r="F441" s="17">
        <f>База!F464-'База (2)'!F441</f>
        <v>224778</v>
      </c>
      <c r="G441" s="29">
        <f>База!G464-'База (2)'!G441</f>
        <v>336252236</v>
      </c>
      <c r="H441" s="28">
        <f>База!H464-'База (2)'!H441</f>
        <v>55456</v>
      </c>
      <c r="I441" s="17">
        <f>База!I464-'База (2)'!I441</f>
        <v>227800</v>
      </c>
      <c r="J441" s="29">
        <f>База!J464-'База (2)'!J441</f>
        <v>345975785</v>
      </c>
      <c r="K441" s="111">
        <f>База!K464-'База (2)'!K441</f>
        <v>-876</v>
      </c>
      <c r="L441" s="18">
        <f>База!L464-'База (2)'!L441</f>
        <v>3022</v>
      </c>
      <c r="M441" s="29">
        <f>База!M464-'База (2)'!M441</f>
        <v>9723549</v>
      </c>
      <c r="N441" s="181">
        <f>База!N464-'База (2)'!N441</f>
        <v>-1.5550663921039551E-2</v>
      </c>
      <c r="O441" s="19">
        <f>База!O464-'База (2)'!O441</f>
        <v>1.3444376228990381E-2</v>
      </c>
      <c r="P441" s="32">
        <f>База!P464-'База (2)'!P441</f>
        <v>2.8917425548361259E-2</v>
      </c>
      <c r="Q441" s="93"/>
      <c r="R441" s="93"/>
      <c r="S441" s="93"/>
      <c r="T441" s="87"/>
      <c r="U441" s="81"/>
    </row>
    <row r="442" spans="1:28" s="20" customFormat="1" outlineLevel="1">
      <c r="A442" s="194" t="s">
        <v>70</v>
      </c>
      <c r="B442" s="7" t="s">
        <v>186</v>
      </c>
      <c r="C442" s="8" t="s">
        <v>183</v>
      </c>
      <c r="D442" s="162" t="s">
        <v>159</v>
      </c>
      <c r="E442" s="28">
        <f>База!E465-'База (2)'!E442</f>
        <v>0</v>
      </c>
      <c r="F442" s="17">
        <f>База!F465-'База (2)'!F442</f>
        <v>0</v>
      </c>
      <c r="G442" s="29">
        <f>База!G465-'База (2)'!G442</f>
        <v>650856</v>
      </c>
      <c r="H442" s="28">
        <f>База!H465-'База (2)'!H442</f>
        <v>0</v>
      </c>
      <c r="I442" s="17">
        <f>База!I465-'База (2)'!I442</f>
        <v>0</v>
      </c>
      <c r="J442" s="29">
        <f>База!J465-'База (2)'!J442</f>
        <v>556186</v>
      </c>
      <c r="K442" s="111">
        <f>База!K465-'База (2)'!K442</f>
        <v>0</v>
      </c>
      <c r="L442" s="18">
        <f>База!L465-'База (2)'!L442</f>
        <v>0</v>
      </c>
      <c r="M442" s="29">
        <f>База!M465-'База (2)'!M442</f>
        <v>-94670</v>
      </c>
      <c r="N442" s="181">
        <f>База!N465-'База (2)'!N442</f>
        <v>0</v>
      </c>
      <c r="O442" s="19">
        <f>База!O465-'База (2)'!O442</f>
        <v>0</v>
      </c>
      <c r="P442" s="32">
        <f>База!P465-'База (2)'!P442</f>
        <v>-0.14545460132502427</v>
      </c>
      <c r="Q442" s="93"/>
      <c r="R442" s="93"/>
      <c r="S442" s="93"/>
      <c r="T442" s="87"/>
      <c r="U442" s="81"/>
    </row>
    <row r="443" spans="1:28" s="20" customFormat="1" outlineLevel="1">
      <c r="A443" s="194" t="s">
        <v>70</v>
      </c>
      <c r="B443" s="7" t="s">
        <v>187</v>
      </c>
      <c r="C443" s="8" t="s">
        <v>156</v>
      </c>
      <c r="D443" s="162"/>
      <c r="E443" s="28" t="e">
        <f>База!#REF!-'База (2)'!E443</f>
        <v>#REF!</v>
      </c>
      <c r="F443" s="17" t="e">
        <f>База!#REF!-'База (2)'!F443</f>
        <v>#REF!</v>
      </c>
      <c r="G443" s="29" t="e">
        <f>База!#REF!-'База (2)'!G443</f>
        <v>#REF!</v>
      </c>
      <c r="H443" s="28" t="e">
        <f>База!#REF!-'База (2)'!H443</f>
        <v>#REF!</v>
      </c>
      <c r="I443" s="17" t="e">
        <f>База!#REF!-'База (2)'!I443</f>
        <v>#REF!</v>
      </c>
      <c r="J443" s="29" t="e">
        <f>База!#REF!-'База (2)'!J443</f>
        <v>#REF!</v>
      </c>
      <c r="K443" s="111" t="e">
        <f>База!#REF!-'База (2)'!K443</f>
        <v>#REF!</v>
      </c>
      <c r="L443" s="18" t="e">
        <f>База!#REF!-'База (2)'!L443</f>
        <v>#REF!</v>
      </c>
      <c r="M443" s="29" t="e">
        <f>База!#REF!-'База (2)'!M443</f>
        <v>#REF!</v>
      </c>
      <c r="N443" s="181" t="e">
        <f>База!#REF!-'База (2)'!N443</f>
        <v>#REF!</v>
      </c>
      <c r="O443" s="19" t="e">
        <f>База!#REF!-'База (2)'!O443</f>
        <v>#REF!</v>
      </c>
      <c r="P443" s="32" t="e">
        <f>База!#REF!-'База (2)'!P443</f>
        <v>#REF!</v>
      </c>
      <c r="Q443" s="93"/>
      <c r="R443" s="93"/>
      <c r="S443" s="93"/>
      <c r="U443" s="81"/>
    </row>
    <row r="444" spans="1:28" s="20" customFormat="1" ht="31.5" outlineLevel="1">
      <c r="A444" s="193" t="s">
        <v>70</v>
      </c>
      <c r="B444" s="5" t="s">
        <v>139</v>
      </c>
      <c r="C444" s="9" t="s">
        <v>142</v>
      </c>
      <c r="D444" s="163" t="s">
        <v>1</v>
      </c>
      <c r="E444" s="26">
        <f>База!E466-'База (2)'!E444</f>
        <v>-57589</v>
      </c>
      <c r="F444" s="21">
        <f>База!F466-'База (2)'!F444</f>
        <v>-235563</v>
      </c>
      <c r="G444" s="27">
        <f>База!G466-'База (2)'!G444</f>
        <v>-264632072</v>
      </c>
      <c r="H444" s="26">
        <f>База!H466-'База (2)'!H444</f>
        <v>-58280</v>
      </c>
      <c r="I444" s="21">
        <f>База!I466-'База (2)'!I444</f>
        <v>-240000</v>
      </c>
      <c r="J444" s="27">
        <f>База!J466-'База (2)'!J444</f>
        <v>-282237876</v>
      </c>
      <c r="K444" s="26">
        <f>База!K466-'База (2)'!K444</f>
        <v>-691</v>
      </c>
      <c r="L444" s="21">
        <f>База!L466-'База (2)'!L444</f>
        <v>-4437</v>
      </c>
      <c r="M444" s="27">
        <f>База!M466-'База (2)'!M444</f>
        <v>-17605804</v>
      </c>
      <c r="N444" s="30">
        <f>База!N466-'База (2)'!N444</f>
        <v>-1.1998819218948064E-2</v>
      </c>
      <c r="O444" s="15">
        <f>База!O466-'База (2)'!O444</f>
        <v>-1.8835725474713769E-2</v>
      </c>
      <c r="P444" s="31">
        <f>База!P466-'База (2)'!P444</f>
        <v>-6.6529366100417334E-2</v>
      </c>
      <c r="Q444" s="92"/>
      <c r="R444" s="92"/>
      <c r="S444" s="92"/>
      <c r="T444" s="87"/>
      <c r="U444" s="81"/>
    </row>
    <row r="445" spans="1:28" s="20" customFormat="1" ht="31.5" outlineLevel="1">
      <c r="A445" s="194" t="s">
        <v>70</v>
      </c>
      <c r="B445" s="7" t="s">
        <v>188</v>
      </c>
      <c r="C445" s="10" t="s">
        <v>184</v>
      </c>
      <c r="D445" s="164" t="s">
        <v>1</v>
      </c>
      <c r="E445" s="28">
        <f>База!E467-'База (2)'!E445</f>
        <v>282</v>
      </c>
      <c r="F445" s="17">
        <f>База!F467-'База (2)'!F445</f>
        <v>0</v>
      </c>
      <c r="G445" s="29">
        <f>База!G467-'База (2)'!G445</f>
        <v>650856</v>
      </c>
      <c r="H445" s="28">
        <f>База!H467-'База (2)'!H445</f>
        <v>226</v>
      </c>
      <c r="I445" s="17">
        <f>База!I467-'База (2)'!I445</f>
        <v>0</v>
      </c>
      <c r="J445" s="29">
        <f>База!J467-'База (2)'!J445</f>
        <v>-112814</v>
      </c>
      <c r="K445" s="111">
        <f>База!K467-'База (2)'!K445</f>
        <v>-56</v>
      </c>
      <c r="L445" s="18">
        <f>База!L467-'База (2)'!L445</f>
        <v>0</v>
      </c>
      <c r="M445" s="29">
        <f>База!M467-'База (2)'!M445</f>
        <v>-763670</v>
      </c>
      <c r="N445" s="181">
        <f>База!N467-'База (2)'!N445</f>
        <v>-0.19858156028368795</v>
      </c>
      <c r="O445" s="19">
        <f>База!O467-'База (2)'!O445</f>
        <v>0</v>
      </c>
      <c r="P445" s="32">
        <f>База!P467-'База (2)'!P445</f>
        <v>-0.14545460132502427</v>
      </c>
      <c r="Q445" s="93"/>
      <c r="R445" s="93"/>
      <c r="S445" s="93"/>
      <c r="T445" s="87"/>
      <c r="U445" s="81"/>
    </row>
    <row r="446" spans="1:28" s="20" customFormat="1" ht="31.5" outlineLevel="1">
      <c r="A446" s="194" t="s">
        <v>70</v>
      </c>
      <c r="B446" s="7"/>
      <c r="C446" s="10" t="s">
        <v>224</v>
      </c>
      <c r="D446" s="164" t="s">
        <v>225</v>
      </c>
      <c r="E446" s="28">
        <f>База!E468-'База (2)'!E446</f>
        <v>56332</v>
      </c>
      <c r="F446" s="17">
        <f>База!F468-'База (2)'!F446</f>
        <v>224778</v>
      </c>
      <c r="G446" s="29">
        <f>База!G468-'База (2)'!G446</f>
        <v>335601380</v>
      </c>
      <c r="H446" s="28">
        <f>База!H468-'База (2)'!H446</f>
        <v>55456</v>
      </c>
      <c r="I446" s="17">
        <f>База!I468-'База (2)'!I446</f>
        <v>227800</v>
      </c>
      <c r="J446" s="29">
        <f>База!J468-'База (2)'!J446</f>
        <v>345419599</v>
      </c>
      <c r="K446" s="111">
        <f>База!K468-'База (2)'!K446</f>
        <v>-876</v>
      </c>
      <c r="L446" s="18">
        <f>База!L468-'База (2)'!L446</f>
        <v>3022</v>
      </c>
      <c r="M446" s="29">
        <f>База!M468-'База (2)'!M446</f>
        <v>9818219</v>
      </c>
      <c r="N446" s="181">
        <f>База!N468-'База (2)'!N446</f>
        <v>-1.5550663921039551E-2</v>
      </c>
      <c r="O446" s="19">
        <f>База!O468-'База (2)'!O446</f>
        <v>1.3444376228990381E-2</v>
      </c>
      <c r="P446" s="32">
        <f>База!P468-'База (2)'!P446</f>
        <v>2.9255597816671673E-2</v>
      </c>
      <c r="Q446" s="93"/>
      <c r="R446" s="93"/>
      <c r="S446" s="93"/>
      <c r="T446" s="87"/>
      <c r="U446" s="81"/>
    </row>
    <row r="447" spans="1:28" s="20" customFormat="1" outlineLevel="1">
      <c r="A447" s="194" t="s">
        <v>70</v>
      </c>
      <c r="B447" s="7"/>
      <c r="C447" s="10" t="s">
        <v>222</v>
      </c>
      <c r="D447" s="164" t="s">
        <v>223</v>
      </c>
      <c r="E447" s="28">
        <f>База!E469-'База (2)'!E447</f>
        <v>0</v>
      </c>
      <c r="F447" s="17">
        <f>База!F469-'База (2)'!F447</f>
        <v>0</v>
      </c>
      <c r="G447" s="29">
        <f>База!G469-'База (2)'!G447</f>
        <v>0</v>
      </c>
      <c r="H447" s="28">
        <f>База!H469-'База (2)'!H447</f>
        <v>-300</v>
      </c>
      <c r="I447" s="17">
        <f>База!I469-'База (2)'!I447</f>
        <v>0</v>
      </c>
      <c r="J447" s="29">
        <f>База!J469-'База (2)'!J447</f>
        <v>-669000</v>
      </c>
      <c r="K447" s="111">
        <f>База!K469-'База (2)'!K447</f>
        <v>-300</v>
      </c>
      <c r="L447" s="18">
        <f>База!L469-'База (2)'!L447</f>
        <v>0</v>
      </c>
      <c r="M447" s="29">
        <f>База!M469-'База (2)'!M447</f>
        <v>-669000</v>
      </c>
      <c r="N447" s="181">
        <f>База!N469-'База (2)'!N447</f>
        <v>0</v>
      </c>
      <c r="O447" s="19">
        <f>База!O469-'База (2)'!O447</f>
        <v>0</v>
      </c>
      <c r="P447" s="32">
        <f>База!P469-'База (2)'!P447</f>
        <v>0</v>
      </c>
      <c r="Q447" s="93"/>
      <c r="R447" s="93"/>
      <c r="S447" s="93"/>
      <c r="T447" s="87"/>
      <c r="U447" s="81"/>
    </row>
    <row r="448" spans="1:28" s="20" customFormat="1" outlineLevel="1">
      <c r="A448" s="194" t="s">
        <v>70</v>
      </c>
      <c r="B448" s="7" t="s">
        <v>189</v>
      </c>
      <c r="C448" s="11" t="s">
        <v>144</v>
      </c>
      <c r="D448" s="164" t="s">
        <v>1</v>
      </c>
      <c r="E448" s="28">
        <f>База!E472-'База (2)'!E448</f>
        <v>-57589</v>
      </c>
      <c r="F448" s="17">
        <f>База!F472-'База (2)'!F448</f>
        <v>-235563</v>
      </c>
      <c r="G448" s="29">
        <f>База!G472-'База (2)'!G448</f>
        <v>-264632072</v>
      </c>
      <c r="H448" s="28">
        <f>База!H472-'База (2)'!H448</f>
        <v>-58280</v>
      </c>
      <c r="I448" s="17">
        <f>База!I472-'База (2)'!I448</f>
        <v>-240000</v>
      </c>
      <c r="J448" s="29">
        <f>База!J472-'База (2)'!J448</f>
        <v>-281568876</v>
      </c>
      <c r="K448" s="111">
        <f>База!K472-'База (2)'!K448</f>
        <v>-691</v>
      </c>
      <c r="L448" s="18">
        <f>База!L472-'База (2)'!L448</f>
        <v>-4437</v>
      </c>
      <c r="M448" s="29">
        <f>База!M472-'База (2)'!M448</f>
        <v>-16936804</v>
      </c>
      <c r="N448" s="181">
        <f>База!N472-'База (2)'!N448</f>
        <v>-1.1998819218948064E-2</v>
      </c>
      <c r="O448" s="19">
        <f>База!O472-'База (2)'!O448</f>
        <v>-1.8835725474713769E-2</v>
      </c>
      <c r="P448" s="32">
        <f>База!P472-'База (2)'!P448</f>
        <v>-6.400132785114572E-2</v>
      </c>
      <c r="Q448" s="93"/>
      <c r="R448" s="93"/>
      <c r="S448" s="93"/>
      <c r="T448" s="87"/>
      <c r="U448" s="81"/>
    </row>
    <row r="449" spans="1:28" s="16" customFormat="1" outlineLevel="1">
      <c r="A449" s="193" t="s">
        <v>70</v>
      </c>
      <c r="B449" s="5" t="s">
        <v>143</v>
      </c>
      <c r="C449" s="6" t="s">
        <v>2</v>
      </c>
      <c r="D449" s="163" t="s">
        <v>3</v>
      </c>
      <c r="E449" s="26">
        <f>База!E473-'База (2)'!E449</f>
        <v>0</v>
      </c>
      <c r="F449" s="14">
        <f>База!F473-'База (2)'!F449</f>
        <v>0</v>
      </c>
      <c r="G449" s="27">
        <f>База!G473-'База (2)'!G449</f>
        <v>0</v>
      </c>
      <c r="H449" s="230">
        <f>База!H473-'База (2)'!H449</f>
        <v>0</v>
      </c>
      <c r="I449" s="231">
        <f>База!I473-'База (2)'!I449</f>
        <v>0</v>
      </c>
      <c r="J449" s="232">
        <f>База!J473-'База (2)'!J449</f>
        <v>0</v>
      </c>
      <c r="K449" s="165">
        <f>База!K473-'База (2)'!K449</f>
        <v>0</v>
      </c>
      <c r="L449" s="21">
        <f>База!L473-'База (2)'!L449</f>
        <v>0</v>
      </c>
      <c r="M449" s="27">
        <f>База!M473-'База (2)'!M449</f>
        <v>0</v>
      </c>
      <c r="N449" s="30">
        <f>База!N473-'База (2)'!N449</f>
        <v>0</v>
      </c>
      <c r="O449" s="15">
        <f>База!O473-'База (2)'!O449</f>
        <v>0</v>
      </c>
      <c r="P449" s="31">
        <f>База!P473-'База (2)'!P449</f>
        <v>0</v>
      </c>
      <c r="Q449" s="92"/>
      <c r="R449" s="92"/>
      <c r="S449" s="92"/>
      <c r="T449" s="86"/>
      <c r="U449" s="81"/>
    </row>
    <row r="450" spans="1:28" s="13" customFormat="1">
      <c r="A450" s="36" t="s">
        <v>57</v>
      </c>
      <c r="B450" s="37" t="s">
        <v>73</v>
      </c>
      <c r="C450" s="215" t="s">
        <v>72</v>
      </c>
      <c r="D450" s="208" t="s">
        <v>145</v>
      </c>
      <c r="E450" s="40" t="e">
        <f>База!E474-'База (2)'!E450</f>
        <v>#VALUE!</v>
      </c>
      <c r="F450" s="41" t="e">
        <f>База!F474-'База (2)'!F450</f>
        <v>#VALUE!</v>
      </c>
      <c r="G450" s="42">
        <f>База!G474-'База (2)'!G450</f>
        <v>10900816</v>
      </c>
      <c r="H450" s="40" t="e">
        <f>База!H474-'База (2)'!H450</f>
        <v>#VALUE!</v>
      </c>
      <c r="I450" s="41" t="e">
        <f>База!I474-'База (2)'!I450</f>
        <v>#VALUE!</v>
      </c>
      <c r="J450" s="42">
        <f>База!J474-'База (2)'!J450</f>
        <v>15753936</v>
      </c>
      <c r="K450" s="40" t="e">
        <f>База!K474-'База (2)'!K450</f>
        <v>#VALUE!</v>
      </c>
      <c r="L450" s="41" t="e">
        <f>База!L474-'База (2)'!L450</f>
        <v>#VALUE!</v>
      </c>
      <c r="M450" s="42">
        <f>База!M474-'База (2)'!M450</f>
        <v>4853120</v>
      </c>
      <c r="N450" s="216" t="e">
        <f>База!N474-'База (2)'!N450</f>
        <v>#VALUE!</v>
      </c>
      <c r="O450" s="217" t="e">
        <f>База!O474-'База (2)'!O450</f>
        <v>#VALUE!</v>
      </c>
      <c r="P450" s="43">
        <f>База!P474-'База (2)'!P450</f>
        <v>8.7877836284614291E-2</v>
      </c>
      <c r="Q450" s="91"/>
      <c r="R450" s="91"/>
      <c r="S450" s="91"/>
      <c r="T450" s="85"/>
      <c r="U450" s="81"/>
      <c r="W450" s="81"/>
      <c r="X450" s="81">
        <v>43450564</v>
      </c>
    </row>
    <row r="451" spans="1:28" s="16" customFormat="1" outlineLevel="1">
      <c r="A451" s="193" t="s">
        <v>73</v>
      </c>
      <c r="B451" s="5" t="s">
        <v>136</v>
      </c>
      <c r="C451" s="6" t="s">
        <v>137</v>
      </c>
      <c r="D451" s="161" t="s">
        <v>194</v>
      </c>
      <c r="E451" s="26">
        <f>База!E475-'База (2)'!E451</f>
        <v>0</v>
      </c>
      <c r="F451" s="14">
        <f>База!F475-'База (2)'!F451</f>
        <v>0</v>
      </c>
      <c r="G451" s="27">
        <f>База!G475-'База (2)'!G451</f>
        <v>0</v>
      </c>
      <c r="H451" s="26">
        <f>База!H475-'База (2)'!H451</f>
        <v>0</v>
      </c>
      <c r="I451" s="14">
        <f>База!I475-'База (2)'!I451</f>
        <v>0</v>
      </c>
      <c r="J451" s="27">
        <f>База!J475-'База (2)'!J451</f>
        <v>0</v>
      </c>
      <c r="K451" s="26">
        <f>База!K475-'База (2)'!K451</f>
        <v>0</v>
      </c>
      <c r="L451" s="14">
        <f>База!L475-'База (2)'!L451</f>
        <v>0</v>
      </c>
      <c r="M451" s="27">
        <f>База!M475-'База (2)'!M451</f>
        <v>0</v>
      </c>
      <c r="N451" s="30">
        <f>База!N475-'База (2)'!N451</f>
        <v>0</v>
      </c>
      <c r="O451" s="15">
        <f>База!O475-'База (2)'!O451</f>
        <v>0</v>
      </c>
      <c r="P451" s="31">
        <f>База!P475-'База (2)'!P451</f>
        <v>0</v>
      </c>
      <c r="Q451" s="92"/>
      <c r="R451" s="92"/>
      <c r="S451" s="92"/>
      <c r="T451" s="86"/>
      <c r="U451" s="81"/>
    </row>
    <row r="452" spans="1:28" s="20" customFormat="1" outlineLevel="1">
      <c r="A452" s="194" t="s">
        <v>73</v>
      </c>
      <c r="B452" s="7"/>
      <c r="C452" s="8" t="s">
        <v>166</v>
      </c>
      <c r="D452" s="162" t="s">
        <v>194</v>
      </c>
      <c r="E452" s="28">
        <f>База!E476-'База (2)'!E452</f>
        <v>0</v>
      </c>
      <c r="F452" s="17">
        <f>База!F476-'База (2)'!F452</f>
        <v>0</v>
      </c>
      <c r="G452" s="29">
        <f>База!G476-'База (2)'!G452</f>
        <v>0</v>
      </c>
      <c r="H452" s="28">
        <f>База!H476-'База (2)'!H452</f>
        <v>0</v>
      </c>
      <c r="I452" s="17">
        <f>База!I476-'База (2)'!I452</f>
        <v>0</v>
      </c>
      <c r="J452" s="29">
        <f>База!J476-'База (2)'!J452</f>
        <v>0</v>
      </c>
      <c r="K452" s="28">
        <f>База!K476-'База (2)'!K452</f>
        <v>0</v>
      </c>
      <c r="L452" s="18">
        <f>База!L476-'База (2)'!L452</f>
        <v>0</v>
      </c>
      <c r="M452" s="29">
        <f>База!M476-'База (2)'!M452</f>
        <v>0</v>
      </c>
      <c r="N452" s="181">
        <f>База!N476-'База (2)'!N452</f>
        <v>0</v>
      </c>
      <c r="O452" s="19">
        <f>База!O476-'База (2)'!O452</f>
        <v>0</v>
      </c>
      <c r="P452" s="32">
        <f>База!P476-'База (2)'!P452</f>
        <v>0</v>
      </c>
      <c r="Q452" s="93"/>
      <c r="R452" s="93"/>
      <c r="S452" s="93"/>
      <c r="T452" s="87"/>
      <c r="U452" s="81"/>
    </row>
    <row r="453" spans="1:28" s="20" customFormat="1" outlineLevel="1">
      <c r="A453" s="194" t="s">
        <v>73</v>
      </c>
      <c r="B453" s="7"/>
      <c r="C453" s="8" t="s">
        <v>167</v>
      </c>
      <c r="D453" s="162" t="s">
        <v>194</v>
      </c>
      <c r="E453" s="28">
        <f>База!E477-'База (2)'!E453</f>
        <v>0</v>
      </c>
      <c r="F453" s="17">
        <f>База!F477-'База (2)'!F453</f>
        <v>0</v>
      </c>
      <c r="G453" s="29">
        <f>База!G477-'База (2)'!G453</f>
        <v>0</v>
      </c>
      <c r="H453" s="28">
        <f>База!H477-'База (2)'!H453</f>
        <v>0</v>
      </c>
      <c r="I453" s="17">
        <f>База!I477-'База (2)'!I453</f>
        <v>0</v>
      </c>
      <c r="J453" s="29">
        <f>База!J477-'База (2)'!J453</f>
        <v>0</v>
      </c>
      <c r="K453" s="111">
        <f>База!K477-'База (2)'!K453</f>
        <v>0</v>
      </c>
      <c r="L453" s="18">
        <f>База!L477-'База (2)'!L453</f>
        <v>0</v>
      </c>
      <c r="M453" s="29">
        <f>База!M477-'База (2)'!M453</f>
        <v>0</v>
      </c>
      <c r="N453" s="181">
        <f>База!N477-'База (2)'!N453</f>
        <v>0</v>
      </c>
      <c r="O453" s="19">
        <f>База!O477-'База (2)'!O453</f>
        <v>0</v>
      </c>
      <c r="P453" s="32">
        <f>База!P477-'База (2)'!P453</f>
        <v>0</v>
      </c>
      <c r="Q453" s="93"/>
      <c r="R453" s="93"/>
      <c r="S453" s="93"/>
      <c r="T453" s="87"/>
      <c r="U453" s="81"/>
    </row>
    <row r="454" spans="1:28" s="20" customFormat="1" outlineLevel="1">
      <c r="A454" s="194" t="s">
        <v>73</v>
      </c>
      <c r="B454" s="7" t="s">
        <v>168</v>
      </c>
      <c r="C454" s="8" t="s">
        <v>138</v>
      </c>
      <c r="D454" s="162" t="s">
        <v>194</v>
      </c>
      <c r="E454" s="28">
        <f>База!E478-'База (2)'!E454</f>
        <v>0</v>
      </c>
      <c r="F454" s="17">
        <f>База!F478-'База (2)'!F454</f>
        <v>0</v>
      </c>
      <c r="G454" s="29">
        <f>База!G478-'База (2)'!G454</f>
        <v>0</v>
      </c>
      <c r="H454" s="28">
        <f>База!H478-'База (2)'!H454</f>
        <v>0</v>
      </c>
      <c r="I454" s="17">
        <f>База!I478-'База (2)'!I454</f>
        <v>0</v>
      </c>
      <c r="J454" s="29">
        <f>База!J478-'База (2)'!J454</f>
        <v>0</v>
      </c>
      <c r="K454" s="111">
        <f>База!K478-'База (2)'!K454</f>
        <v>0</v>
      </c>
      <c r="L454" s="18">
        <f>База!L478-'База (2)'!L454</f>
        <v>0</v>
      </c>
      <c r="M454" s="29">
        <f>База!M478-'База (2)'!M454</f>
        <v>0</v>
      </c>
      <c r="N454" s="181">
        <f>База!N478-'База (2)'!N454</f>
        <v>0</v>
      </c>
      <c r="O454" s="19">
        <f>База!O478-'База (2)'!O454</f>
        <v>0</v>
      </c>
      <c r="P454" s="32">
        <f>База!P478-'База (2)'!P454</f>
        <v>0</v>
      </c>
      <c r="Q454" s="93"/>
      <c r="R454" s="93"/>
      <c r="S454" s="93"/>
      <c r="U454" s="81"/>
    </row>
    <row r="455" spans="1:28" s="20" customFormat="1" ht="31.5" outlineLevel="1">
      <c r="A455" s="194" t="s">
        <v>73</v>
      </c>
      <c r="B455" s="7" t="s">
        <v>169</v>
      </c>
      <c r="C455" s="129" t="s">
        <v>181</v>
      </c>
      <c r="D455" s="162" t="s">
        <v>195</v>
      </c>
      <c r="E455" s="28">
        <f>База!E479-'База (2)'!E455</f>
        <v>0</v>
      </c>
      <c r="F455" s="17">
        <f>База!F479-'База (2)'!F455</f>
        <v>0</v>
      </c>
      <c r="G455" s="29">
        <f>База!G479-'База (2)'!G455</f>
        <v>0</v>
      </c>
      <c r="H455" s="111">
        <f>База!H479-'База (2)'!H455</f>
        <v>0</v>
      </c>
      <c r="I455" s="18">
        <f>База!I479-'База (2)'!I455</f>
        <v>0</v>
      </c>
      <c r="J455" s="29">
        <f>База!J479-'База (2)'!J455</f>
        <v>0</v>
      </c>
      <c r="K455" s="28">
        <f>База!K479-'База (2)'!K455</f>
        <v>0</v>
      </c>
      <c r="L455" s="18">
        <f>База!L479-'База (2)'!L455</f>
        <v>0</v>
      </c>
      <c r="M455" s="29">
        <f>База!M479-'База (2)'!M455</f>
        <v>0</v>
      </c>
      <c r="N455" s="181">
        <f>База!N479-'База (2)'!N455</f>
        <v>0</v>
      </c>
      <c r="O455" s="19">
        <f>База!O479-'База (2)'!O455</f>
        <v>0</v>
      </c>
      <c r="P455" s="32">
        <f>База!P479-'База (2)'!P455</f>
        <v>0</v>
      </c>
      <c r="Q455" s="93"/>
      <c r="R455" s="93"/>
      <c r="S455" s="93"/>
      <c r="T455" s="87"/>
      <c r="U455" s="81"/>
    </row>
    <row r="456" spans="1:28" s="20" customFormat="1" outlineLevel="1">
      <c r="A456" s="194" t="s">
        <v>73</v>
      </c>
      <c r="B456" s="7" t="s">
        <v>170</v>
      </c>
      <c r="C456" s="8" t="s">
        <v>180</v>
      </c>
      <c r="D456" s="162" t="s">
        <v>194</v>
      </c>
      <c r="E456" s="28">
        <f>База!E480-'База (2)'!E456</f>
        <v>0</v>
      </c>
      <c r="F456" s="17">
        <f>База!F480-'База (2)'!F456</f>
        <v>0</v>
      </c>
      <c r="G456" s="29">
        <f>База!G480-'База (2)'!G456</f>
        <v>0</v>
      </c>
      <c r="H456" s="28">
        <f>База!H480-'База (2)'!H456</f>
        <v>0</v>
      </c>
      <c r="I456" s="17">
        <f>База!I480-'База (2)'!I456</f>
        <v>0</v>
      </c>
      <c r="J456" s="29">
        <f>База!J480-'База (2)'!J456</f>
        <v>0</v>
      </c>
      <c r="K456" s="111">
        <f>База!K480-'База (2)'!K456</f>
        <v>0</v>
      </c>
      <c r="L456" s="18">
        <f>База!L480-'База (2)'!L456</f>
        <v>0</v>
      </c>
      <c r="M456" s="29">
        <f>База!M480-'База (2)'!M456</f>
        <v>0</v>
      </c>
      <c r="N456" s="181">
        <f>База!N480-'База (2)'!N456</f>
        <v>0</v>
      </c>
      <c r="O456" s="19">
        <f>База!O480-'База (2)'!O456</f>
        <v>0</v>
      </c>
      <c r="P456" s="32">
        <f>База!P480-'База (2)'!P456</f>
        <v>0</v>
      </c>
      <c r="Q456" s="93"/>
      <c r="R456" s="93"/>
      <c r="S456" s="93"/>
      <c r="T456" s="87"/>
      <c r="U456" s="81"/>
      <c r="AB456" s="22"/>
    </row>
    <row r="457" spans="1:28" s="20" customFormat="1" outlineLevel="1">
      <c r="A457" s="194" t="s">
        <v>73</v>
      </c>
      <c r="B457" s="7" t="s">
        <v>171</v>
      </c>
      <c r="C457" s="8" t="s">
        <v>156</v>
      </c>
      <c r="D457" s="162"/>
      <c r="E457" s="28">
        <f>База!E481-'База (2)'!E457</f>
        <v>0</v>
      </c>
      <c r="F457" s="17">
        <f>База!F481-'База (2)'!F457</f>
        <v>0</v>
      </c>
      <c r="G457" s="29">
        <f>База!G481-'База (2)'!G457</f>
        <v>0</v>
      </c>
      <c r="H457" s="28">
        <f>База!H481-'База (2)'!H457</f>
        <v>0</v>
      </c>
      <c r="I457" s="17">
        <f>База!I481-'База (2)'!I457</f>
        <v>0</v>
      </c>
      <c r="J457" s="29">
        <f>База!J481-'База (2)'!J457</f>
        <v>0</v>
      </c>
      <c r="K457" s="111">
        <f>База!K481-'База (2)'!K457</f>
        <v>0</v>
      </c>
      <c r="L457" s="18">
        <f>База!L481-'База (2)'!L457</f>
        <v>0</v>
      </c>
      <c r="M457" s="29">
        <f>База!M481-'База (2)'!M457</f>
        <v>0</v>
      </c>
      <c r="N457" s="181">
        <f>База!N481-'База (2)'!N457</f>
        <v>0</v>
      </c>
      <c r="O457" s="19">
        <f>База!O481-'База (2)'!O457</f>
        <v>0</v>
      </c>
      <c r="P457" s="32">
        <f>База!P481-'База (2)'!P457</f>
        <v>0</v>
      </c>
      <c r="Q457" s="93"/>
      <c r="R457" s="93"/>
      <c r="S457" s="93"/>
      <c r="T457" s="87"/>
      <c r="U457" s="81"/>
    </row>
    <row r="458" spans="1:28" s="20" customFormat="1" outlineLevel="1">
      <c r="A458" s="193" t="s">
        <v>73</v>
      </c>
      <c r="B458" s="5" t="s">
        <v>141</v>
      </c>
      <c r="C458" s="6" t="s">
        <v>140</v>
      </c>
      <c r="D458" s="161" t="s">
        <v>159</v>
      </c>
      <c r="E458" s="26">
        <f>База!E482-'База (2)'!E458</f>
        <v>0</v>
      </c>
      <c r="F458" s="14">
        <f>База!F482-'База (2)'!F458</f>
        <v>0</v>
      </c>
      <c r="G458" s="27">
        <f>База!G482-'База (2)'!G458</f>
        <v>0</v>
      </c>
      <c r="H458" s="26">
        <f>База!H482-'База (2)'!H458</f>
        <v>0</v>
      </c>
      <c r="I458" s="21">
        <f>База!I482-'База (2)'!I458</f>
        <v>0</v>
      </c>
      <c r="J458" s="27">
        <f>База!J482-'База (2)'!J458</f>
        <v>0</v>
      </c>
      <c r="K458" s="26">
        <f>База!K482-'База (2)'!K458</f>
        <v>0</v>
      </c>
      <c r="L458" s="21">
        <f>База!L482-'База (2)'!L458</f>
        <v>0</v>
      </c>
      <c r="M458" s="27">
        <f>База!M482-'База (2)'!M458</f>
        <v>0</v>
      </c>
      <c r="N458" s="30">
        <f>База!N482-'База (2)'!N458</f>
        <v>0</v>
      </c>
      <c r="O458" s="15">
        <f>База!O482-'База (2)'!O458</f>
        <v>0</v>
      </c>
      <c r="P458" s="31">
        <f>База!P482-'База (2)'!P458</f>
        <v>0</v>
      </c>
      <c r="Q458" s="92"/>
      <c r="R458" s="92"/>
      <c r="S458" s="92"/>
      <c r="T458" s="87"/>
      <c r="U458" s="81"/>
    </row>
    <row r="459" spans="1:28" s="20" customFormat="1" outlineLevel="1">
      <c r="A459" s="193" t="s">
        <v>73</v>
      </c>
      <c r="B459" s="5"/>
      <c r="C459" s="8" t="s">
        <v>166</v>
      </c>
      <c r="D459" s="162" t="s">
        <v>159</v>
      </c>
      <c r="E459" s="28">
        <f>База!E483-'База (2)'!E459</f>
        <v>0</v>
      </c>
      <c r="F459" s="17">
        <f>База!F483-'База (2)'!F459</f>
        <v>0</v>
      </c>
      <c r="G459" s="29">
        <f>База!G483-'База (2)'!G459</f>
        <v>0</v>
      </c>
      <c r="H459" s="28">
        <f>База!H483-'База (2)'!H459</f>
        <v>0</v>
      </c>
      <c r="I459" s="17">
        <f>База!I483-'База (2)'!I459</f>
        <v>0</v>
      </c>
      <c r="J459" s="29">
        <f>База!J483-'База (2)'!J459</f>
        <v>0</v>
      </c>
      <c r="K459" s="111">
        <f>База!K483-'База (2)'!K459</f>
        <v>0</v>
      </c>
      <c r="L459" s="18">
        <f>База!L483-'База (2)'!L459</f>
        <v>0</v>
      </c>
      <c r="M459" s="29">
        <f>База!M483-'База (2)'!M459</f>
        <v>0</v>
      </c>
      <c r="N459" s="30">
        <f>База!N483-'База (2)'!N459</f>
        <v>0</v>
      </c>
      <c r="O459" s="15">
        <f>База!O483-'База (2)'!O459</f>
        <v>0</v>
      </c>
      <c r="P459" s="31">
        <f>База!P483-'База (2)'!P459</f>
        <v>0</v>
      </c>
      <c r="Q459" s="93"/>
      <c r="R459" s="93"/>
      <c r="S459" s="93"/>
      <c r="T459" s="87"/>
      <c r="U459" s="81"/>
    </row>
    <row r="460" spans="1:28" s="16" customFormat="1" outlineLevel="1">
      <c r="A460" s="193" t="s">
        <v>73</v>
      </c>
      <c r="B460" s="5"/>
      <c r="C460" s="8" t="s">
        <v>167</v>
      </c>
      <c r="D460" s="162" t="s">
        <v>159</v>
      </c>
      <c r="E460" s="28">
        <f>База!E484-'База (2)'!E460</f>
        <v>0</v>
      </c>
      <c r="F460" s="17">
        <f>База!F484-'База (2)'!F460</f>
        <v>0</v>
      </c>
      <c r="G460" s="29">
        <f>База!G484-'База (2)'!G460</f>
        <v>0</v>
      </c>
      <c r="H460" s="111">
        <f>База!H484-'База (2)'!H460</f>
        <v>0</v>
      </c>
      <c r="I460" s="18">
        <f>База!I484-'База (2)'!I460</f>
        <v>0</v>
      </c>
      <c r="J460" s="29">
        <f>База!J484-'База (2)'!J460</f>
        <v>0</v>
      </c>
      <c r="K460" s="111">
        <f>База!K484-'База (2)'!K460</f>
        <v>0</v>
      </c>
      <c r="L460" s="18">
        <f>База!L484-'База (2)'!L460</f>
        <v>0</v>
      </c>
      <c r="M460" s="29">
        <f>База!M484-'База (2)'!M460</f>
        <v>0</v>
      </c>
      <c r="N460" s="181">
        <f>База!N484-'База (2)'!N460</f>
        <v>0</v>
      </c>
      <c r="O460" s="19">
        <f>База!O484-'База (2)'!O460</f>
        <v>0</v>
      </c>
      <c r="P460" s="32">
        <f>База!P484-'База (2)'!P460</f>
        <v>0</v>
      </c>
      <c r="Q460" s="93"/>
      <c r="R460" s="93"/>
      <c r="S460" s="93"/>
      <c r="T460" s="86"/>
      <c r="U460" s="81"/>
    </row>
    <row r="461" spans="1:28" s="20" customFormat="1" ht="31.5" outlineLevel="1">
      <c r="A461" s="193" t="s">
        <v>73</v>
      </c>
      <c r="B461" s="5"/>
      <c r="C461" s="129" t="s">
        <v>182</v>
      </c>
      <c r="D461" s="162" t="s">
        <v>159</v>
      </c>
      <c r="E461" s="28">
        <f>База!E485-'База (2)'!E461</f>
        <v>0</v>
      </c>
      <c r="F461" s="17">
        <f>База!F485-'База (2)'!F461</f>
        <v>0</v>
      </c>
      <c r="G461" s="29">
        <f>База!G485-'База (2)'!G461</f>
        <v>0</v>
      </c>
      <c r="H461" s="28">
        <f>База!H485-'База (2)'!H461</f>
        <v>0</v>
      </c>
      <c r="I461" s="18">
        <f>База!I485-'База (2)'!I461</f>
        <v>0</v>
      </c>
      <c r="J461" s="29">
        <f>База!J485-'База (2)'!J461</f>
        <v>0</v>
      </c>
      <c r="K461" s="111">
        <f>База!K485-'База (2)'!K461</f>
        <v>0</v>
      </c>
      <c r="L461" s="18">
        <f>База!L485-'База (2)'!L461</f>
        <v>0</v>
      </c>
      <c r="M461" s="29">
        <f>База!M485-'База (2)'!M461</f>
        <v>0</v>
      </c>
      <c r="N461" s="30">
        <f>База!N485-'База (2)'!N461</f>
        <v>0</v>
      </c>
      <c r="O461" s="15">
        <f>База!O485-'База (2)'!O461</f>
        <v>0</v>
      </c>
      <c r="P461" s="31">
        <f>База!P485-'База (2)'!P461</f>
        <v>0</v>
      </c>
      <c r="Q461" s="93"/>
      <c r="R461" s="93"/>
      <c r="S461" s="93"/>
      <c r="T461" s="87"/>
      <c r="U461" s="81"/>
    </row>
    <row r="462" spans="1:28" s="20" customFormat="1" outlineLevel="1">
      <c r="A462" s="194" t="s">
        <v>73</v>
      </c>
      <c r="B462" s="7" t="s">
        <v>185</v>
      </c>
      <c r="C462" s="8" t="s">
        <v>157</v>
      </c>
      <c r="D462" s="162" t="s">
        <v>159</v>
      </c>
      <c r="E462" s="28">
        <f>База!E486-'База (2)'!E462</f>
        <v>11156</v>
      </c>
      <c r="F462" s="17">
        <f>База!F486-'База (2)'!F462</f>
        <v>42500</v>
      </c>
      <c r="G462" s="29">
        <f>База!G486-'База (2)'!G462</f>
        <v>53887680</v>
      </c>
      <c r="H462" s="28">
        <f>База!H486-'База (2)'!H462</f>
        <v>11057</v>
      </c>
      <c r="I462" s="17">
        <f>База!I486-'База (2)'!I462</f>
        <v>42500</v>
      </c>
      <c r="J462" s="29">
        <f>База!J486-'База (2)'!J462</f>
        <v>59204500</v>
      </c>
      <c r="K462" s="111">
        <f>База!K486-'База (2)'!K462</f>
        <v>-99</v>
      </c>
      <c r="L462" s="18">
        <f>База!L486-'База (2)'!L462</f>
        <v>0</v>
      </c>
      <c r="M462" s="29">
        <f>База!M486-'База (2)'!M462</f>
        <v>5316820</v>
      </c>
      <c r="N462" s="181">
        <f>База!N486-'База (2)'!N462</f>
        <v>-8.8741484403011828E-3</v>
      </c>
      <c r="O462" s="19">
        <f>База!O486-'База (2)'!O462</f>
        <v>0</v>
      </c>
      <c r="P462" s="32">
        <f>База!P486-'База (2)'!P462</f>
        <v>9.8664852522877211E-2</v>
      </c>
      <c r="Q462" s="93"/>
      <c r="R462" s="93"/>
      <c r="S462" s="93"/>
      <c r="T462" s="87"/>
      <c r="U462" s="81"/>
    </row>
    <row r="463" spans="1:28" s="20" customFormat="1" outlineLevel="1">
      <c r="A463" s="194" t="s">
        <v>73</v>
      </c>
      <c r="B463" s="7" t="s">
        <v>186</v>
      </c>
      <c r="C463" s="8" t="s">
        <v>183</v>
      </c>
      <c r="D463" s="162" t="s">
        <v>159</v>
      </c>
      <c r="E463" s="28">
        <f>База!E487-'База (2)'!E463</f>
        <v>0</v>
      </c>
      <c r="F463" s="17">
        <f>База!F487-'База (2)'!F463</f>
        <v>0</v>
      </c>
      <c r="G463" s="29">
        <f>База!G487-'База (2)'!G463</f>
        <v>0</v>
      </c>
      <c r="H463" s="28">
        <f>База!H487-'База (2)'!H463</f>
        <v>0</v>
      </c>
      <c r="I463" s="17">
        <f>База!I487-'База (2)'!I463</f>
        <v>0</v>
      </c>
      <c r="J463" s="29">
        <f>База!J487-'База (2)'!J463</f>
        <v>0</v>
      </c>
      <c r="K463" s="111">
        <f>База!K487-'База (2)'!K463</f>
        <v>0</v>
      </c>
      <c r="L463" s="18">
        <f>База!L487-'База (2)'!L463</f>
        <v>0</v>
      </c>
      <c r="M463" s="29">
        <f>База!M487-'База (2)'!M463</f>
        <v>0</v>
      </c>
      <c r="N463" s="181">
        <f>База!N487-'База (2)'!N463</f>
        <v>0</v>
      </c>
      <c r="O463" s="19">
        <f>База!O487-'База (2)'!O463</f>
        <v>0</v>
      </c>
      <c r="P463" s="32">
        <f>База!P487-'База (2)'!P463</f>
        <v>0</v>
      </c>
      <c r="Q463" s="93"/>
      <c r="R463" s="93"/>
      <c r="S463" s="93"/>
      <c r="T463" s="87"/>
      <c r="U463" s="81"/>
    </row>
    <row r="464" spans="1:28" s="20" customFormat="1" outlineLevel="1">
      <c r="A464" s="194" t="s">
        <v>73</v>
      </c>
      <c r="B464" s="7" t="s">
        <v>187</v>
      </c>
      <c r="C464" s="8" t="s">
        <v>156</v>
      </c>
      <c r="D464" s="162"/>
      <c r="E464" s="28" t="e">
        <f>База!#REF!-'База (2)'!E464</f>
        <v>#REF!</v>
      </c>
      <c r="F464" s="17" t="e">
        <f>База!#REF!-'База (2)'!F464</f>
        <v>#REF!</v>
      </c>
      <c r="G464" s="29" t="e">
        <f>База!#REF!-'База (2)'!G464</f>
        <v>#REF!</v>
      </c>
      <c r="H464" s="28" t="e">
        <f>База!#REF!-'База (2)'!H464</f>
        <v>#REF!</v>
      </c>
      <c r="I464" s="17" t="e">
        <f>База!#REF!-'База (2)'!I464</f>
        <v>#REF!</v>
      </c>
      <c r="J464" s="29" t="e">
        <f>База!#REF!-'База (2)'!J464</f>
        <v>#REF!</v>
      </c>
      <c r="K464" s="111" t="e">
        <f>База!#REF!-'База (2)'!K464</f>
        <v>#REF!</v>
      </c>
      <c r="L464" s="18" t="e">
        <f>База!#REF!-'База (2)'!L464</f>
        <v>#REF!</v>
      </c>
      <c r="M464" s="29" t="e">
        <f>База!#REF!-'База (2)'!M464</f>
        <v>#REF!</v>
      </c>
      <c r="N464" s="181" t="e">
        <f>База!#REF!-'База (2)'!N464</f>
        <v>#REF!</v>
      </c>
      <c r="O464" s="19" t="e">
        <f>База!#REF!-'База (2)'!O464</f>
        <v>#REF!</v>
      </c>
      <c r="P464" s="32" t="e">
        <f>База!#REF!-'База (2)'!P464</f>
        <v>#REF!</v>
      </c>
      <c r="Q464" s="93"/>
      <c r="R464" s="93"/>
      <c r="S464" s="93"/>
      <c r="U464" s="81"/>
    </row>
    <row r="465" spans="1:28" s="20" customFormat="1" ht="31.5" outlineLevel="1">
      <c r="A465" s="193" t="s">
        <v>73</v>
      </c>
      <c r="B465" s="5" t="s">
        <v>139</v>
      </c>
      <c r="C465" s="9" t="s">
        <v>142</v>
      </c>
      <c r="D465" s="163" t="s">
        <v>1</v>
      </c>
      <c r="E465" s="26">
        <f>База!E488-'База (2)'!E465</f>
        <v>-10016</v>
      </c>
      <c r="F465" s="21">
        <f>База!F488-'База (2)'!F465</f>
        <v>-42500</v>
      </c>
      <c r="G465" s="27">
        <f>База!G488-'База (2)'!G465</f>
        <v>-42986864</v>
      </c>
      <c r="H465" s="26">
        <f>База!H488-'База (2)'!H465</f>
        <v>-10710</v>
      </c>
      <c r="I465" s="21">
        <f>База!I488-'База (2)'!I465</f>
        <v>-42500</v>
      </c>
      <c r="J465" s="27">
        <f>База!J488-'База (2)'!J465</f>
        <v>-43450564</v>
      </c>
      <c r="K465" s="26">
        <f>База!K488-'База (2)'!K465</f>
        <v>-694</v>
      </c>
      <c r="L465" s="21">
        <f>База!L488-'База (2)'!L465</f>
        <v>0</v>
      </c>
      <c r="M465" s="27">
        <f>База!M488-'База (2)'!M465</f>
        <v>-463700</v>
      </c>
      <c r="N465" s="30">
        <f>База!N488-'База (2)'!N465</f>
        <v>-6.9289137380191698E-2</v>
      </c>
      <c r="O465" s="15">
        <f>База!O488-'База (2)'!O465</f>
        <v>0</v>
      </c>
      <c r="P465" s="31">
        <f>База!P488-'База (2)'!P465</f>
        <v>-1.0787016238262927E-2</v>
      </c>
      <c r="Q465" s="92"/>
      <c r="R465" s="92"/>
      <c r="S465" s="92"/>
      <c r="T465" s="87"/>
      <c r="U465" s="81"/>
    </row>
    <row r="466" spans="1:28" s="20" customFormat="1" ht="31.5" outlineLevel="1">
      <c r="A466" s="194" t="s">
        <v>73</v>
      </c>
      <c r="B466" s="7" t="s">
        <v>188</v>
      </c>
      <c r="C466" s="10" t="s">
        <v>184</v>
      </c>
      <c r="D466" s="164" t="s">
        <v>1</v>
      </c>
      <c r="E466" s="28">
        <f>База!E489-'База (2)'!E466</f>
        <v>0</v>
      </c>
      <c r="F466" s="17">
        <f>База!F489-'База (2)'!F466</f>
        <v>0</v>
      </c>
      <c r="G466" s="29">
        <f>База!G489-'База (2)'!G466</f>
        <v>0</v>
      </c>
      <c r="H466" s="28">
        <f>База!H489-'База (2)'!H466</f>
        <v>0</v>
      </c>
      <c r="I466" s="17">
        <f>База!I489-'База (2)'!I466</f>
        <v>0</v>
      </c>
      <c r="J466" s="29">
        <f>База!J489-'База (2)'!J466</f>
        <v>0</v>
      </c>
      <c r="K466" s="111">
        <f>База!K489-'База (2)'!K466</f>
        <v>0</v>
      </c>
      <c r="L466" s="18">
        <f>База!L489-'База (2)'!L466</f>
        <v>0</v>
      </c>
      <c r="M466" s="29">
        <f>База!M489-'База (2)'!M466</f>
        <v>0</v>
      </c>
      <c r="N466" s="181">
        <f>База!N489-'База (2)'!N466</f>
        <v>0</v>
      </c>
      <c r="O466" s="19">
        <f>База!O489-'База (2)'!O466</f>
        <v>0</v>
      </c>
      <c r="P466" s="32">
        <f>База!P489-'База (2)'!P466</f>
        <v>0</v>
      </c>
      <c r="Q466" s="93"/>
      <c r="R466" s="93"/>
      <c r="S466" s="93"/>
      <c r="T466" s="87"/>
      <c r="U466" s="81"/>
    </row>
    <row r="467" spans="1:28" s="20" customFormat="1" ht="31.5" outlineLevel="1">
      <c r="A467" s="194" t="s">
        <v>73</v>
      </c>
      <c r="B467" s="7"/>
      <c r="C467" s="10" t="s">
        <v>224</v>
      </c>
      <c r="D467" s="164" t="s">
        <v>225</v>
      </c>
      <c r="E467" s="28">
        <f>База!E490-'База (2)'!E467</f>
        <v>11156</v>
      </c>
      <c r="F467" s="17">
        <f>База!F490-'База (2)'!F467</f>
        <v>42500</v>
      </c>
      <c r="G467" s="29">
        <f>База!G490-'База (2)'!G467</f>
        <v>53887680</v>
      </c>
      <c r="H467" s="28">
        <f>База!H490-'База (2)'!H467</f>
        <v>11057</v>
      </c>
      <c r="I467" s="17">
        <f>База!I490-'База (2)'!I467</f>
        <v>42500</v>
      </c>
      <c r="J467" s="29">
        <f>База!J490-'База (2)'!J467</f>
        <v>59204500</v>
      </c>
      <c r="K467" s="111">
        <f>База!K490-'База (2)'!K467</f>
        <v>-99</v>
      </c>
      <c r="L467" s="18">
        <f>База!L490-'База (2)'!L467</f>
        <v>0</v>
      </c>
      <c r="M467" s="29">
        <f>База!M490-'База (2)'!M467</f>
        <v>5316820</v>
      </c>
      <c r="N467" s="181">
        <f>База!N490-'База (2)'!N467</f>
        <v>-8.8741484403011828E-3</v>
      </c>
      <c r="O467" s="19">
        <f>База!O490-'База (2)'!O467</f>
        <v>0</v>
      </c>
      <c r="P467" s="32">
        <f>База!P490-'База (2)'!P467</f>
        <v>9.8664852522877211E-2</v>
      </c>
      <c r="Q467" s="93"/>
      <c r="R467" s="93"/>
      <c r="S467" s="93"/>
      <c r="T467" s="87"/>
      <c r="U467" s="81"/>
    </row>
    <row r="468" spans="1:28" s="20" customFormat="1" outlineLevel="1">
      <c r="A468" s="194" t="s">
        <v>73</v>
      </c>
      <c r="B468" s="7"/>
      <c r="C468" s="10" t="s">
        <v>222</v>
      </c>
      <c r="D468" s="164" t="s">
        <v>223</v>
      </c>
      <c r="E468" s="28">
        <f>База!E491-'База (2)'!E468</f>
        <v>0</v>
      </c>
      <c r="F468" s="17">
        <f>База!F491-'База (2)'!F468</f>
        <v>0</v>
      </c>
      <c r="G468" s="29">
        <f>База!G491-'База (2)'!G468</f>
        <v>0</v>
      </c>
      <c r="H468" s="28">
        <f>База!H491-'База (2)'!H468</f>
        <v>0</v>
      </c>
      <c r="I468" s="17">
        <f>База!I491-'База (2)'!I468</f>
        <v>0</v>
      </c>
      <c r="J468" s="29">
        <f>База!J491-'База (2)'!J468</f>
        <v>0</v>
      </c>
      <c r="K468" s="111">
        <f>База!K491-'База (2)'!K468</f>
        <v>0</v>
      </c>
      <c r="L468" s="18">
        <f>База!L491-'База (2)'!L468</f>
        <v>0</v>
      </c>
      <c r="M468" s="29">
        <f>База!M491-'База (2)'!M468</f>
        <v>0</v>
      </c>
      <c r="N468" s="181">
        <f>База!N491-'База (2)'!N468</f>
        <v>0</v>
      </c>
      <c r="O468" s="19">
        <f>База!O491-'База (2)'!O468</f>
        <v>0</v>
      </c>
      <c r="P468" s="32">
        <f>База!P491-'База (2)'!P468</f>
        <v>0</v>
      </c>
      <c r="Q468" s="93"/>
      <c r="R468" s="93"/>
      <c r="S468" s="93"/>
      <c r="T468" s="87"/>
      <c r="U468" s="81"/>
    </row>
    <row r="469" spans="1:28" s="20" customFormat="1" outlineLevel="1">
      <c r="A469" s="194" t="s">
        <v>73</v>
      </c>
      <c r="B469" s="7" t="s">
        <v>189</v>
      </c>
      <c r="C469" s="11" t="s">
        <v>144</v>
      </c>
      <c r="D469" s="164" t="s">
        <v>1</v>
      </c>
      <c r="E469" s="28">
        <f>База!E494-'База (2)'!E469</f>
        <v>-10016</v>
      </c>
      <c r="F469" s="17">
        <f>База!F494-'База (2)'!F469</f>
        <v>-42500</v>
      </c>
      <c r="G469" s="29">
        <f>База!G494-'База (2)'!G469</f>
        <v>-42986864</v>
      </c>
      <c r="H469" s="28">
        <f>База!H494-'База (2)'!H469</f>
        <v>-10710</v>
      </c>
      <c r="I469" s="17">
        <f>База!I494-'База (2)'!I469</f>
        <v>-42500</v>
      </c>
      <c r="J469" s="29">
        <f>База!J494-'База (2)'!J469</f>
        <v>-43450564</v>
      </c>
      <c r="K469" s="111">
        <f>База!K494-'База (2)'!K469</f>
        <v>-694</v>
      </c>
      <c r="L469" s="18">
        <f>База!L494-'База (2)'!L469</f>
        <v>0</v>
      </c>
      <c r="M469" s="29">
        <f>База!M494-'База (2)'!M469</f>
        <v>-463700</v>
      </c>
      <c r="N469" s="181">
        <f>База!N494-'База (2)'!N469</f>
        <v>-6.9289137380191698E-2</v>
      </c>
      <c r="O469" s="19">
        <f>База!O494-'База (2)'!O469</f>
        <v>0</v>
      </c>
      <c r="P469" s="32">
        <f>База!P494-'База (2)'!P469</f>
        <v>-1.0787016238262927E-2</v>
      </c>
      <c r="Q469" s="93"/>
      <c r="R469" s="93"/>
      <c r="S469" s="93"/>
      <c r="T469" s="87"/>
      <c r="U469" s="81"/>
    </row>
    <row r="470" spans="1:28" s="16" customFormat="1" outlineLevel="1">
      <c r="A470" s="193" t="s">
        <v>73</v>
      </c>
      <c r="B470" s="5" t="s">
        <v>143</v>
      </c>
      <c r="C470" s="6" t="s">
        <v>2</v>
      </c>
      <c r="D470" s="163" t="s">
        <v>3</v>
      </c>
      <c r="E470" s="26">
        <f>База!E495-'База (2)'!E470</f>
        <v>0</v>
      </c>
      <c r="F470" s="14">
        <f>База!F495-'База (2)'!F470</f>
        <v>0</v>
      </c>
      <c r="G470" s="27">
        <f>База!G495-'База (2)'!G470</f>
        <v>0</v>
      </c>
      <c r="H470" s="230">
        <f>База!H495-'База (2)'!H470</f>
        <v>0</v>
      </c>
      <c r="I470" s="231">
        <f>База!I495-'База (2)'!I470</f>
        <v>0</v>
      </c>
      <c r="J470" s="232">
        <f>База!J495-'База (2)'!J470</f>
        <v>0</v>
      </c>
      <c r="K470" s="165">
        <f>База!K495-'База (2)'!K470</f>
        <v>0</v>
      </c>
      <c r="L470" s="21">
        <f>База!L495-'База (2)'!L470</f>
        <v>0</v>
      </c>
      <c r="M470" s="27">
        <f>База!M495-'База (2)'!M470</f>
        <v>0</v>
      </c>
      <c r="N470" s="30">
        <f>База!N495-'База (2)'!N470</f>
        <v>0</v>
      </c>
      <c r="O470" s="15">
        <f>База!O495-'База (2)'!O470</f>
        <v>0</v>
      </c>
      <c r="P470" s="31">
        <f>База!P495-'База (2)'!P470</f>
        <v>0</v>
      </c>
      <c r="Q470" s="92"/>
      <c r="R470" s="92"/>
      <c r="S470" s="92"/>
      <c r="T470" s="86"/>
      <c r="U470" s="81"/>
    </row>
    <row r="471" spans="1:28" s="13" customFormat="1">
      <c r="A471" s="36" t="s">
        <v>58</v>
      </c>
      <c r="B471" s="37" t="s">
        <v>76</v>
      </c>
      <c r="C471" s="215" t="s">
        <v>75</v>
      </c>
      <c r="D471" s="208" t="s">
        <v>145</v>
      </c>
      <c r="E471" s="40" t="e">
        <f>База!E496-'База (2)'!E471</f>
        <v>#VALUE!</v>
      </c>
      <c r="F471" s="41" t="e">
        <f>База!F496-'База (2)'!F471</f>
        <v>#VALUE!</v>
      </c>
      <c r="G471" s="42">
        <f>База!G496-'База (2)'!G471</f>
        <v>65604324</v>
      </c>
      <c r="H471" s="40" t="e">
        <f>База!H496-'База (2)'!H471</f>
        <v>#VALUE!</v>
      </c>
      <c r="I471" s="41" t="e">
        <f>База!I496-'База (2)'!I471</f>
        <v>#VALUE!</v>
      </c>
      <c r="J471" s="42">
        <f>База!J496-'База (2)'!J471</f>
        <v>73532015</v>
      </c>
      <c r="K471" s="40" t="e">
        <f>База!K496-'База (2)'!K471</f>
        <v>#VALUE!</v>
      </c>
      <c r="L471" s="41" t="e">
        <f>База!L496-'База (2)'!L471</f>
        <v>#VALUE!</v>
      </c>
      <c r="M471" s="42">
        <f>База!M496-'База (2)'!M471</f>
        <v>7927691</v>
      </c>
      <c r="N471" s="216" t="e">
        <f>База!N496-'База (2)'!N471</f>
        <v>#VALUE!</v>
      </c>
      <c r="O471" s="217" t="e">
        <f>База!O496-'База (2)'!O471</f>
        <v>#VALUE!</v>
      </c>
      <c r="P471" s="43">
        <f>База!P496-'База (2)'!P471</f>
        <v>5.7717686875763577E-2</v>
      </c>
      <c r="Q471" s="91"/>
      <c r="R471" s="91"/>
      <c r="S471" s="91"/>
      <c r="T471" s="85"/>
      <c r="U471" s="81"/>
      <c r="W471" s="81"/>
      <c r="X471" s="81">
        <v>31884970</v>
      </c>
    </row>
    <row r="472" spans="1:28" s="16" customFormat="1" outlineLevel="1">
      <c r="A472" s="193" t="s">
        <v>76</v>
      </c>
      <c r="B472" s="5" t="s">
        <v>136</v>
      </c>
      <c r="C472" s="6" t="s">
        <v>137</v>
      </c>
      <c r="D472" s="161" t="s">
        <v>194</v>
      </c>
      <c r="E472" s="26">
        <f>База!E497-'База (2)'!E472</f>
        <v>0</v>
      </c>
      <c r="F472" s="14">
        <f>База!F497-'База (2)'!F472</f>
        <v>0</v>
      </c>
      <c r="G472" s="27">
        <f>База!G497-'База (2)'!G472</f>
        <v>0</v>
      </c>
      <c r="H472" s="26">
        <f>База!H497-'База (2)'!H472</f>
        <v>0</v>
      </c>
      <c r="I472" s="14">
        <f>База!I497-'База (2)'!I472</f>
        <v>0</v>
      </c>
      <c r="J472" s="27">
        <f>База!J497-'База (2)'!J472</f>
        <v>0</v>
      </c>
      <c r="K472" s="26">
        <f>База!K497-'База (2)'!K472</f>
        <v>0</v>
      </c>
      <c r="L472" s="14">
        <f>База!L497-'База (2)'!L472</f>
        <v>0</v>
      </c>
      <c r="M472" s="27">
        <f>База!M497-'База (2)'!M472</f>
        <v>0</v>
      </c>
      <c r="N472" s="30">
        <f>База!N497-'База (2)'!N472</f>
        <v>0</v>
      </c>
      <c r="O472" s="15">
        <f>База!O497-'База (2)'!O472</f>
        <v>0</v>
      </c>
      <c r="P472" s="31">
        <f>База!P497-'База (2)'!P472</f>
        <v>0</v>
      </c>
      <c r="Q472" s="92"/>
      <c r="R472" s="92"/>
      <c r="S472" s="92"/>
      <c r="T472" s="86"/>
      <c r="U472" s="81"/>
    </row>
    <row r="473" spans="1:28" s="20" customFormat="1" outlineLevel="1">
      <c r="A473" s="194" t="s">
        <v>76</v>
      </c>
      <c r="B473" s="7"/>
      <c r="C473" s="8" t="s">
        <v>166</v>
      </c>
      <c r="D473" s="162" t="s">
        <v>194</v>
      </c>
      <c r="E473" s="28">
        <f>База!E498-'База (2)'!E473</f>
        <v>0</v>
      </c>
      <c r="F473" s="17">
        <f>База!F498-'База (2)'!F473</f>
        <v>0</v>
      </c>
      <c r="G473" s="29">
        <f>База!G498-'База (2)'!G473</f>
        <v>0</v>
      </c>
      <c r="H473" s="28">
        <f>База!H498-'База (2)'!H473</f>
        <v>0</v>
      </c>
      <c r="I473" s="17">
        <f>База!I498-'База (2)'!I473</f>
        <v>0</v>
      </c>
      <c r="J473" s="29">
        <f>База!J498-'База (2)'!J473</f>
        <v>0</v>
      </c>
      <c r="K473" s="28">
        <f>База!K498-'База (2)'!K473</f>
        <v>0</v>
      </c>
      <c r="L473" s="18">
        <f>База!L498-'База (2)'!L473</f>
        <v>0</v>
      </c>
      <c r="M473" s="29">
        <f>База!M498-'База (2)'!M473</f>
        <v>0</v>
      </c>
      <c r="N473" s="181">
        <f>База!N498-'База (2)'!N473</f>
        <v>0</v>
      </c>
      <c r="O473" s="19">
        <f>База!O498-'База (2)'!O473</f>
        <v>0</v>
      </c>
      <c r="P473" s="32">
        <f>База!P498-'База (2)'!P473</f>
        <v>0</v>
      </c>
      <c r="Q473" s="93"/>
      <c r="R473" s="93"/>
      <c r="S473" s="93"/>
      <c r="T473" s="87"/>
      <c r="U473" s="81"/>
    </row>
    <row r="474" spans="1:28" s="20" customFormat="1" outlineLevel="1">
      <c r="A474" s="194" t="s">
        <v>76</v>
      </c>
      <c r="B474" s="7"/>
      <c r="C474" s="8" t="s">
        <v>167</v>
      </c>
      <c r="D474" s="162" t="s">
        <v>194</v>
      </c>
      <c r="E474" s="28">
        <f>База!E499-'База (2)'!E474</f>
        <v>0</v>
      </c>
      <c r="F474" s="17">
        <f>База!F499-'База (2)'!F474</f>
        <v>0</v>
      </c>
      <c r="G474" s="29">
        <f>База!G499-'База (2)'!G474</f>
        <v>0</v>
      </c>
      <c r="H474" s="28">
        <f>База!H499-'База (2)'!H474</f>
        <v>0</v>
      </c>
      <c r="I474" s="17">
        <f>База!I499-'База (2)'!I474</f>
        <v>0</v>
      </c>
      <c r="J474" s="29">
        <f>База!J499-'База (2)'!J474</f>
        <v>0</v>
      </c>
      <c r="K474" s="111">
        <f>База!K499-'База (2)'!K474</f>
        <v>0</v>
      </c>
      <c r="L474" s="18">
        <f>База!L499-'База (2)'!L474</f>
        <v>0</v>
      </c>
      <c r="M474" s="29">
        <f>База!M499-'База (2)'!M474</f>
        <v>0</v>
      </c>
      <c r="N474" s="181">
        <f>База!N499-'База (2)'!N474</f>
        <v>0</v>
      </c>
      <c r="O474" s="19">
        <f>База!O499-'База (2)'!O474</f>
        <v>0</v>
      </c>
      <c r="P474" s="32">
        <f>База!P499-'База (2)'!P474</f>
        <v>0</v>
      </c>
      <c r="Q474" s="93"/>
      <c r="R474" s="93"/>
      <c r="S474" s="93"/>
      <c r="T474" s="87"/>
      <c r="U474" s="81"/>
    </row>
    <row r="475" spans="1:28" s="20" customFormat="1" outlineLevel="1">
      <c r="A475" s="194" t="s">
        <v>76</v>
      </c>
      <c r="B475" s="7" t="s">
        <v>168</v>
      </c>
      <c r="C475" s="8" t="s">
        <v>138</v>
      </c>
      <c r="D475" s="162" t="s">
        <v>194</v>
      </c>
      <c r="E475" s="28">
        <f>База!E500-'База (2)'!E475</f>
        <v>0</v>
      </c>
      <c r="F475" s="17">
        <f>База!F500-'База (2)'!F475</f>
        <v>0</v>
      </c>
      <c r="G475" s="29">
        <f>База!G500-'База (2)'!G475</f>
        <v>0</v>
      </c>
      <c r="H475" s="28">
        <f>База!H500-'База (2)'!H475</f>
        <v>0</v>
      </c>
      <c r="I475" s="17">
        <f>База!I500-'База (2)'!I475</f>
        <v>0</v>
      </c>
      <c r="J475" s="29">
        <f>База!J500-'База (2)'!J475</f>
        <v>0</v>
      </c>
      <c r="K475" s="111">
        <f>База!K500-'База (2)'!K475</f>
        <v>0</v>
      </c>
      <c r="L475" s="18">
        <f>База!L500-'База (2)'!L475</f>
        <v>0</v>
      </c>
      <c r="M475" s="29">
        <f>База!M500-'База (2)'!M475</f>
        <v>0</v>
      </c>
      <c r="N475" s="181">
        <f>База!N500-'База (2)'!N475</f>
        <v>0</v>
      </c>
      <c r="O475" s="19">
        <f>База!O500-'База (2)'!O475</f>
        <v>0</v>
      </c>
      <c r="P475" s="32">
        <f>База!P500-'База (2)'!P475</f>
        <v>0</v>
      </c>
      <c r="Q475" s="93"/>
      <c r="R475" s="93"/>
      <c r="S475" s="93"/>
      <c r="T475" s="87"/>
      <c r="U475" s="81"/>
    </row>
    <row r="476" spans="1:28" s="20" customFormat="1" ht="31.5" outlineLevel="1">
      <c r="A476" s="194" t="s">
        <v>76</v>
      </c>
      <c r="B476" s="7" t="s">
        <v>169</v>
      </c>
      <c r="C476" s="129" t="s">
        <v>181</v>
      </c>
      <c r="D476" s="162" t="s">
        <v>195</v>
      </c>
      <c r="E476" s="28">
        <f>База!E501-'База (2)'!E476</f>
        <v>0</v>
      </c>
      <c r="F476" s="17">
        <f>База!F501-'База (2)'!F476</f>
        <v>0</v>
      </c>
      <c r="G476" s="29">
        <f>База!G501-'База (2)'!G476</f>
        <v>0</v>
      </c>
      <c r="H476" s="111">
        <f>База!H501-'База (2)'!H476</f>
        <v>0</v>
      </c>
      <c r="I476" s="18">
        <f>База!I501-'База (2)'!I476</f>
        <v>0</v>
      </c>
      <c r="J476" s="29">
        <f>База!J501-'База (2)'!J476</f>
        <v>0</v>
      </c>
      <c r="K476" s="28">
        <f>База!K501-'База (2)'!K476</f>
        <v>0</v>
      </c>
      <c r="L476" s="18">
        <f>База!L501-'База (2)'!L476</f>
        <v>0</v>
      </c>
      <c r="M476" s="29">
        <f>База!M501-'База (2)'!M476</f>
        <v>0</v>
      </c>
      <c r="N476" s="181">
        <f>База!N501-'База (2)'!N476</f>
        <v>0</v>
      </c>
      <c r="O476" s="19">
        <f>База!O501-'База (2)'!O476</f>
        <v>0</v>
      </c>
      <c r="P476" s="32">
        <f>База!P501-'База (2)'!P476</f>
        <v>0</v>
      </c>
      <c r="Q476" s="93"/>
      <c r="R476" s="93"/>
      <c r="S476" s="93"/>
      <c r="T476" s="87"/>
      <c r="U476" s="81"/>
    </row>
    <row r="477" spans="1:28" s="20" customFormat="1" outlineLevel="1">
      <c r="A477" s="194" t="s">
        <v>76</v>
      </c>
      <c r="B477" s="7" t="s">
        <v>170</v>
      </c>
      <c r="C477" s="8" t="s">
        <v>180</v>
      </c>
      <c r="D477" s="162" t="s">
        <v>194</v>
      </c>
      <c r="E477" s="28">
        <f>База!E502-'База (2)'!E477</f>
        <v>0</v>
      </c>
      <c r="F477" s="17">
        <f>База!F502-'База (2)'!F477</f>
        <v>0</v>
      </c>
      <c r="G477" s="29">
        <f>База!G502-'База (2)'!G477</f>
        <v>0</v>
      </c>
      <c r="H477" s="28">
        <f>База!H502-'База (2)'!H477</f>
        <v>0</v>
      </c>
      <c r="I477" s="17">
        <f>База!I502-'База (2)'!I477</f>
        <v>0</v>
      </c>
      <c r="J477" s="29">
        <f>База!J502-'База (2)'!J477</f>
        <v>0</v>
      </c>
      <c r="K477" s="111">
        <f>База!K502-'База (2)'!K477</f>
        <v>0</v>
      </c>
      <c r="L477" s="18">
        <f>База!L502-'База (2)'!L477</f>
        <v>0</v>
      </c>
      <c r="M477" s="29">
        <f>База!M502-'База (2)'!M477</f>
        <v>0</v>
      </c>
      <c r="N477" s="181">
        <f>База!N502-'База (2)'!N477</f>
        <v>0</v>
      </c>
      <c r="O477" s="19">
        <f>База!O502-'База (2)'!O477</f>
        <v>0</v>
      </c>
      <c r="P477" s="32">
        <f>База!P502-'База (2)'!P477</f>
        <v>0</v>
      </c>
      <c r="Q477" s="93"/>
      <c r="R477" s="93"/>
      <c r="S477" s="93"/>
      <c r="U477" s="81"/>
      <c r="AB477" s="22"/>
    </row>
    <row r="478" spans="1:28" s="20" customFormat="1" outlineLevel="1">
      <c r="A478" s="194" t="s">
        <v>76</v>
      </c>
      <c r="B478" s="7" t="s">
        <v>171</v>
      </c>
      <c r="C478" s="8" t="s">
        <v>156</v>
      </c>
      <c r="D478" s="162"/>
      <c r="E478" s="28">
        <f>База!E503-'База (2)'!E478</f>
        <v>0</v>
      </c>
      <c r="F478" s="17">
        <f>База!F503-'База (2)'!F478</f>
        <v>0</v>
      </c>
      <c r="G478" s="29">
        <f>База!G503-'База (2)'!G478</f>
        <v>0</v>
      </c>
      <c r="H478" s="28">
        <f>База!H503-'База (2)'!H478</f>
        <v>0</v>
      </c>
      <c r="I478" s="17">
        <f>База!I503-'База (2)'!I478</f>
        <v>0</v>
      </c>
      <c r="J478" s="29">
        <f>База!J503-'База (2)'!J478</f>
        <v>0</v>
      </c>
      <c r="K478" s="111">
        <f>База!K503-'База (2)'!K478</f>
        <v>0</v>
      </c>
      <c r="L478" s="18">
        <f>База!L503-'База (2)'!L478</f>
        <v>0</v>
      </c>
      <c r="M478" s="29">
        <f>База!M503-'База (2)'!M478</f>
        <v>0</v>
      </c>
      <c r="N478" s="181">
        <f>База!N503-'База (2)'!N478</f>
        <v>0</v>
      </c>
      <c r="O478" s="19">
        <f>База!O503-'База (2)'!O478</f>
        <v>0</v>
      </c>
      <c r="P478" s="32">
        <f>База!P503-'База (2)'!P478</f>
        <v>0</v>
      </c>
      <c r="Q478" s="93"/>
      <c r="R478" s="93"/>
      <c r="S478" s="93"/>
      <c r="T478" s="87"/>
      <c r="U478" s="81"/>
    </row>
    <row r="479" spans="1:28" s="20" customFormat="1" outlineLevel="1">
      <c r="A479" s="193" t="s">
        <v>76</v>
      </c>
      <c r="B479" s="5" t="s">
        <v>141</v>
      </c>
      <c r="C479" s="6" t="s">
        <v>140</v>
      </c>
      <c r="D479" s="161" t="s">
        <v>159</v>
      </c>
      <c r="E479" s="26">
        <f>База!E504-'База (2)'!E479</f>
        <v>0</v>
      </c>
      <c r="F479" s="14">
        <f>База!F504-'База (2)'!F479</f>
        <v>0</v>
      </c>
      <c r="G479" s="27">
        <f>База!G504-'База (2)'!G479</f>
        <v>0</v>
      </c>
      <c r="H479" s="26">
        <f>База!H504-'База (2)'!H479</f>
        <v>0</v>
      </c>
      <c r="I479" s="21">
        <f>База!I504-'База (2)'!I479</f>
        <v>0</v>
      </c>
      <c r="J479" s="27">
        <f>База!J504-'База (2)'!J479</f>
        <v>0</v>
      </c>
      <c r="K479" s="26">
        <f>База!K504-'База (2)'!K479</f>
        <v>0</v>
      </c>
      <c r="L479" s="21">
        <f>База!L504-'База (2)'!L479</f>
        <v>0</v>
      </c>
      <c r="M479" s="27">
        <f>База!M504-'База (2)'!M479</f>
        <v>0</v>
      </c>
      <c r="N479" s="30">
        <f>База!N504-'База (2)'!N479</f>
        <v>0</v>
      </c>
      <c r="O479" s="15">
        <f>База!O504-'База (2)'!O479</f>
        <v>0</v>
      </c>
      <c r="P479" s="31">
        <f>База!P504-'База (2)'!P479</f>
        <v>0</v>
      </c>
      <c r="Q479" s="92"/>
      <c r="R479" s="92"/>
      <c r="S479" s="92"/>
      <c r="T479" s="87"/>
      <c r="U479" s="81"/>
    </row>
    <row r="480" spans="1:28" s="20" customFormat="1" outlineLevel="1">
      <c r="A480" s="193" t="s">
        <v>76</v>
      </c>
      <c r="B480" s="5"/>
      <c r="C480" s="8" t="s">
        <v>166</v>
      </c>
      <c r="D480" s="162" t="s">
        <v>159</v>
      </c>
      <c r="E480" s="28">
        <f>База!E505-'База (2)'!E480</f>
        <v>0</v>
      </c>
      <c r="F480" s="17">
        <f>База!F505-'База (2)'!F480</f>
        <v>0</v>
      </c>
      <c r="G480" s="29">
        <f>База!G505-'База (2)'!G480</f>
        <v>0</v>
      </c>
      <c r="H480" s="28">
        <f>База!H505-'База (2)'!H480</f>
        <v>0</v>
      </c>
      <c r="I480" s="17">
        <f>База!I505-'База (2)'!I480</f>
        <v>0</v>
      </c>
      <c r="J480" s="29">
        <f>База!J505-'База (2)'!J480</f>
        <v>0</v>
      </c>
      <c r="K480" s="111">
        <f>База!K505-'База (2)'!K480</f>
        <v>0</v>
      </c>
      <c r="L480" s="18">
        <f>База!L505-'База (2)'!L480</f>
        <v>0</v>
      </c>
      <c r="M480" s="29">
        <f>База!M505-'База (2)'!M480</f>
        <v>0</v>
      </c>
      <c r="N480" s="30">
        <f>База!N505-'База (2)'!N480</f>
        <v>0</v>
      </c>
      <c r="O480" s="15">
        <f>База!O505-'База (2)'!O480</f>
        <v>0</v>
      </c>
      <c r="P480" s="31">
        <f>База!P505-'База (2)'!P480</f>
        <v>0</v>
      </c>
      <c r="Q480" s="93"/>
      <c r="R480" s="93"/>
      <c r="S480" s="93"/>
      <c r="T480" s="87"/>
      <c r="U480" s="81"/>
    </row>
    <row r="481" spans="1:24" s="16" customFormat="1" outlineLevel="1">
      <c r="A481" s="193" t="s">
        <v>76</v>
      </c>
      <c r="B481" s="5"/>
      <c r="C481" s="8" t="s">
        <v>167</v>
      </c>
      <c r="D481" s="162" t="s">
        <v>159</v>
      </c>
      <c r="E481" s="28">
        <f>База!E506-'База (2)'!E481</f>
        <v>0</v>
      </c>
      <c r="F481" s="17">
        <f>База!F506-'База (2)'!F481</f>
        <v>0</v>
      </c>
      <c r="G481" s="29">
        <f>База!G506-'База (2)'!G481</f>
        <v>0</v>
      </c>
      <c r="H481" s="111">
        <f>База!H506-'База (2)'!H481</f>
        <v>0</v>
      </c>
      <c r="I481" s="18">
        <f>База!I506-'База (2)'!I481</f>
        <v>0</v>
      </c>
      <c r="J481" s="29">
        <f>База!J506-'База (2)'!J481</f>
        <v>0</v>
      </c>
      <c r="K481" s="111">
        <f>База!K506-'База (2)'!K481</f>
        <v>0</v>
      </c>
      <c r="L481" s="18">
        <f>База!L506-'База (2)'!L481</f>
        <v>0</v>
      </c>
      <c r="M481" s="29">
        <f>База!M506-'База (2)'!M481</f>
        <v>0</v>
      </c>
      <c r="N481" s="181">
        <f>База!N506-'База (2)'!N481</f>
        <v>0</v>
      </c>
      <c r="O481" s="19">
        <f>База!O506-'База (2)'!O481</f>
        <v>0</v>
      </c>
      <c r="P481" s="32">
        <f>База!P506-'База (2)'!P481</f>
        <v>0</v>
      </c>
      <c r="Q481" s="93"/>
      <c r="R481" s="93"/>
      <c r="S481" s="93"/>
      <c r="T481" s="86"/>
      <c r="U481" s="81"/>
    </row>
    <row r="482" spans="1:24" s="20" customFormat="1" ht="31.5" outlineLevel="1">
      <c r="A482" s="193" t="s">
        <v>76</v>
      </c>
      <c r="B482" s="5"/>
      <c r="C482" s="129" t="s">
        <v>182</v>
      </c>
      <c r="D482" s="162" t="s">
        <v>159</v>
      </c>
      <c r="E482" s="28">
        <f>База!E507-'База (2)'!E482</f>
        <v>0</v>
      </c>
      <c r="F482" s="17">
        <f>База!F507-'База (2)'!F482</f>
        <v>0</v>
      </c>
      <c r="G482" s="29">
        <f>База!G507-'База (2)'!G482</f>
        <v>0</v>
      </c>
      <c r="H482" s="28">
        <f>База!H507-'База (2)'!H482</f>
        <v>0</v>
      </c>
      <c r="I482" s="18">
        <f>База!I507-'База (2)'!I482</f>
        <v>0</v>
      </c>
      <c r="J482" s="29">
        <f>База!J507-'База (2)'!J482</f>
        <v>0</v>
      </c>
      <c r="K482" s="111">
        <f>База!K507-'База (2)'!K482</f>
        <v>0</v>
      </c>
      <c r="L482" s="18">
        <f>База!L507-'База (2)'!L482</f>
        <v>0</v>
      </c>
      <c r="M482" s="29">
        <f>База!M507-'База (2)'!M482</f>
        <v>0</v>
      </c>
      <c r="N482" s="30">
        <f>База!N507-'База (2)'!N482</f>
        <v>0</v>
      </c>
      <c r="O482" s="15">
        <f>База!O507-'База (2)'!O482</f>
        <v>0</v>
      </c>
      <c r="P482" s="31">
        <f>База!P507-'База (2)'!P482</f>
        <v>0</v>
      </c>
      <c r="Q482" s="93"/>
      <c r="R482" s="93"/>
      <c r="S482" s="93"/>
      <c r="T482" s="87"/>
      <c r="U482" s="81"/>
    </row>
    <row r="483" spans="1:24" s="20" customFormat="1" outlineLevel="1">
      <c r="A483" s="194" t="s">
        <v>76</v>
      </c>
      <c r="B483" s="7" t="s">
        <v>185</v>
      </c>
      <c r="C483" s="8" t="s">
        <v>157</v>
      </c>
      <c r="D483" s="162" t="s">
        <v>159</v>
      </c>
      <c r="E483" s="28">
        <f>База!E508-'База (2)'!E483</f>
        <v>20679</v>
      </c>
      <c r="F483" s="17">
        <f>База!F508-'База (2)'!F483</f>
        <v>75235</v>
      </c>
      <c r="G483" s="29">
        <f>База!G508-'База (2)'!G483</f>
        <v>96379914</v>
      </c>
      <c r="H483" s="28">
        <f>База!H508-'База (2)'!H483</f>
        <v>15250</v>
      </c>
      <c r="I483" s="17">
        <f>База!I508-'База (2)'!I483</f>
        <v>59999.753747323339</v>
      </c>
      <c r="J483" s="29">
        <f>База!J508-'База (2)'!J483</f>
        <v>105416985</v>
      </c>
      <c r="K483" s="111">
        <f>База!K508-'База (2)'!K483</f>
        <v>-5429</v>
      </c>
      <c r="L483" s="18">
        <f>База!L508-'База (2)'!L483</f>
        <v>-15235.246252676661</v>
      </c>
      <c r="M483" s="29">
        <f>База!M508-'База (2)'!M483</f>
        <v>9037071</v>
      </c>
      <c r="N483" s="181">
        <f>База!N508-'База (2)'!N483</f>
        <v>-0.26253687315634217</v>
      </c>
      <c r="O483" s="19">
        <f>База!O508-'База (2)'!O483</f>
        <v>-0.20250211009073785</v>
      </c>
      <c r="P483" s="32">
        <f>База!P508-'База (2)'!P483</f>
        <v>9.3765086779388496E-2</v>
      </c>
      <c r="Q483" s="93"/>
      <c r="R483" s="93"/>
      <c r="S483" s="93"/>
      <c r="T483" s="87"/>
      <c r="U483" s="81"/>
    </row>
    <row r="484" spans="1:24" s="20" customFormat="1" outlineLevel="1">
      <c r="A484" s="194" t="s">
        <v>76</v>
      </c>
      <c r="B484" s="7" t="s">
        <v>186</v>
      </c>
      <c r="C484" s="8" t="s">
        <v>183</v>
      </c>
      <c r="D484" s="162" t="s">
        <v>159</v>
      </c>
      <c r="E484" s="28">
        <f>База!E509-'База (2)'!E484</f>
        <v>0</v>
      </c>
      <c r="F484" s="17">
        <f>База!F509-'База (2)'!F484</f>
        <v>0</v>
      </c>
      <c r="G484" s="29">
        <f>База!G509-'База (2)'!G484</f>
        <v>0</v>
      </c>
      <c r="H484" s="28">
        <f>База!H509-'База (2)'!H484</f>
        <v>0</v>
      </c>
      <c r="I484" s="17">
        <f>База!I509-'База (2)'!I484</f>
        <v>0</v>
      </c>
      <c r="J484" s="29">
        <f>База!J509-'База (2)'!J484</f>
        <v>0</v>
      </c>
      <c r="K484" s="111">
        <f>База!K509-'База (2)'!K484</f>
        <v>0</v>
      </c>
      <c r="L484" s="18">
        <f>База!L509-'База (2)'!L484</f>
        <v>0</v>
      </c>
      <c r="M484" s="29">
        <f>База!M509-'База (2)'!M484</f>
        <v>0</v>
      </c>
      <c r="N484" s="181">
        <f>База!N509-'База (2)'!N484</f>
        <v>0</v>
      </c>
      <c r="O484" s="19">
        <f>База!O509-'База (2)'!O484</f>
        <v>0</v>
      </c>
      <c r="P484" s="32">
        <f>База!P509-'База (2)'!P484</f>
        <v>0</v>
      </c>
      <c r="Q484" s="93"/>
      <c r="R484" s="93"/>
      <c r="S484" s="93"/>
      <c r="T484" s="87"/>
      <c r="U484" s="81"/>
    </row>
    <row r="485" spans="1:24" s="20" customFormat="1" outlineLevel="1">
      <c r="A485" s="194" t="s">
        <v>76</v>
      </c>
      <c r="B485" s="7" t="s">
        <v>187</v>
      </c>
      <c r="C485" s="8" t="s">
        <v>156</v>
      </c>
      <c r="D485" s="162"/>
      <c r="E485" s="28" t="e">
        <f>База!#REF!-'База (2)'!E485</f>
        <v>#REF!</v>
      </c>
      <c r="F485" s="17" t="e">
        <f>База!#REF!-'База (2)'!F485</f>
        <v>#REF!</v>
      </c>
      <c r="G485" s="29" t="e">
        <f>База!#REF!-'База (2)'!G485</f>
        <v>#REF!</v>
      </c>
      <c r="H485" s="28" t="e">
        <f>База!#REF!-'База (2)'!H485</f>
        <v>#REF!</v>
      </c>
      <c r="I485" s="17" t="e">
        <f>База!#REF!-'База (2)'!I485</f>
        <v>#REF!</v>
      </c>
      <c r="J485" s="29" t="e">
        <f>База!#REF!-'База (2)'!J485</f>
        <v>#REF!</v>
      </c>
      <c r="K485" s="111" t="e">
        <f>База!#REF!-'База (2)'!K485</f>
        <v>#REF!</v>
      </c>
      <c r="L485" s="18" t="e">
        <f>База!#REF!-'База (2)'!L485</f>
        <v>#REF!</v>
      </c>
      <c r="M485" s="29" t="e">
        <f>База!#REF!-'База (2)'!M485</f>
        <v>#REF!</v>
      </c>
      <c r="N485" s="181" t="e">
        <f>База!#REF!-'База (2)'!N485</f>
        <v>#REF!</v>
      </c>
      <c r="O485" s="19" t="e">
        <f>База!#REF!-'База (2)'!O485</f>
        <v>#REF!</v>
      </c>
      <c r="P485" s="32" t="e">
        <f>База!#REF!-'База (2)'!P485</f>
        <v>#REF!</v>
      </c>
      <c r="Q485" s="93"/>
      <c r="R485" s="93"/>
      <c r="S485" s="93"/>
      <c r="U485" s="81"/>
    </row>
    <row r="486" spans="1:24" s="20" customFormat="1" ht="31.5" outlineLevel="1">
      <c r="A486" s="193" t="s">
        <v>76</v>
      </c>
      <c r="B486" s="5" t="s">
        <v>139</v>
      </c>
      <c r="C486" s="9" t="s">
        <v>142</v>
      </c>
      <c r="D486" s="163" t="s">
        <v>1</v>
      </c>
      <c r="E486" s="26">
        <f>База!E510-'База (2)'!E486</f>
        <v>-7269</v>
      </c>
      <c r="F486" s="21">
        <f>База!F510-'База (2)'!F486</f>
        <v>-31520</v>
      </c>
      <c r="G486" s="27">
        <f>База!G510-'База (2)'!G486</f>
        <v>-30775590</v>
      </c>
      <c r="H486" s="26">
        <f>База!H510-'База (2)'!H486</f>
        <v>-7812</v>
      </c>
      <c r="I486" s="21">
        <f>База!I510-'База (2)'!I486</f>
        <v>-31000</v>
      </c>
      <c r="J486" s="27">
        <f>База!J510-'База (2)'!J486</f>
        <v>-31884970</v>
      </c>
      <c r="K486" s="26">
        <f>База!K510-'База (2)'!K486</f>
        <v>-543</v>
      </c>
      <c r="L486" s="21">
        <f>База!L510-'База (2)'!L486</f>
        <v>520</v>
      </c>
      <c r="M486" s="27">
        <f>База!M510-'База (2)'!M486</f>
        <v>-1109380</v>
      </c>
      <c r="N486" s="30">
        <f>База!N510-'База (2)'!N486</f>
        <v>-7.4700784151877836E-2</v>
      </c>
      <c r="O486" s="15">
        <f>База!O510-'База (2)'!O486</f>
        <v>1.6497461928934011E-2</v>
      </c>
      <c r="P486" s="31">
        <f>База!P510-'База (2)'!P486</f>
        <v>-3.6047399903624919E-2</v>
      </c>
      <c r="Q486" s="92"/>
      <c r="R486" s="92"/>
      <c r="S486" s="92"/>
      <c r="T486" s="87"/>
      <c r="U486" s="81"/>
    </row>
    <row r="487" spans="1:24" s="20" customFormat="1" ht="31.5" outlineLevel="1">
      <c r="A487" s="194" t="s">
        <v>76</v>
      </c>
      <c r="B487" s="7" t="s">
        <v>188</v>
      </c>
      <c r="C487" s="10" t="s">
        <v>184</v>
      </c>
      <c r="D487" s="164" t="s">
        <v>1</v>
      </c>
      <c r="E487" s="28">
        <f>База!E511-'База (2)'!E487</f>
        <v>0</v>
      </c>
      <c r="F487" s="17">
        <f>База!F511-'База (2)'!F487</f>
        <v>0</v>
      </c>
      <c r="G487" s="29">
        <f>База!G511-'База (2)'!G487</f>
        <v>0</v>
      </c>
      <c r="H487" s="28">
        <f>База!H511-'База (2)'!H487</f>
        <v>0</v>
      </c>
      <c r="I487" s="17">
        <f>База!I511-'База (2)'!I487</f>
        <v>0</v>
      </c>
      <c r="J487" s="29">
        <f>База!J511-'База (2)'!J487</f>
        <v>0</v>
      </c>
      <c r="K487" s="111">
        <f>База!K511-'База (2)'!K487</f>
        <v>0</v>
      </c>
      <c r="L487" s="18">
        <f>База!L511-'База (2)'!L487</f>
        <v>0</v>
      </c>
      <c r="M487" s="29">
        <f>База!M511-'База (2)'!M487</f>
        <v>0</v>
      </c>
      <c r="N487" s="181">
        <f>База!N511-'База (2)'!N487</f>
        <v>0</v>
      </c>
      <c r="O487" s="19">
        <f>База!O511-'База (2)'!O487</f>
        <v>0</v>
      </c>
      <c r="P487" s="32">
        <f>База!P511-'База (2)'!P487</f>
        <v>0</v>
      </c>
      <c r="Q487" s="93"/>
      <c r="R487" s="93"/>
      <c r="S487" s="93"/>
      <c r="T487" s="87"/>
      <c r="U487" s="81"/>
    </row>
    <row r="488" spans="1:24" s="20" customFormat="1" ht="31.5" outlineLevel="1">
      <c r="A488" s="194" t="s">
        <v>76</v>
      </c>
      <c r="B488" s="7"/>
      <c r="C488" s="10" t="s">
        <v>224</v>
      </c>
      <c r="D488" s="164" t="s">
        <v>225</v>
      </c>
      <c r="E488" s="28">
        <f>База!E512-'База (2)'!E488</f>
        <v>20679</v>
      </c>
      <c r="F488" s="17">
        <f>База!F512-'База (2)'!F488</f>
        <v>75235</v>
      </c>
      <c r="G488" s="29">
        <f>База!G512-'База (2)'!G488</f>
        <v>96379914</v>
      </c>
      <c r="H488" s="28">
        <f>База!H512-'База (2)'!H488</f>
        <v>15250</v>
      </c>
      <c r="I488" s="17">
        <f>База!I512-'База (2)'!I488</f>
        <v>59999.753747323339</v>
      </c>
      <c r="J488" s="29">
        <f>База!J512-'База (2)'!J488</f>
        <v>105416985</v>
      </c>
      <c r="K488" s="111">
        <f>База!K512-'База (2)'!K488</f>
        <v>-5429</v>
      </c>
      <c r="L488" s="18">
        <f>База!L512-'База (2)'!L488</f>
        <v>-15235.246252676661</v>
      </c>
      <c r="M488" s="29">
        <f>База!M512-'База (2)'!M488</f>
        <v>9037071</v>
      </c>
      <c r="N488" s="181">
        <f>База!N512-'База (2)'!N488</f>
        <v>-0.26253687315634217</v>
      </c>
      <c r="O488" s="19">
        <f>База!O512-'База (2)'!O488</f>
        <v>-0.20250211009073785</v>
      </c>
      <c r="P488" s="32">
        <f>База!P512-'База (2)'!P488</f>
        <v>9.3765086779388496E-2</v>
      </c>
      <c r="Q488" s="93"/>
      <c r="R488" s="93"/>
      <c r="S488" s="93"/>
      <c r="T488" s="87"/>
      <c r="U488" s="81"/>
    </row>
    <row r="489" spans="1:24" s="20" customFormat="1" outlineLevel="1">
      <c r="A489" s="194" t="s">
        <v>76</v>
      </c>
      <c r="B489" s="7"/>
      <c r="C489" s="10" t="s">
        <v>222</v>
      </c>
      <c r="D489" s="164" t="s">
        <v>223</v>
      </c>
      <c r="E489" s="28">
        <f>База!E513-'База (2)'!E489</f>
        <v>0</v>
      </c>
      <c r="F489" s="17">
        <f>База!F513-'База (2)'!F489</f>
        <v>0</v>
      </c>
      <c r="G489" s="29">
        <f>База!G513-'База (2)'!G489</f>
        <v>0</v>
      </c>
      <c r="H489" s="28">
        <f>База!H513-'База (2)'!H489</f>
        <v>0</v>
      </c>
      <c r="I489" s="17">
        <f>База!I513-'База (2)'!I489</f>
        <v>0</v>
      </c>
      <c r="J489" s="29">
        <f>База!J513-'База (2)'!J489</f>
        <v>0</v>
      </c>
      <c r="K489" s="111">
        <f>База!K513-'База (2)'!K489</f>
        <v>0</v>
      </c>
      <c r="L489" s="18">
        <f>База!L513-'База (2)'!L489</f>
        <v>0</v>
      </c>
      <c r="M489" s="29">
        <f>База!M513-'База (2)'!M489</f>
        <v>0</v>
      </c>
      <c r="N489" s="181">
        <f>База!N513-'База (2)'!N489</f>
        <v>0</v>
      </c>
      <c r="O489" s="19">
        <f>База!O513-'База (2)'!O489</f>
        <v>0</v>
      </c>
      <c r="P489" s="32">
        <f>База!P513-'База (2)'!P489</f>
        <v>0</v>
      </c>
      <c r="Q489" s="93"/>
      <c r="R489" s="93"/>
      <c r="S489" s="93"/>
      <c r="T489" s="87"/>
      <c r="U489" s="81"/>
    </row>
    <row r="490" spans="1:24" s="20" customFormat="1" outlineLevel="1">
      <c r="A490" s="194" t="s">
        <v>76</v>
      </c>
      <c r="B490" s="7" t="s">
        <v>189</v>
      </c>
      <c r="C490" s="11" t="s">
        <v>144</v>
      </c>
      <c r="D490" s="164" t="s">
        <v>1</v>
      </c>
      <c r="E490" s="28">
        <f>База!E516-'База (2)'!E490</f>
        <v>-7269</v>
      </c>
      <c r="F490" s="17">
        <f>База!F516-'База (2)'!F490</f>
        <v>-31520</v>
      </c>
      <c r="G490" s="29">
        <f>База!G516-'База (2)'!G490</f>
        <v>-30775590</v>
      </c>
      <c r="H490" s="28">
        <f>База!H516-'База (2)'!H490</f>
        <v>-7812</v>
      </c>
      <c r="I490" s="17">
        <f>База!I516-'База (2)'!I490</f>
        <v>-31000</v>
      </c>
      <c r="J490" s="29">
        <f>База!J516-'База (2)'!J490</f>
        <v>-31884970</v>
      </c>
      <c r="K490" s="111">
        <f>База!K516-'База (2)'!K490</f>
        <v>-543</v>
      </c>
      <c r="L490" s="18">
        <f>База!L516-'База (2)'!L490</f>
        <v>520</v>
      </c>
      <c r="M490" s="29">
        <f>База!M516-'База (2)'!M490</f>
        <v>-1109380</v>
      </c>
      <c r="N490" s="181">
        <f>База!N516-'База (2)'!N490</f>
        <v>-7.4700784151877836E-2</v>
      </c>
      <c r="O490" s="19">
        <f>База!O516-'База (2)'!O490</f>
        <v>1.6497461928934011E-2</v>
      </c>
      <c r="P490" s="32">
        <f>База!P516-'База (2)'!P490</f>
        <v>-3.6047399903624919E-2</v>
      </c>
      <c r="Q490" s="93"/>
      <c r="R490" s="93"/>
      <c r="S490" s="93"/>
      <c r="T490" s="87"/>
      <c r="U490" s="81"/>
    </row>
    <row r="491" spans="1:24" s="16" customFormat="1" outlineLevel="1">
      <c r="A491" s="193" t="s">
        <v>76</v>
      </c>
      <c r="B491" s="5" t="s">
        <v>143</v>
      </c>
      <c r="C491" s="6" t="s">
        <v>2</v>
      </c>
      <c r="D491" s="163" t="s">
        <v>3</v>
      </c>
      <c r="E491" s="26">
        <f>База!E517-'База (2)'!E491</f>
        <v>0</v>
      </c>
      <c r="F491" s="14">
        <f>База!F517-'База (2)'!F491</f>
        <v>0</v>
      </c>
      <c r="G491" s="27">
        <f>База!G517-'База (2)'!G491</f>
        <v>0</v>
      </c>
      <c r="H491" s="230">
        <f>База!H517-'База (2)'!H491</f>
        <v>0</v>
      </c>
      <c r="I491" s="231">
        <f>База!I517-'База (2)'!I491</f>
        <v>0</v>
      </c>
      <c r="J491" s="232">
        <f>База!J517-'База (2)'!J491</f>
        <v>0</v>
      </c>
      <c r="K491" s="165">
        <f>База!K517-'База (2)'!K491</f>
        <v>0</v>
      </c>
      <c r="L491" s="21">
        <f>База!L517-'База (2)'!L491</f>
        <v>0</v>
      </c>
      <c r="M491" s="27">
        <f>База!M517-'База (2)'!M491</f>
        <v>0</v>
      </c>
      <c r="N491" s="30">
        <f>База!N517-'База (2)'!N491</f>
        <v>0</v>
      </c>
      <c r="O491" s="15">
        <f>База!O517-'База (2)'!O491</f>
        <v>0</v>
      </c>
      <c r="P491" s="31">
        <f>База!P517-'База (2)'!P491</f>
        <v>0</v>
      </c>
      <c r="Q491" s="92"/>
      <c r="R491" s="92"/>
      <c r="S491" s="92"/>
      <c r="T491" s="86"/>
      <c r="U491" s="81"/>
    </row>
    <row r="492" spans="1:24" s="13" customFormat="1">
      <c r="A492" s="36" t="s">
        <v>59</v>
      </c>
      <c r="B492" s="37" t="s">
        <v>79</v>
      </c>
      <c r="C492" s="215" t="s">
        <v>78</v>
      </c>
      <c r="D492" s="208" t="s">
        <v>145</v>
      </c>
      <c r="E492" s="40" t="e">
        <f>База!#REF!-'База (2)'!E492</f>
        <v>#REF!</v>
      </c>
      <c r="F492" s="41" t="e">
        <f>База!#REF!-'База (2)'!F492</f>
        <v>#REF!</v>
      </c>
      <c r="G492" s="42" t="e">
        <f>База!#REF!-'База (2)'!G492</f>
        <v>#REF!</v>
      </c>
      <c r="H492" s="40" t="e">
        <f>База!#REF!-'База (2)'!H492</f>
        <v>#REF!</v>
      </c>
      <c r="I492" s="41" t="e">
        <f>База!#REF!-'База (2)'!I492</f>
        <v>#REF!</v>
      </c>
      <c r="J492" s="42" t="e">
        <f>База!#REF!-'База (2)'!J492</f>
        <v>#REF!</v>
      </c>
      <c r="K492" s="40" t="e">
        <f>База!#REF!-'База (2)'!K492</f>
        <v>#REF!</v>
      </c>
      <c r="L492" s="41" t="e">
        <f>База!#REF!-'База (2)'!L492</f>
        <v>#REF!</v>
      </c>
      <c r="M492" s="42" t="e">
        <f>База!#REF!-'База (2)'!M492</f>
        <v>#REF!</v>
      </c>
      <c r="N492" s="216" t="e">
        <f>База!#REF!-'База (2)'!N492</f>
        <v>#REF!</v>
      </c>
      <c r="O492" s="217" t="e">
        <f>База!#REF!-'База (2)'!O492</f>
        <v>#REF!</v>
      </c>
      <c r="P492" s="43" t="e">
        <f>База!#REF!-'База (2)'!P492</f>
        <v>#REF!</v>
      </c>
      <c r="Q492" s="91"/>
      <c r="R492" s="91"/>
      <c r="S492" s="91"/>
      <c r="T492" s="85"/>
      <c r="U492" s="81"/>
      <c r="W492" s="81"/>
      <c r="X492" s="81">
        <v>37848346</v>
      </c>
    </row>
    <row r="493" spans="1:24" s="16" customFormat="1" outlineLevel="1">
      <c r="A493" s="193" t="s">
        <v>79</v>
      </c>
      <c r="B493" s="5" t="s">
        <v>136</v>
      </c>
      <c r="C493" s="6" t="s">
        <v>137</v>
      </c>
      <c r="D493" s="161" t="s">
        <v>194</v>
      </c>
      <c r="E493" s="26" t="e">
        <f>База!#REF!-'База (2)'!E493</f>
        <v>#REF!</v>
      </c>
      <c r="F493" s="14" t="e">
        <f>База!#REF!-'База (2)'!F493</f>
        <v>#REF!</v>
      </c>
      <c r="G493" s="27" t="e">
        <f>База!#REF!-'База (2)'!G493</f>
        <v>#REF!</v>
      </c>
      <c r="H493" s="26" t="e">
        <f>База!#REF!-'База (2)'!H493</f>
        <v>#REF!</v>
      </c>
      <c r="I493" s="14" t="e">
        <f>База!#REF!-'База (2)'!I493</f>
        <v>#REF!</v>
      </c>
      <c r="J493" s="27" t="e">
        <f>База!#REF!-'База (2)'!J493</f>
        <v>#REF!</v>
      </c>
      <c r="K493" s="26" t="e">
        <f>База!#REF!-'База (2)'!K493</f>
        <v>#REF!</v>
      </c>
      <c r="L493" s="14" t="e">
        <f>База!#REF!-'База (2)'!L493</f>
        <v>#REF!</v>
      </c>
      <c r="M493" s="27" t="e">
        <f>База!#REF!-'База (2)'!M493</f>
        <v>#REF!</v>
      </c>
      <c r="N493" s="30" t="e">
        <f>База!#REF!-'База (2)'!N493</f>
        <v>#REF!</v>
      </c>
      <c r="O493" s="15" t="e">
        <f>База!#REF!-'База (2)'!O493</f>
        <v>#REF!</v>
      </c>
      <c r="P493" s="31" t="e">
        <f>База!#REF!-'База (2)'!P493</f>
        <v>#REF!</v>
      </c>
      <c r="Q493" s="92"/>
      <c r="R493" s="92"/>
      <c r="S493" s="92"/>
      <c r="T493" s="86"/>
      <c r="U493" s="81"/>
    </row>
    <row r="494" spans="1:24" s="20" customFormat="1" outlineLevel="1">
      <c r="A494" s="194" t="s">
        <v>79</v>
      </c>
      <c r="B494" s="7"/>
      <c r="C494" s="8" t="s">
        <v>166</v>
      </c>
      <c r="D494" s="162" t="s">
        <v>194</v>
      </c>
      <c r="E494" s="28" t="e">
        <f>База!#REF!-'База (2)'!E494</f>
        <v>#REF!</v>
      </c>
      <c r="F494" s="17" t="e">
        <f>База!#REF!-'База (2)'!F494</f>
        <v>#REF!</v>
      </c>
      <c r="G494" s="29" t="e">
        <f>База!#REF!-'База (2)'!G494</f>
        <v>#REF!</v>
      </c>
      <c r="H494" s="28" t="e">
        <f>База!#REF!-'База (2)'!H494</f>
        <v>#REF!</v>
      </c>
      <c r="I494" s="17" t="e">
        <f>База!#REF!-'База (2)'!I494</f>
        <v>#REF!</v>
      </c>
      <c r="J494" s="29" t="e">
        <f>База!#REF!-'База (2)'!J494</f>
        <v>#REF!</v>
      </c>
      <c r="K494" s="28" t="e">
        <f>База!#REF!-'База (2)'!K494</f>
        <v>#REF!</v>
      </c>
      <c r="L494" s="18" t="e">
        <f>База!#REF!-'База (2)'!L494</f>
        <v>#REF!</v>
      </c>
      <c r="M494" s="29" t="e">
        <f>База!#REF!-'База (2)'!M494</f>
        <v>#REF!</v>
      </c>
      <c r="N494" s="181" t="e">
        <f>База!#REF!-'База (2)'!N494</f>
        <v>#REF!</v>
      </c>
      <c r="O494" s="19" t="e">
        <f>База!#REF!-'База (2)'!O494</f>
        <v>#REF!</v>
      </c>
      <c r="P494" s="32" t="e">
        <f>База!#REF!-'База (2)'!P494</f>
        <v>#REF!</v>
      </c>
      <c r="Q494" s="93"/>
      <c r="R494" s="93"/>
      <c r="S494" s="93"/>
      <c r="T494" s="87"/>
      <c r="U494" s="81"/>
    </row>
    <row r="495" spans="1:24" s="20" customFormat="1" outlineLevel="1">
      <c r="A495" s="194" t="s">
        <v>79</v>
      </c>
      <c r="B495" s="7"/>
      <c r="C495" s="8" t="s">
        <v>167</v>
      </c>
      <c r="D495" s="162" t="s">
        <v>194</v>
      </c>
      <c r="E495" s="28" t="e">
        <f>База!#REF!-'База (2)'!E495</f>
        <v>#REF!</v>
      </c>
      <c r="F495" s="17" t="e">
        <f>База!#REF!-'База (2)'!F495</f>
        <v>#REF!</v>
      </c>
      <c r="G495" s="29" t="e">
        <f>База!#REF!-'База (2)'!G495</f>
        <v>#REF!</v>
      </c>
      <c r="H495" s="28" t="e">
        <f>База!#REF!-'База (2)'!H495</f>
        <v>#REF!</v>
      </c>
      <c r="I495" s="17" t="e">
        <f>База!#REF!-'База (2)'!I495</f>
        <v>#REF!</v>
      </c>
      <c r="J495" s="29" t="e">
        <f>База!#REF!-'База (2)'!J495</f>
        <v>#REF!</v>
      </c>
      <c r="K495" s="111" t="e">
        <f>База!#REF!-'База (2)'!K495</f>
        <v>#REF!</v>
      </c>
      <c r="L495" s="18" t="e">
        <f>База!#REF!-'База (2)'!L495</f>
        <v>#REF!</v>
      </c>
      <c r="M495" s="29" t="e">
        <f>База!#REF!-'База (2)'!M495</f>
        <v>#REF!</v>
      </c>
      <c r="N495" s="181" t="e">
        <f>База!#REF!-'База (2)'!N495</f>
        <v>#REF!</v>
      </c>
      <c r="O495" s="19" t="e">
        <f>База!#REF!-'База (2)'!O495</f>
        <v>#REF!</v>
      </c>
      <c r="P495" s="32" t="e">
        <f>База!#REF!-'База (2)'!P495</f>
        <v>#REF!</v>
      </c>
      <c r="Q495" s="93"/>
      <c r="R495" s="93"/>
      <c r="S495" s="93"/>
      <c r="T495" s="87"/>
      <c r="U495" s="81"/>
    </row>
    <row r="496" spans="1:24" s="20" customFormat="1" outlineLevel="1">
      <c r="A496" s="194" t="s">
        <v>79</v>
      </c>
      <c r="B496" s="7" t="s">
        <v>168</v>
      </c>
      <c r="C496" s="8" t="s">
        <v>138</v>
      </c>
      <c r="D496" s="162" t="s">
        <v>194</v>
      </c>
      <c r="E496" s="28" t="e">
        <f>База!#REF!-'База (2)'!E496</f>
        <v>#REF!</v>
      </c>
      <c r="F496" s="17" t="e">
        <f>База!#REF!-'База (2)'!F496</f>
        <v>#REF!</v>
      </c>
      <c r="G496" s="29" t="e">
        <f>База!#REF!-'База (2)'!G496</f>
        <v>#REF!</v>
      </c>
      <c r="H496" s="28" t="e">
        <f>База!#REF!-'База (2)'!H496</f>
        <v>#REF!</v>
      </c>
      <c r="I496" s="17" t="e">
        <f>База!#REF!-'База (2)'!I496</f>
        <v>#REF!</v>
      </c>
      <c r="J496" s="29" t="e">
        <f>База!#REF!-'База (2)'!J496</f>
        <v>#REF!</v>
      </c>
      <c r="K496" s="111" t="e">
        <f>База!#REF!-'База (2)'!K496</f>
        <v>#REF!</v>
      </c>
      <c r="L496" s="18" t="e">
        <f>База!#REF!-'База (2)'!L496</f>
        <v>#REF!</v>
      </c>
      <c r="M496" s="29" t="e">
        <f>База!#REF!-'База (2)'!M496</f>
        <v>#REF!</v>
      </c>
      <c r="N496" s="181" t="e">
        <f>База!#REF!-'База (2)'!N496</f>
        <v>#REF!</v>
      </c>
      <c r="O496" s="19" t="e">
        <f>База!#REF!-'База (2)'!O496</f>
        <v>#REF!</v>
      </c>
      <c r="P496" s="32" t="e">
        <f>База!#REF!-'База (2)'!P496</f>
        <v>#REF!</v>
      </c>
      <c r="Q496" s="93"/>
      <c r="R496" s="93"/>
      <c r="S496" s="93"/>
      <c r="T496" s="87"/>
      <c r="U496" s="81"/>
    </row>
    <row r="497" spans="1:28" s="20" customFormat="1" ht="31.5" outlineLevel="1">
      <c r="A497" s="194" t="s">
        <v>79</v>
      </c>
      <c r="B497" s="7" t="s">
        <v>169</v>
      </c>
      <c r="C497" s="129" t="s">
        <v>181</v>
      </c>
      <c r="D497" s="162" t="s">
        <v>195</v>
      </c>
      <c r="E497" s="28" t="e">
        <f>База!#REF!-'База (2)'!E497</f>
        <v>#REF!</v>
      </c>
      <c r="F497" s="17" t="e">
        <f>База!#REF!-'База (2)'!F497</f>
        <v>#REF!</v>
      </c>
      <c r="G497" s="29" t="e">
        <f>База!#REF!-'База (2)'!G497</f>
        <v>#REF!</v>
      </c>
      <c r="H497" s="111" t="e">
        <f>База!#REF!-'База (2)'!H497</f>
        <v>#REF!</v>
      </c>
      <c r="I497" s="18" t="e">
        <f>База!#REF!-'База (2)'!I497</f>
        <v>#REF!</v>
      </c>
      <c r="J497" s="29" t="e">
        <f>База!#REF!-'База (2)'!J497</f>
        <v>#REF!</v>
      </c>
      <c r="K497" s="28" t="e">
        <f>База!#REF!-'База (2)'!K497</f>
        <v>#REF!</v>
      </c>
      <c r="L497" s="18" t="e">
        <f>База!#REF!-'База (2)'!L497</f>
        <v>#REF!</v>
      </c>
      <c r="M497" s="29" t="e">
        <f>База!#REF!-'База (2)'!M497</f>
        <v>#REF!</v>
      </c>
      <c r="N497" s="181" t="e">
        <f>База!#REF!-'База (2)'!N497</f>
        <v>#REF!</v>
      </c>
      <c r="O497" s="19" t="e">
        <f>База!#REF!-'База (2)'!O497</f>
        <v>#REF!</v>
      </c>
      <c r="P497" s="32" t="e">
        <f>База!#REF!-'База (2)'!P497</f>
        <v>#REF!</v>
      </c>
      <c r="Q497" s="93"/>
      <c r="R497" s="93"/>
      <c r="S497" s="93"/>
      <c r="T497" s="87"/>
      <c r="U497" s="81"/>
    </row>
    <row r="498" spans="1:28" s="20" customFormat="1" outlineLevel="1">
      <c r="A498" s="194" t="s">
        <v>79</v>
      </c>
      <c r="B498" s="7" t="s">
        <v>170</v>
      </c>
      <c r="C498" s="8" t="s">
        <v>180</v>
      </c>
      <c r="D498" s="162" t="s">
        <v>194</v>
      </c>
      <c r="E498" s="28" t="e">
        <f>База!#REF!-'База (2)'!E498</f>
        <v>#REF!</v>
      </c>
      <c r="F498" s="17" t="e">
        <f>База!#REF!-'База (2)'!F498</f>
        <v>#REF!</v>
      </c>
      <c r="G498" s="29" t="e">
        <f>База!#REF!-'База (2)'!G498</f>
        <v>#REF!</v>
      </c>
      <c r="H498" s="28" t="e">
        <f>База!#REF!-'База (2)'!H498</f>
        <v>#REF!</v>
      </c>
      <c r="I498" s="17" t="e">
        <f>База!#REF!-'База (2)'!I498</f>
        <v>#REF!</v>
      </c>
      <c r="J498" s="29" t="e">
        <f>База!#REF!-'База (2)'!J498</f>
        <v>#REF!</v>
      </c>
      <c r="K498" s="111" t="e">
        <f>База!#REF!-'База (2)'!K498</f>
        <v>#REF!</v>
      </c>
      <c r="L498" s="18" t="e">
        <f>База!#REF!-'База (2)'!L498</f>
        <v>#REF!</v>
      </c>
      <c r="M498" s="29" t="e">
        <f>База!#REF!-'База (2)'!M498</f>
        <v>#REF!</v>
      </c>
      <c r="N498" s="181" t="e">
        <f>База!#REF!-'База (2)'!N498</f>
        <v>#REF!</v>
      </c>
      <c r="O498" s="19" t="e">
        <f>База!#REF!-'База (2)'!O498</f>
        <v>#REF!</v>
      </c>
      <c r="P498" s="32" t="e">
        <f>База!#REF!-'База (2)'!P498</f>
        <v>#REF!</v>
      </c>
      <c r="Q498" s="93"/>
      <c r="R498" s="93"/>
      <c r="S498" s="93"/>
      <c r="U498" s="81"/>
      <c r="AB498" s="22"/>
    </row>
    <row r="499" spans="1:28" s="20" customFormat="1" outlineLevel="1">
      <c r="A499" s="194" t="s">
        <v>79</v>
      </c>
      <c r="B499" s="7" t="s">
        <v>171</v>
      </c>
      <c r="C499" s="8" t="s">
        <v>156</v>
      </c>
      <c r="D499" s="162"/>
      <c r="E499" s="28" t="e">
        <f>База!#REF!-'База (2)'!E499</f>
        <v>#REF!</v>
      </c>
      <c r="F499" s="17" t="e">
        <f>База!#REF!-'База (2)'!F499</f>
        <v>#REF!</v>
      </c>
      <c r="G499" s="29" t="e">
        <f>База!#REF!-'База (2)'!G499</f>
        <v>#REF!</v>
      </c>
      <c r="H499" s="28" t="e">
        <f>База!#REF!-'База (2)'!H499</f>
        <v>#REF!</v>
      </c>
      <c r="I499" s="17" t="e">
        <f>База!#REF!-'База (2)'!I499</f>
        <v>#REF!</v>
      </c>
      <c r="J499" s="29" t="e">
        <f>База!#REF!-'База (2)'!J499</f>
        <v>#REF!</v>
      </c>
      <c r="K499" s="111" t="e">
        <f>База!#REF!-'База (2)'!K499</f>
        <v>#REF!</v>
      </c>
      <c r="L499" s="18" t="e">
        <f>База!#REF!-'База (2)'!L499</f>
        <v>#REF!</v>
      </c>
      <c r="M499" s="29" t="e">
        <f>База!#REF!-'База (2)'!M499</f>
        <v>#REF!</v>
      </c>
      <c r="N499" s="181" t="e">
        <f>База!#REF!-'База (2)'!N499</f>
        <v>#REF!</v>
      </c>
      <c r="O499" s="19" t="e">
        <f>База!#REF!-'База (2)'!O499</f>
        <v>#REF!</v>
      </c>
      <c r="P499" s="32" t="e">
        <f>База!#REF!-'База (2)'!P499</f>
        <v>#REF!</v>
      </c>
      <c r="Q499" s="93"/>
      <c r="R499" s="93"/>
      <c r="S499" s="93"/>
      <c r="T499" s="87"/>
      <c r="U499" s="81"/>
    </row>
    <row r="500" spans="1:28" s="20" customFormat="1" outlineLevel="1">
      <c r="A500" s="193" t="s">
        <v>79</v>
      </c>
      <c r="B500" s="5" t="s">
        <v>141</v>
      </c>
      <c r="C500" s="6" t="s">
        <v>140</v>
      </c>
      <c r="D500" s="161" t="s">
        <v>159</v>
      </c>
      <c r="E500" s="26" t="e">
        <f>База!#REF!-'База (2)'!E500</f>
        <v>#REF!</v>
      </c>
      <c r="F500" s="14" t="e">
        <f>База!#REF!-'База (2)'!F500</f>
        <v>#REF!</v>
      </c>
      <c r="G500" s="27" t="e">
        <f>База!#REF!-'База (2)'!G500</f>
        <v>#REF!</v>
      </c>
      <c r="H500" s="26" t="e">
        <f>База!#REF!-'База (2)'!H500</f>
        <v>#REF!</v>
      </c>
      <c r="I500" s="21" t="e">
        <f>База!#REF!-'База (2)'!I500</f>
        <v>#REF!</v>
      </c>
      <c r="J500" s="27" t="e">
        <f>База!#REF!-'База (2)'!J500</f>
        <v>#REF!</v>
      </c>
      <c r="K500" s="26" t="e">
        <f>База!#REF!-'База (2)'!K500</f>
        <v>#REF!</v>
      </c>
      <c r="L500" s="21" t="e">
        <f>База!#REF!-'База (2)'!L500</f>
        <v>#REF!</v>
      </c>
      <c r="M500" s="27" t="e">
        <f>База!#REF!-'База (2)'!M500</f>
        <v>#REF!</v>
      </c>
      <c r="N500" s="30" t="e">
        <f>База!#REF!-'База (2)'!N500</f>
        <v>#REF!</v>
      </c>
      <c r="O500" s="15" t="e">
        <f>База!#REF!-'База (2)'!O500</f>
        <v>#REF!</v>
      </c>
      <c r="P500" s="31" t="e">
        <f>База!#REF!-'База (2)'!P500</f>
        <v>#REF!</v>
      </c>
      <c r="Q500" s="92"/>
      <c r="R500" s="92"/>
      <c r="S500" s="92"/>
      <c r="T500" s="87"/>
      <c r="U500" s="81"/>
    </row>
    <row r="501" spans="1:28" s="20" customFormat="1" outlineLevel="1">
      <c r="A501" s="193" t="s">
        <v>79</v>
      </c>
      <c r="B501" s="5"/>
      <c r="C501" s="8" t="s">
        <v>166</v>
      </c>
      <c r="D501" s="162" t="s">
        <v>159</v>
      </c>
      <c r="E501" s="28" t="e">
        <f>База!#REF!-'База (2)'!E501</f>
        <v>#REF!</v>
      </c>
      <c r="F501" s="17" t="e">
        <f>База!#REF!-'База (2)'!F501</f>
        <v>#REF!</v>
      </c>
      <c r="G501" s="29" t="e">
        <f>База!#REF!-'База (2)'!G501</f>
        <v>#REF!</v>
      </c>
      <c r="H501" s="28" t="e">
        <f>База!#REF!-'База (2)'!H501</f>
        <v>#REF!</v>
      </c>
      <c r="I501" s="17" t="e">
        <f>База!#REF!-'База (2)'!I501</f>
        <v>#REF!</v>
      </c>
      <c r="J501" s="29" t="e">
        <f>База!#REF!-'База (2)'!J501</f>
        <v>#REF!</v>
      </c>
      <c r="K501" s="111" t="e">
        <f>База!#REF!-'База (2)'!K501</f>
        <v>#REF!</v>
      </c>
      <c r="L501" s="18" t="e">
        <f>База!#REF!-'База (2)'!L501</f>
        <v>#REF!</v>
      </c>
      <c r="M501" s="29" t="e">
        <f>База!#REF!-'База (2)'!M501</f>
        <v>#REF!</v>
      </c>
      <c r="N501" s="30" t="e">
        <f>База!#REF!-'База (2)'!N501</f>
        <v>#REF!</v>
      </c>
      <c r="O501" s="15" t="e">
        <f>База!#REF!-'База (2)'!O501</f>
        <v>#REF!</v>
      </c>
      <c r="P501" s="31" t="e">
        <f>База!#REF!-'База (2)'!P501</f>
        <v>#REF!</v>
      </c>
      <c r="Q501" s="93"/>
      <c r="R501" s="93"/>
      <c r="S501" s="93"/>
      <c r="T501" s="87"/>
      <c r="U501" s="81"/>
    </row>
    <row r="502" spans="1:28" s="16" customFormat="1" outlineLevel="1">
      <c r="A502" s="193" t="s">
        <v>79</v>
      </c>
      <c r="B502" s="5"/>
      <c r="C502" s="8" t="s">
        <v>167</v>
      </c>
      <c r="D502" s="162" t="s">
        <v>159</v>
      </c>
      <c r="E502" s="28" t="e">
        <f>База!#REF!-'База (2)'!E502</f>
        <v>#REF!</v>
      </c>
      <c r="F502" s="17" t="e">
        <f>База!#REF!-'База (2)'!F502</f>
        <v>#REF!</v>
      </c>
      <c r="G502" s="29" t="e">
        <f>База!#REF!-'База (2)'!G502</f>
        <v>#REF!</v>
      </c>
      <c r="H502" s="111" t="e">
        <f>База!#REF!-'База (2)'!H502</f>
        <v>#REF!</v>
      </c>
      <c r="I502" s="18" t="e">
        <f>База!#REF!-'База (2)'!I502</f>
        <v>#REF!</v>
      </c>
      <c r="J502" s="29" t="e">
        <f>База!#REF!-'База (2)'!J502</f>
        <v>#REF!</v>
      </c>
      <c r="K502" s="111" t="e">
        <f>База!#REF!-'База (2)'!K502</f>
        <v>#REF!</v>
      </c>
      <c r="L502" s="18" t="e">
        <f>База!#REF!-'База (2)'!L502</f>
        <v>#REF!</v>
      </c>
      <c r="M502" s="29" t="e">
        <f>База!#REF!-'База (2)'!M502</f>
        <v>#REF!</v>
      </c>
      <c r="N502" s="181" t="e">
        <f>База!#REF!-'База (2)'!N502</f>
        <v>#REF!</v>
      </c>
      <c r="O502" s="19" t="e">
        <f>База!#REF!-'База (2)'!O502</f>
        <v>#REF!</v>
      </c>
      <c r="P502" s="32" t="e">
        <f>База!#REF!-'База (2)'!P502</f>
        <v>#REF!</v>
      </c>
      <c r="Q502" s="93"/>
      <c r="R502" s="93"/>
      <c r="S502" s="93"/>
      <c r="T502" s="86"/>
      <c r="U502" s="81"/>
    </row>
    <row r="503" spans="1:28" s="20" customFormat="1" ht="31.5" outlineLevel="1">
      <c r="A503" s="193" t="s">
        <v>79</v>
      </c>
      <c r="B503" s="5"/>
      <c r="C503" s="129" t="s">
        <v>182</v>
      </c>
      <c r="D503" s="162" t="s">
        <v>159</v>
      </c>
      <c r="E503" s="28" t="e">
        <f>База!#REF!-'База (2)'!E503</f>
        <v>#REF!</v>
      </c>
      <c r="F503" s="17" t="e">
        <f>База!#REF!-'База (2)'!F503</f>
        <v>#REF!</v>
      </c>
      <c r="G503" s="29" t="e">
        <f>База!#REF!-'База (2)'!G503</f>
        <v>#REF!</v>
      </c>
      <c r="H503" s="28" t="e">
        <f>База!#REF!-'База (2)'!H503</f>
        <v>#REF!</v>
      </c>
      <c r="I503" s="18" t="e">
        <f>База!#REF!-'База (2)'!I503</f>
        <v>#REF!</v>
      </c>
      <c r="J503" s="29" t="e">
        <f>База!#REF!-'База (2)'!J503</f>
        <v>#REF!</v>
      </c>
      <c r="K503" s="111" t="e">
        <f>База!#REF!-'База (2)'!K503</f>
        <v>#REF!</v>
      </c>
      <c r="L503" s="18" t="e">
        <f>База!#REF!-'База (2)'!L503</f>
        <v>#REF!</v>
      </c>
      <c r="M503" s="29" t="e">
        <f>База!#REF!-'База (2)'!M503</f>
        <v>#REF!</v>
      </c>
      <c r="N503" s="30" t="e">
        <f>База!#REF!-'База (2)'!N503</f>
        <v>#REF!</v>
      </c>
      <c r="O503" s="15" t="e">
        <f>База!#REF!-'База (2)'!O503</f>
        <v>#REF!</v>
      </c>
      <c r="P503" s="31" t="e">
        <f>База!#REF!-'База (2)'!P503</f>
        <v>#REF!</v>
      </c>
      <c r="Q503" s="93"/>
      <c r="R503" s="93"/>
      <c r="S503" s="93"/>
      <c r="T503" s="87"/>
      <c r="U503" s="81"/>
    </row>
    <row r="504" spans="1:28" s="20" customFormat="1" outlineLevel="1">
      <c r="A504" s="194" t="s">
        <v>79</v>
      </c>
      <c r="B504" s="7" t="s">
        <v>185</v>
      </c>
      <c r="C504" s="8" t="s">
        <v>157</v>
      </c>
      <c r="D504" s="162" t="s">
        <v>159</v>
      </c>
      <c r="E504" s="28" t="e">
        <f>База!#REF!-'База (2)'!E504</f>
        <v>#REF!</v>
      </c>
      <c r="F504" s="17" t="e">
        <f>База!#REF!-'База (2)'!F504</f>
        <v>#REF!</v>
      </c>
      <c r="G504" s="29" t="e">
        <f>База!#REF!-'База (2)'!G504</f>
        <v>#REF!</v>
      </c>
      <c r="H504" s="28" t="e">
        <f>База!#REF!-'База (2)'!H504</f>
        <v>#REF!</v>
      </c>
      <c r="I504" s="17" t="e">
        <f>База!#REF!-'База (2)'!I504</f>
        <v>#REF!</v>
      </c>
      <c r="J504" s="29" t="e">
        <f>База!#REF!-'База (2)'!J504</f>
        <v>#REF!</v>
      </c>
      <c r="K504" s="111" t="e">
        <f>База!#REF!-'База (2)'!K504</f>
        <v>#REF!</v>
      </c>
      <c r="L504" s="18" t="e">
        <f>База!#REF!-'База (2)'!L504</f>
        <v>#REF!</v>
      </c>
      <c r="M504" s="29" t="e">
        <f>База!#REF!-'База (2)'!M504</f>
        <v>#REF!</v>
      </c>
      <c r="N504" s="181" t="e">
        <f>База!#REF!-'База (2)'!N504</f>
        <v>#REF!</v>
      </c>
      <c r="O504" s="19" t="e">
        <f>База!#REF!-'База (2)'!O504</f>
        <v>#REF!</v>
      </c>
      <c r="P504" s="32" t="e">
        <f>База!#REF!-'База (2)'!P504</f>
        <v>#REF!</v>
      </c>
      <c r="Q504" s="93"/>
      <c r="R504" s="93"/>
      <c r="S504" s="93"/>
      <c r="T504" s="87"/>
      <c r="U504" s="81"/>
    </row>
    <row r="505" spans="1:28" s="20" customFormat="1" outlineLevel="1">
      <c r="A505" s="194" t="s">
        <v>79</v>
      </c>
      <c r="B505" s="7" t="s">
        <v>186</v>
      </c>
      <c r="C505" s="8" t="s">
        <v>183</v>
      </c>
      <c r="D505" s="162" t="s">
        <v>159</v>
      </c>
      <c r="E505" s="28" t="e">
        <f>База!#REF!-'База (2)'!E505</f>
        <v>#REF!</v>
      </c>
      <c r="F505" s="17" t="e">
        <f>База!#REF!-'База (2)'!F505</f>
        <v>#REF!</v>
      </c>
      <c r="G505" s="29" t="e">
        <f>База!#REF!-'База (2)'!G505</f>
        <v>#REF!</v>
      </c>
      <c r="H505" s="28" t="e">
        <f>База!#REF!-'База (2)'!H505</f>
        <v>#REF!</v>
      </c>
      <c r="I505" s="17" t="e">
        <f>База!#REF!-'База (2)'!I505</f>
        <v>#REF!</v>
      </c>
      <c r="J505" s="29" t="e">
        <f>База!#REF!-'База (2)'!J505</f>
        <v>#REF!</v>
      </c>
      <c r="K505" s="111" t="e">
        <f>База!#REF!-'База (2)'!K505</f>
        <v>#REF!</v>
      </c>
      <c r="L505" s="18" t="e">
        <f>База!#REF!-'База (2)'!L505</f>
        <v>#REF!</v>
      </c>
      <c r="M505" s="29" t="e">
        <f>База!#REF!-'База (2)'!M505</f>
        <v>#REF!</v>
      </c>
      <c r="N505" s="181" t="e">
        <f>База!#REF!-'База (2)'!N505</f>
        <v>#REF!</v>
      </c>
      <c r="O505" s="19" t="e">
        <f>База!#REF!-'База (2)'!O505</f>
        <v>#REF!</v>
      </c>
      <c r="P505" s="32" t="e">
        <f>База!#REF!-'База (2)'!P505</f>
        <v>#REF!</v>
      </c>
      <c r="Q505" s="93"/>
      <c r="R505" s="93"/>
      <c r="S505" s="93"/>
      <c r="T505" s="87"/>
      <c r="U505" s="81"/>
    </row>
    <row r="506" spans="1:28" s="20" customFormat="1" outlineLevel="1">
      <c r="A506" s="194" t="s">
        <v>79</v>
      </c>
      <c r="B506" s="7" t="s">
        <v>187</v>
      </c>
      <c r="C506" s="8" t="s">
        <v>156</v>
      </c>
      <c r="D506" s="162"/>
      <c r="E506" s="28" t="e">
        <f>База!#REF!-'База (2)'!E506</f>
        <v>#REF!</v>
      </c>
      <c r="F506" s="17" t="e">
        <f>База!#REF!-'База (2)'!F506</f>
        <v>#REF!</v>
      </c>
      <c r="G506" s="29" t="e">
        <f>База!#REF!-'База (2)'!G506</f>
        <v>#REF!</v>
      </c>
      <c r="H506" s="28" t="e">
        <f>База!#REF!-'База (2)'!H506</f>
        <v>#REF!</v>
      </c>
      <c r="I506" s="17" t="e">
        <f>База!#REF!-'База (2)'!I506</f>
        <v>#REF!</v>
      </c>
      <c r="J506" s="29" t="e">
        <f>База!#REF!-'База (2)'!J506</f>
        <v>#REF!</v>
      </c>
      <c r="K506" s="111" t="e">
        <f>База!#REF!-'База (2)'!K506</f>
        <v>#REF!</v>
      </c>
      <c r="L506" s="18" t="e">
        <f>База!#REF!-'База (2)'!L506</f>
        <v>#REF!</v>
      </c>
      <c r="M506" s="29" t="e">
        <f>База!#REF!-'База (2)'!M506</f>
        <v>#REF!</v>
      </c>
      <c r="N506" s="181" t="e">
        <f>База!#REF!-'База (2)'!N506</f>
        <v>#REF!</v>
      </c>
      <c r="O506" s="19" t="e">
        <f>База!#REF!-'База (2)'!O506</f>
        <v>#REF!</v>
      </c>
      <c r="P506" s="32" t="e">
        <f>База!#REF!-'База (2)'!P506</f>
        <v>#REF!</v>
      </c>
      <c r="Q506" s="93"/>
      <c r="R506" s="93"/>
      <c r="S506" s="93"/>
      <c r="U506" s="81"/>
    </row>
    <row r="507" spans="1:28" s="20" customFormat="1" ht="31.5" outlineLevel="1">
      <c r="A507" s="193" t="s">
        <v>79</v>
      </c>
      <c r="B507" s="5" t="s">
        <v>139</v>
      </c>
      <c r="C507" s="9" t="s">
        <v>142</v>
      </c>
      <c r="D507" s="163" t="s">
        <v>1</v>
      </c>
      <c r="E507" s="26" t="e">
        <f>База!#REF!-'База (2)'!E507</f>
        <v>#REF!</v>
      </c>
      <c r="F507" s="21" t="e">
        <f>База!#REF!-'База (2)'!F507</f>
        <v>#REF!</v>
      </c>
      <c r="G507" s="27" t="e">
        <f>База!#REF!-'База (2)'!G507</f>
        <v>#REF!</v>
      </c>
      <c r="H507" s="26" t="e">
        <f>База!#REF!-'База (2)'!H507</f>
        <v>#REF!</v>
      </c>
      <c r="I507" s="21" t="e">
        <f>База!#REF!-'База (2)'!I507</f>
        <v>#REF!</v>
      </c>
      <c r="J507" s="27" t="e">
        <f>База!#REF!-'База (2)'!J507</f>
        <v>#REF!</v>
      </c>
      <c r="K507" s="26" t="e">
        <f>База!#REF!-'База (2)'!K507</f>
        <v>#REF!</v>
      </c>
      <c r="L507" s="21" t="e">
        <f>База!#REF!-'База (2)'!L507</f>
        <v>#REF!</v>
      </c>
      <c r="M507" s="27" t="e">
        <f>База!#REF!-'База (2)'!M507</f>
        <v>#REF!</v>
      </c>
      <c r="N507" s="30" t="e">
        <f>База!#REF!-'База (2)'!N507</f>
        <v>#REF!</v>
      </c>
      <c r="O507" s="15" t="e">
        <f>База!#REF!-'База (2)'!O507</f>
        <v>#REF!</v>
      </c>
      <c r="P507" s="31" t="e">
        <f>База!#REF!-'База (2)'!P507</f>
        <v>#REF!</v>
      </c>
      <c r="Q507" s="92"/>
      <c r="R507" s="92"/>
      <c r="S507" s="92"/>
      <c r="T507" s="87"/>
      <c r="U507" s="81"/>
    </row>
    <row r="508" spans="1:28" s="20" customFormat="1" ht="31.5" outlineLevel="1">
      <c r="A508" s="194" t="s">
        <v>79</v>
      </c>
      <c r="B508" s="7" t="s">
        <v>188</v>
      </c>
      <c r="C508" s="10" t="s">
        <v>184</v>
      </c>
      <c r="D508" s="164" t="s">
        <v>1</v>
      </c>
      <c r="E508" s="28" t="e">
        <f>База!#REF!-'База (2)'!E508</f>
        <v>#REF!</v>
      </c>
      <c r="F508" s="17" t="e">
        <f>База!#REF!-'База (2)'!F508</f>
        <v>#REF!</v>
      </c>
      <c r="G508" s="29" t="e">
        <f>База!#REF!-'База (2)'!G508</f>
        <v>#REF!</v>
      </c>
      <c r="H508" s="28" t="e">
        <f>База!#REF!-'База (2)'!H508</f>
        <v>#REF!</v>
      </c>
      <c r="I508" s="17" t="e">
        <f>База!#REF!-'База (2)'!I508</f>
        <v>#REF!</v>
      </c>
      <c r="J508" s="29" t="e">
        <f>База!#REF!-'База (2)'!J508</f>
        <v>#REF!</v>
      </c>
      <c r="K508" s="111" t="e">
        <f>База!#REF!-'База (2)'!K508</f>
        <v>#REF!</v>
      </c>
      <c r="L508" s="18" t="e">
        <f>База!#REF!-'База (2)'!L508</f>
        <v>#REF!</v>
      </c>
      <c r="M508" s="29" t="e">
        <f>База!#REF!-'База (2)'!M508</f>
        <v>#REF!</v>
      </c>
      <c r="N508" s="181" t="e">
        <f>База!#REF!-'База (2)'!N508</f>
        <v>#REF!</v>
      </c>
      <c r="O508" s="19" t="e">
        <f>База!#REF!-'База (2)'!O508</f>
        <v>#REF!</v>
      </c>
      <c r="P508" s="32" t="e">
        <f>База!#REF!-'База (2)'!P508</f>
        <v>#REF!</v>
      </c>
      <c r="Q508" s="93"/>
      <c r="R508" s="93"/>
      <c r="S508" s="93"/>
      <c r="T508" s="87"/>
      <c r="U508" s="81"/>
    </row>
    <row r="509" spans="1:28" s="20" customFormat="1" ht="31.5" outlineLevel="1">
      <c r="A509" s="194" t="s">
        <v>79</v>
      </c>
      <c r="B509" s="7"/>
      <c r="C509" s="10" t="s">
        <v>224</v>
      </c>
      <c r="D509" s="164" t="s">
        <v>225</v>
      </c>
      <c r="E509" s="28" t="e">
        <f>База!#REF!-'База (2)'!E509</f>
        <v>#REF!</v>
      </c>
      <c r="F509" s="17" t="e">
        <f>База!#REF!-'База (2)'!F509</f>
        <v>#REF!</v>
      </c>
      <c r="G509" s="29" t="e">
        <f>База!#REF!-'База (2)'!G509</f>
        <v>#REF!</v>
      </c>
      <c r="H509" s="28" t="e">
        <f>База!#REF!-'База (2)'!H509</f>
        <v>#REF!</v>
      </c>
      <c r="I509" s="17" t="e">
        <f>База!#REF!-'База (2)'!I509</f>
        <v>#REF!</v>
      </c>
      <c r="J509" s="29" t="e">
        <f>База!#REF!-'База (2)'!J509</f>
        <v>#REF!</v>
      </c>
      <c r="K509" s="111" t="e">
        <f>База!#REF!-'База (2)'!K509</f>
        <v>#REF!</v>
      </c>
      <c r="L509" s="18" t="e">
        <f>База!#REF!-'База (2)'!L509</f>
        <v>#REF!</v>
      </c>
      <c r="M509" s="29" t="e">
        <f>База!#REF!-'База (2)'!M509</f>
        <v>#REF!</v>
      </c>
      <c r="N509" s="181" t="e">
        <f>База!#REF!-'База (2)'!N509</f>
        <v>#REF!</v>
      </c>
      <c r="O509" s="19" t="e">
        <f>База!#REF!-'База (2)'!O509</f>
        <v>#REF!</v>
      </c>
      <c r="P509" s="32" t="e">
        <f>База!#REF!-'База (2)'!P509</f>
        <v>#REF!</v>
      </c>
      <c r="Q509" s="93"/>
      <c r="R509" s="93"/>
      <c r="S509" s="93"/>
      <c r="T509" s="87"/>
      <c r="U509" s="81"/>
    </row>
    <row r="510" spans="1:28" s="20" customFormat="1" outlineLevel="1">
      <c r="A510" s="194" t="s">
        <v>79</v>
      </c>
      <c r="B510" s="7"/>
      <c r="C510" s="10" t="s">
        <v>222</v>
      </c>
      <c r="D510" s="164" t="s">
        <v>223</v>
      </c>
      <c r="E510" s="28" t="e">
        <f>База!#REF!-'База (2)'!E510</f>
        <v>#REF!</v>
      </c>
      <c r="F510" s="17" t="e">
        <f>База!#REF!-'База (2)'!F510</f>
        <v>#REF!</v>
      </c>
      <c r="G510" s="29" t="e">
        <f>База!#REF!-'База (2)'!G510</f>
        <v>#REF!</v>
      </c>
      <c r="H510" s="28" t="e">
        <f>База!#REF!-'База (2)'!H510</f>
        <v>#REF!</v>
      </c>
      <c r="I510" s="17" t="e">
        <f>База!#REF!-'База (2)'!I510</f>
        <v>#REF!</v>
      </c>
      <c r="J510" s="29" t="e">
        <f>База!#REF!-'База (2)'!J510</f>
        <v>#REF!</v>
      </c>
      <c r="K510" s="111" t="e">
        <f>База!#REF!-'База (2)'!K510</f>
        <v>#REF!</v>
      </c>
      <c r="L510" s="18" t="e">
        <f>База!#REF!-'База (2)'!L510</f>
        <v>#REF!</v>
      </c>
      <c r="M510" s="29" t="e">
        <f>База!#REF!-'База (2)'!M510</f>
        <v>#REF!</v>
      </c>
      <c r="N510" s="181" t="e">
        <f>База!#REF!-'База (2)'!N510</f>
        <v>#REF!</v>
      </c>
      <c r="O510" s="19" t="e">
        <f>База!#REF!-'База (2)'!O510</f>
        <v>#REF!</v>
      </c>
      <c r="P510" s="32" t="e">
        <f>База!#REF!-'База (2)'!P510</f>
        <v>#REF!</v>
      </c>
      <c r="Q510" s="93"/>
      <c r="R510" s="93"/>
      <c r="S510" s="93"/>
      <c r="T510" s="87"/>
      <c r="U510" s="81"/>
    </row>
    <row r="511" spans="1:28" s="20" customFormat="1" outlineLevel="1">
      <c r="A511" s="194" t="s">
        <v>79</v>
      </c>
      <c r="B511" s="7" t="s">
        <v>189</v>
      </c>
      <c r="C511" s="11" t="s">
        <v>144</v>
      </c>
      <c r="D511" s="164" t="s">
        <v>1</v>
      </c>
      <c r="E511" s="28" t="e">
        <f>База!#REF!-'База (2)'!E511</f>
        <v>#REF!</v>
      </c>
      <c r="F511" s="17" t="e">
        <f>База!#REF!-'База (2)'!F511</f>
        <v>#REF!</v>
      </c>
      <c r="G511" s="29" t="e">
        <f>База!#REF!-'База (2)'!G511</f>
        <v>#REF!</v>
      </c>
      <c r="H511" s="28" t="e">
        <f>База!#REF!-'База (2)'!H511</f>
        <v>#REF!</v>
      </c>
      <c r="I511" s="17" t="e">
        <f>База!#REF!-'База (2)'!I511</f>
        <v>#REF!</v>
      </c>
      <c r="J511" s="29" t="e">
        <f>База!#REF!-'База (2)'!J511</f>
        <v>#REF!</v>
      </c>
      <c r="K511" s="111" t="e">
        <f>База!#REF!-'База (2)'!K511</f>
        <v>#REF!</v>
      </c>
      <c r="L511" s="18" t="e">
        <f>База!#REF!-'База (2)'!L511</f>
        <v>#REF!</v>
      </c>
      <c r="M511" s="29" t="e">
        <f>База!#REF!-'База (2)'!M511</f>
        <v>#REF!</v>
      </c>
      <c r="N511" s="181" t="e">
        <f>База!#REF!-'База (2)'!N511</f>
        <v>#REF!</v>
      </c>
      <c r="O511" s="19" t="e">
        <f>База!#REF!-'База (2)'!O511</f>
        <v>#REF!</v>
      </c>
      <c r="P511" s="32" t="e">
        <f>База!#REF!-'База (2)'!P511</f>
        <v>#REF!</v>
      </c>
      <c r="Q511" s="93"/>
      <c r="R511" s="93"/>
      <c r="S511" s="93"/>
      <c r="T511" s="87"/>
      <c r="U511" s="81"/>
    </row>
    <row r="512" spans="1:28" s="16" customFormat="1" outlineLevel="1">
      <c r="A512" s="193" t="s">
        <v>79</v>
      </c>
      <c r="B512" s="5" t="s">
        <v>143</v>
      </c>
      <c r="C512" s="6" t="s">
        <v>2</v>
      </c>
      <c r="D512" s="163" t="s">
        <v>3</v>
      </c>
      <c r="E512" s="26" t="e">
        <f>База!#REF!-'База (2)'!E512</f>
        <v>#REF!</v>
      </c>
      <c r="F512" s="14" t="e">
        <f>База!#REF!-'База (2)'!F512</f>
        <v>#REF!</v>
      </c>
      <c r="G512" s="27" t="e">
        <f>База!#REF!-'База (2)'!G512</f>
        <v>#REF!</v>
      </c>
      <c r="H512" s="230" t="e">
        <f>База!#REF!-'База (2)'!H512</f>
        <v>#REF!</v>
      </c>
      <c r="I512" s="231" t="e">
        <f>База!#REF!-'База (2)'!I512</f>
        <v>#REF!</v>
      </c>
      <c r="J512" s="232" t="e">
        <f>База!#REF!-'База (2)'!J512</f>
        <v>#REF!</v>
      </c>
      <c r="K512" s="165" t="e">
        <f>База!#REF!-'База (2)'!K512</f>
        <v>#REF!</v>
      </c>
      <c r="L512" s="21" t="e">
        <f>База!#REF!-'База (2)'!L512</f>
        <v>#REF!</v>
      </c>
      <c r="M512" s="27" t="e">
        <f>База!#REF!-'База (2)'!M512</f>
        <v>#REF!</v>
      </c>
      <c r="N512" s="30" t="e">
        <f>База!#REF!-'База (2)'!N512</f>
        <v>#REF!</v>
      </c>
      <c r="O512" s="15" t="e">
        <f>База!#REF!-'База (2)'!O512</f>
        <v>#REF!</v>
      </c>
      <c r="P512" s="31" t="e">
        <f>База!#REF!-'База (2)'!P512</f>
        <v>#REF!</v>
      </c>
      <c r="Q512" s="92"/>
      <c r="R512" s="92"/>
      <c r="S512" s="92"/>
      <c r="T512" s="86"/>
      <c r="U512" s="81"/>
    </row>
    <row r="513" spans="1:28" s="13" customFormat="1">
      <c r="A513" s="36" t="s">
        <v>60</v>
      </c>
      <c r="B513" s="37" t="s">
        <v>163</v>
      </c>
      <c r="C513" s="215" t="s">
        <v>190</v>
      </c>
      <c r="D513" s="208" t="s">
        <v>145</v>
      </c>
      <c r="E513" s="40" t="e">
        <f>База!E518-'База (2)'!E513</f>
        <v>#VALUE!</v>
      </c>
      <c r="F513" s="41" t="e">
        <f>База!F518-'База (2)'!F513</f>
        <v>#VALUE!</v>
      </c>
      <c r="G513" s="42">
        <f>База!G518-'База (2)'!G513</f>
        <v>213854303.94999993</v>
      </c>
      <c r="H513" s="40" t="e">
        <f>База!H518-'База (2)'!H513</f>
        <v>#VALUE!</v>
      </c>
      <c r="I513" s="41" t="e">
        <f>База!I518-'База (2)'!I513</f>
        <v>#VALUE!</v>
      </c>
      <c r="J513" s="42">
        <f>База!J518-'База (2)'!J513</f>
        <v>1265954019.3799999</v>
      </c>
      <c r="K513" s="40" t="e">
        <f>База!K518-'База (2)'!K513</f>
        <v>#VALUE!</v>
      </c>
      <c r="L513" s="41" t="e">
        <f>База!L518-'База (2)'!L513</f>
        <v>#VALUE!</v>
      </c>
      <c r="M513" s="42">
        <f>База!M518-'База (2)'!M513</f>
        <v>1052099715.4299999</v>
      </c>
      <c r="N513" s="216" t="e">
        <f>База!N518-'База (2)'!N513</f>
        <v>#VALUE!</v>
      </c>
      <c r="O513" s="217" t="e">
        <f>База!O518-'База (2)'!O513</f>
        <v>#VALUE!</v>
      </c>
      <c r="P513" s="43">
        <f>База!P518-'База (2)'!P513</f>
        <v>1.1012243474223393</v>
      </c>
      <c r="Q513" s="91"/>
      <c r="R513" s="91"/>
      <c r="S513" s="91"/>
      <c r="T513" s="85"/>
      <c r="U513" s="81"/>
      <c r="W513" s="81"/>
      <c r="X513" s="81">
        <v>0</v>
      </c>
    </row>
    <row r="514" spans="1:28" s="16" customFormat="1" outlineLevel="1">
      <c r="A514" s="193" t="s">
        <v>163</v>
      </c>
      <c r="B514" s="5" t="s">
        <v>136</v>
      </c>
      <c r="C514" s="6" t="s">
        <v>137</v>
      </c>
      <c r="D514" s="161" t="s">
        <v>194</v>
      </c>
      <c r="E514" s="26">
        <f>База!E519-'База (2)'!E514</f>
        <v>0</v>
      </c>
      <c r="F514" s="14">
        <f>База!F519-'База (2)'!F514</f>
        <v>0</v>
      </c>
      <c r="G514" s="27">
        <f>База!G519-'База (2)'!G514</f>
        <v>0</v>
      </c>
      <c r="H514" s="26">
        <f>База!H519-'База (2)'!H514</f>
        <v>0</v>
      </c>
      <c r="I514" s="14">
        <f>База!I519-'База (2)'!I514</f>
        <v>0</v>
      </c>
      <c r="J514" s="27">
        <f>База!J519-'База (2)'!J514</f>
        <v>0</v>
      </c>
      <c r="K514" s="26">
        <f>База!K519-'База (2)'!K514</f>
        <v>0</v>
      </c>
      <c r="L514" s="14">
        <f>База!L519-'База (2)'!L514</f>
        <v>0</v>
      </c>
      <c r="M514" s="27">
        <f>База!M519-'База (2)'!M514</f>
        <v>0</v>
      </c>
      <c r="N514" s="30">
        <f>База!N519-'База (2)'!N514</f>
        <v>0</v>
      </c>
      <c r="O514" s="15">
        <f>База!O519-'База (2)'!O514</f>
        <v>0</v>
      </c>
      <c r="P514" s="31">
        <f>База!P519-'База (2)'!P514</f>
        <v>0</v>
      </c>
      <c r="Q514" s="92"/>
      <c r="R514" s="92"/>
      <c r="S514" s="92"/>
      <c r="T514" s="86"/>
      <c r="U514" s="81"/>
    </row>
    <row r="515" spans="1:28" s="20" customFormat="1" outlineLevel="1">
      <c r="A515" s="194" t="s">
        <v>163</v>
      </c>
      <c r="B515" s="7"/>
      <c r="C515" s="8" t="s">
        <v>166</v>
      </c>
      <c r="D515" s="162" t="s">
        <v>194</v>
      </c>
      <c r="E515" s="28">
        <f>База!E520-'База (2)'!E515</f>
        <v>0</v>
      </c>
      <c r="F515" s="17">
        <f>База!F520-'База (2)'!F515</f>
        <v>0</v>
      </c>
      <c r="G515" s="29">
        <f>База!G520-'База (2)'!G515</f>
        <v>0</v>
      </c>
      <c r="H515" s="28">
        <f>База!H520-'База (2)'!H515</f>
        <v>0</v>
      </c>
      <c r="I515" s="17">
        <f>База!I520-'База (2)'!I515</f>
        <v>0</v>
      </c>
      <c r="J515" s="29">
        <f>База!J520-'База (2)'!J515</f>
        <v>0</v>
      </c>
      <c r="K515" s="28">
        <f>База!K520-'База (2)'!K515</f>
        <v>0</v>
      </c>
      <c r="L515" s="18">
        <f>База!L520-'База (2)'!L515</f>
        <v>0</v>
      </c>
      <c r="M515" s="29">
        <f>База!M520-'База (2)'!M515</f>
        <v>0</v>
      </c>
      <c r="N515" s="181">
        <f>База!N520-'База (2)'!N515</f>
        <v>0</v>
      </c>
      <c r="O515" s="19">
        <f>База!O520-'База (2)'!O515</f>
        <v>0</v>
      </c>
      <c r="P515" s="32">
        <f>База!P520-'База (2)'!P515</f>
        <v>0</v>
      </c>
      <c r="Q515" s="93"/>
      <c r="R515" s="93"/>
      <c r="S515" s="93"/>
      <c r="T515" s="87"/>
      <c r="U515" s="81"/>
    </row>
    <row r="516" spans="1:28" s="20" customFormat="1" outlineLevel="1">
      <c r="A516" s="194" t="s">
        <v>163</v>
      </c>
      <c r="B516" s="7"/>
      <c r="C516" s="8" t="s">
        <v>167</v>
      </c>
      <c r="D516" s="162" t="s">
        <v>194</v>
      </c>
      <c r="E516" s="28">
        <f>База!E521-'База (2)'!E516</f>
        <v>0</v>
      </c>
      <c r="F516" s="17">
        <f>База!F521-'База (2)'!F516</f>
        <v>0</v>
      </c>
      <c r="G516" s="29">
        <f>База!G521-'База (2)'!G516</f>
        <v>0</v>
      </c>
      <c r="H516" s="28">
        <f>База!H521-'База (2)'!H516</f>
        <v>0</v>
      </c>
      <c r="I516" s="17">
        <f>База!I521-'База (2)'!I516</f>
        <v>0</v>
      </c>
      <c r="J516" s="29">
        <f>База!J521-'База (2)'!J516</f>
        <v>0</v>
      </c>
      <c r="K516" s="111">
        <f>База!K521-'База (2)'!K516</f>
        <v>0</v>
      </c>
      <c r="L516" s="18">
        <f>База!L521-'База (2)'!L516</f>
        <v>0</v>
      </c>
      <c r="M516" s="29">
        <f>База!M521-'База (2)'!M516</f>
        <v>0</v>
      </c>
      <c r="N516" s="181">
        <f>База!N521-'База (2)'!N516</f>
        <v>0</v>
      </c>
      <c r="O516" s="19">
        <f>База!O521-'База (2)'!O516</f>
        <v>0</v>
      </c>
      <c r="P516" s="32">
        <f>База!P521-'База (2)'!P516</f>
        <v>0</v>
      </c>
      <c r="Q516" s="93"/>
      <c r="R516" s="93"/>
      <c r="S516" s="93"/>
      <c r="T516" s="87"/>
      <c r="U516" s="81"/>
    </row>
    <row r="517" spans="1:28" s="20" customFormat="1" outlineLevel="1">
      <c r="A517" s="194" t="s">
        <v>163</v>
      </c>
      <c r="B517" s="7" t="s">
        <v>168</v>
      </c>
      <c r="C517" s="8" t="s">
        <v>138</v>
      </c>
      <c r="D517" s="162" t="s">
        <v>194</v>
      </c>
      <c r="E517" s="28">
        <f>База!E522-'База (2)'!E517</f>
        <v>0</v>
      </c>
      <c r="F517" s="17">
        <f>База!F522-'База (2)'!F517</f>
        <v>0</v>
      </c>
      <c r="G517" s="29">
        <f>База!G522-'База (2)'!G517</f>
        <v>0</v>
      </c>
      <c r="H517" s="28">
        <f>База!H522-'База (2)'!H517</f>
        <v>0</v>
      </c>
      <c r="I517" s="17">
        <f>База!I522-'База (2)'!I517</f>
        <v>0</v>
      </c>
      <c r="J517" s="29">
        <f>База!J522-'База (2)'!J517</f>
        <v>0</v>
      </c>
      <c r="K517" s="111">
        <f>База!K522-'База (2)'!K517</f>
        <v>0</v>
      </c>
      <c r="L517" s="18">
        <f>База!L522-'База (2)'!L517</f>
        <v>0</v>
      </c>
      <c r="M517" s="29">
        <f>База!M522-'База (2)'!M517</f>
        <v>0</v>
      </c>
      <c r="N517" s="181">
        <f>База!N522-'База (2)'!N517</f>
        <v>0</v>
      </c>
      <c r="O517" s="19">
        <f>База!O522-'База (2)'!O517</f>
        <v>0</v>
      </c>
      <c r="P517" s="32">
        <f>База!P522-'База (2)'!P517</f>
        <v>0</v>
      </c>
      <c r="Q517" s="93"/>
      <c r="R517" s="93"/>
      <c r="S517" s="93"/>
      <c r="U517" s="81"/>
    </row>
    <row r="518" spans="1:28" s="20" customFormat="1" ht="31.5" outlineLevel="1">
      <c r="A518" s="194" t="s">
        <v>163</v>
      </c>
      <c r="B518" s="7" t="s">
        <v>169</v>
      </c>
      <c r="C518" s="129" t="s">
        <v>181</v>
      </c>
      <c r="D518" s="162" t="s">
        <v>195</v>
      </c>
      <c r="E518" s="28">
        <f>База!E523-'База (2)'!E518</f>
        <v>0</v>
      </c>
      <c r="F518" s="17">
        <f>База!F523-'База (2)'!F518</f>
        <v>0</v>
      </c>
      <c r="G518" s="29">
        <f>База!G523-'База (2)'!G518</f>
        <v>0</v>
      </c>
      <c r="H518" s="111">
        <f>База!H523-'База (2)'!H518</f>
        <v>0</v>
      </c>
      <c r="I518" s="18">
        <f>База!I523-'База (2)'!I518</f>
        <v>0</v>
      </c>
      <c r="J518" s="29">
        <f>База!J523-'База (2)'!J518</f>
        <v>0</v>
      </c>
      <c r="K518" s="28">
        <f>База!K523-'База (2)'!K518</f>
        <v>0</v>
      </c>
      <c r="L518" s="18">
        <f>База!L523-'База (2)'!L518</f>
        <v>0</v>
      </c>
      <c r="M518" s="29">
        <f>База!M523-'База (2)'!M518</f>
        <v>0</v>
      </c>
      <c r="N518" s="181">
        <f>База!N523-'База (2)'!N518</f>
        <v>0</v>
      </c>
      <c r="O518" s="19">
        <f>База!O523-'База (2)'!O518</f>
        <v>0</v>
      </c>
      <c r="P518" s="32">
        <f>База!P523-'База (2)'!P518</f>
        <v>0</v>
      </c>
      <c r="Q518" s="93"/>
      <c r="R518" s="93"/>
      <c r="S518" s="93"/>
      <c r="T518" s="87"/>
      <c r="U518" s="81"/>
    </row>
    <row r="519" spans="1:28" s="20" customFormat="1" outlineLevel="1">
      <c r="A519" s="194" t="s">
        <v>163</v>
      </c>
      <c r="B519" s="7" t="s">
        <v>170</v>
      </c>
      <c r="C519" s="8" t="s">
        <v>180</v>
      </c>
      <c r="D519" s="162" t="s">
        <v>194</v>
      </c>
      <c r="E519" s="28">
        <f>База!E524-'База (2)'!E519</f>
        <v>0</v>
      </c>
      <c r="F519" s="17">
        <f>База!F524-'База (2)'!F519</f>
        <v>0</v>
      </c>
      <c r="G519" s="29">
        <f>База!G524-'База (2)'!G519</f>
        <v>0</v>
      </c>
      <c r="H519" s="28">
        <f>База!H524-'База (2)'!H519</f>
        <v>0</v>
      </c>
      <c r="I519" s="17">
        <f>База!I524-'База (2)'!I519</f>
        <v>0</v>
      </c>
      <c r="J519" s="29">
        <f>База!J524-'База (2)'!J519</f>
        <v>0</v>
      </c>
      <c r="K519" s="111">
        <f>База!K524-'База (2)'!K519</f>
        <v>0</v>
      </c>
      <c r="L519" s="18">
        <f>База!L524-'База (2)'!L519</f>
        <v>0</v>
      </c>
      <c r="M519" s="29">
        <f>База!M524-'База (2)'!M519</f>
        <v>0</v>
      </c>
      <c r="N519" s="181">
        <f>База!N524-'База (2)'!N519</f>
        <v>0</v>
      </c>
      <c r="O519" s="19">
        <f>База!O524-'База (2)'!O519</f>
        <v>0</v>
      </c>
      <c r="P519" s="32">
        <f>База!P524-'База (2)'!P519</f>
        <v>0</v>
      </c>
      <c r="Q519" s="93"/>
      <c r="R519" s="93"/>
      <c r="S519" s="93"/>
      <c r="T519" s="87"/>
      <c r="U519" s="81"/>
      <c r="AB519" s="22"/>
    </row>
    <row r="520" spans="1:28" s="20" customFormat="1" outlineLevel="1">
      <c r="A520" s="194" t="s">
        <v>163</v>
      </c>
      <c r="B520" s="7" t="s">
        <v>171</v>
      </c>
      <c r="C520" s="8" t="s">
        <v>156</v>
      </c>
      <c r="D520" s="162"/>
      <c r="E520" s="28">
        <f>База!E525-'База (2)'!E520</f>
        <v>0</v>
      </c>
      <c r="F520" s="17">
        <f>База!F525-'База (2)'!F520</f>
        <v>0</v>
      </c>
      <c r="G520" s="29">
        <f>База!G525-'База (2)'!G520</f>
        <v>0</v>
      </c>
      <c r="H520" s="28">
        <f>База!H525-'База (2)'!H520</f>
        <v>0</v>
      </c>
      <c r="I520" s="17">
        <f>База!I525-'База (2)'!I520</f>
        <v>0</v>
      </c>
      <c r="J520" s="29">
        <f>База!J525-'База (2)'!J520</f>
        <v>0</v>
      </c>
      <c r="K520" s="111">
        <f>База!K525-'База (2)'!K520</f>
        <v>0</v>
      </c>
      <c r="L520" s="18">
        <f>База!L525-'База (2)'!L520</f>
        <v>0</v>
      </c>
      <c r="M520" s="29">
        <f>База!M525-'База (2)'!M520</f>
        <v>0</v>
      </c>
      <c r="N520" s="181">
        <f>База!N525-'База (2)'!N520</f>
        <v>0</v>
      </c>
      <c r="O520" s="19">
        <f>База!O525-'База (2)'!O520</f>
        <v>0</v>
      </c>
      <c r="P520" s="32">
        <f>База!P525-'База (2)'!P520</f>
        <v>0</v>
      </c>
      <c r="Q520" s="93"/>
      <c r="R520" s="93"/>
      <c r="S520" s="93"/>
      <c r="T520" s="87"/>
      <c r="U520" s="81"/>
    </row>
    <row r="521" spans="1:28" s="16" customFormat="1" outlineLevel="1">
      <c r="A521" s="193" t="s">
        <v>163</v>
      </c>
      <c r="B521" s="5" t="s">
        <v>141</v>
      </c>
      <c r="C521" s="6" t="s">
        <v>140</v>
      </c>
      <c r="D521" s="161" t="s">
        <v>159</v>
      </c>
      <c r="E521" s="26">
        <f>База!E526-'База (2)'!E521</f>
        <v>0</v>
      </c>
      <c r="F521" s="14">
        <f>База!F526-'База (2)'!F521</f>
        <v>0</v>
      </c>
      <c r="G521" s="27">
        <f>База!G526-'База (2)'!G521</f>
        <v>0</v>
      </c>
      <c r="H521" s="26">
        <f>База!H526-'База (2)'!H521</f>
        <v>0</v>
      </c>
      <c r="I521" s="21">
        <f>База!I526-'База (2)'!I521</f>
        <v>0</v>
      </c>
      <c r="J521" s="27">
        <f>База!J526-'База (2)'!J521</f>
        <v>0</v>
      </c>
      <c r="K521" s="26">
        <f>База!K526-'База (2)'!K521</f>
        <v>0</v>
      </c>
      <c r="L521" s="21">
        <f>База!L526-'База (2)'!L521</f>
        <v>0</v>
      </c>
      <c r="M521" s="27">
        <f>База!M526-'База (2)'!M521</f>
        <v>0</v>
      </c>
      <c r="N521" s="30">
        <f>База!N526-'База (2)'!N521</f>
        <v>0</v>
      </c>
      <c r="O521" s="15">
        <f>База!O526-'База (2)'!O521</f>
        <v>0</v>
      </c>
      <c r="P521" s="31">
        <f>База!P526-'База (2)'!P521</f>
        <v>0</v>
      </c>
      <c r="Q521" s="92"/>
      <c r="R521" s="92"/>
      <c r="S521" s="92"/>
      <c r="T521" s="86"/>
      <c r="U521" s="81"/>
    </row>
    <row r="522" spans="1:28" s="20" customFormat="1" outlineLevel="1">
      <c r="A522" s="193" t="s">
        <v>163</v>
      </c>
      <c r="B522" s="5"/>
      <c r="C522" s="8" t="s">
        <v>166</v>
      </c>
      <c r="D522" s="162" t="s">
        <v>159</v>
      </c>
      <c r="E522" s="28">
        <f>База!E527-'База (2)'!E522</f>
        <v>0</v>
      </c>
      <c r="F522" s="17">
        <f>База!F527-'База (2)'!F522</f>
        <v>0</v>
      </c>
      <c r="G522" s="29">
        <f>База!G527-'База (2)'!G522</f>
        <v>0</v>
      </c>
      <c r="H522" s="28">
        <f>База!H527-'База (2)'!H522</f>
        <v>0</v>
      </c>
      <c r="I522" s="17">
        <f>База!I527-'База (2)'!I522</f>
        <v>0</v>
      </c>
      <c r="J522" s="29">
        <f>База!J527-'База (2)'!J522</f>
        <v>0</v>
      </c>
      <c r="K522" s="111">
        <f>База!K527-'База (2)'!K522</f>
        <v>0</v>
      </c>
      <c r="L522" s="18">
        <f>База!L527-'База (2)'!L522</f>
        <v>0</v>
      </c>
      <c r="M522" s="29">
        <f>База!M527-'База (2)'!M522</f>
        <v>0</v>
      </c>
      <c r="N522" s="30">
        <f>База!N527-'База (2)'!N522</f>
        <v>0</v>
      </c>
      <c r="O522" s="15">
        <f>База!O527-'База (2)'!O522</f>
        <v>0</v>
      </c>
      <c r="P522" s="31">
        <f>База!P527-'База (2)'!P522</f>
        <v>0</v>
      </c>
      <c r="Q522" s="93"/>
      <c r="R522" s="93"/>
      <c r="S522" s="93"/>
      <c r="T522" s="87"/>
      <c r="U522" s="81"/>
    </row>
    <row r="523" spans="1:28" s="20" customFormat="1" outlineLevel="1">
      <c r="A523" s="193" t="s">
        <v>163</v>
      </c>
      <c r="B523" s="5"/>
      <c r="C523" s="8" t="s">
        <v>167</v>
      </c>
      <c r="D523" s="162" t="s">
        <v>159</v>
      </c>
      <c r="E523" s="28">
        <f>База!E528-'База (2)'!E523</f>
        <v>0</v>
      </c>
      <c r="F523" s="17">
        <f>База!F528-'База (2)'!F523</f>
        <v>0</v>
      </c>
      <c r="G523" s="29">
        <f>База!G528-'База (2)'!G523</f>
        <v>0</v>
      </c>
      <c r="H523" s="111">
        <f>База!H528-'База (2)'!H523</f>
        <v>0</v>
      </c>
      <c r="I523" s="18">
        <f>База!I528-'База (2)'!I523</f>
        <v>0</v>
      </c>
      <c r="J523" s="29">
        <f>База!J528-'База (2)'!J523</f>
        <v>0</v>
      </c>
      <c r="K523" s="111">
        <f>База!K528-'База (2)'!K523</f>
        <v>0</v>
      </c>
      <c r="L523" s="18">
        <f>База!L528-'База (2)'!L523</f>
        <v>0</v>
      </c>
      <c r="M523" s="29">
        <f>База!M528-'База (2)'!M523</f>
        <v>0</v>
      </c>
      <c r="N523" s="181">
        <f>База!N528-'База (2)'!N523</f>
        <v>0</v>
      </c>
      <c r="O523" s="19">
        <f>База!O528-'База (2)'!O523</f>
        <v>0</v>
      </c>
      <c r="P523" s="32">
        <f>База!P528-'База (2)'!P523</f>
        <v>0</v>
      </c>
      <c r="Q523" s="93"/>
      <c r="R523" s="93"/>
      <c r="S523" s="93"/>
      <c r="T523" s="87"/>
      <c r="U523" s="81"/>
    </row>
    <row r="524" spans="1:28" s="20" customFormat="1" ht="31.5" outlineLevel="1">
      <c r="A524" s="193" t="s">
        <v>163</v>
      </c>
      <c r="B524" s="5"/>
      <c r="C524" s="129" t="s">
        <v>182</v>
      </c>
      <c r="D524" s="162" t="s">
        <v>159</v>
      </c>
      <c r="E524" s="28">
        <f>База!E529-'База (2)'!E524</f>
        <v>0</v>
      </c>
      <c r="F524" s="17">
        <f>База!F529-'База (2)'!F524</f>
        <v>0</v>
      </c>
      <c r="G524" s="29">
        <f>База!G529-'База (2)'!G524</f>
        <v>0</v>
      </c>
      <c r="H524" s="28">
        <f>База!H529-'База (2)'!H524</f>
        <v>0</v>
      </c>
      <c r="I524" s="18">
        <f>База!I529-'База (2)'!I524</f>
        <v>0</v>
      </c>
      <c r="J524" s="29">
        <f>База!J529-'База (2)'!J524</f>
        <v>0</v>
      </c>
      <c r="K524" s="111">
        <f>База!K529-'База (2)'!K524</f>
        <v>0</v>
      </c>
      <c r="L524" s="18">
        <f>База!L529-'База (2)'!L524</f>
        <v>0</v>
      </c>
      <c r="M524" s="29">
        <f>База!M529-'База (2)'!M524</f>
        <v>0</v>
      </c>
      <c r="N524" s="30">
        <f>База!N529-'База (2)'!N524</f>
        <v>0</v>
      </c>
      <c r="O524" s="15">
        <f>База!O529-'База (2)'!O524</f>
        <v>0</v>
      </c>
      <c r="P524" s="31">
        <f>База!P529-'База (2)'!P524</f>
        <v>0</v>
      </c>
      <c r="Q524" s="93"/>
      <c r="R524" s="93"/>
      <c r="S524" s="93"/>
      <c r="T524" s="87"/>
      <c r="U524" s="81"/>
    </row>
    <row r="525" spans="1:28" s="20" customFormat="1" outlineLevel="1">
      <c r="A525" s="194" t="s">
        <v>163</v>
      </c>
      <c r="B525" s="7" t="s">
        <v>185</v>
      </c>
      <c r="C525" s="8" t="s">
        <v>157</v>
      </c>
      <c r="D525" s="162" t="s">
        <v>159</v>
      </c>
      <c r="E525" s="28">
        <f>База!E530-'База (2)'!E525</f>
        <v>0</v>
      </c>
      <c r="F525" s="17">
        <f>База!F530-'База (2)'!F525</f>
        <v>0</v>
      </c>
      <c r="G525" s="29">
        <f>База!G530-'База (2)'!G525</f>
        <v>0</v>
      </c>
      <c r="H525" s="28">
        <f>База!H530-'База (2)'!H525</f>
        <v>0</v>
      </c>
      <c r="I525" s="17">
        <f>База!I530-'База (2)'!I525</f>
        <v>0</v>
      </c>
      <c r="J525" s="29">
        <f>База!J530-'База (2)'!J525</f>
        <v>0</v>
      </c>
      <c r="K525" s="111">
        <f>База!K530-'База (2)'!K525</f>
        <v>0</v>
      </c>
      <c r="L525" s="18">
        <f>База!L530-'База (2)'!L525</f>
        <v>0</v>
      </c>
      <c r="M525" s="29">
        <f>База!M530-'База (2)'!M525</f>
        <v>0</v>
      </c>
      <c r="N525" s="181">
        <f>База!N530-'База (2)'!N525</f>
        <v>0</v>
      </c>
      <c r="O525" s="19">
        <f>База!O530-'База (2)'!O525</f>
        <v>0</v>
      </c>
      <c r="P525" s="32">
        <f>База!P530-'База (2)'!P525</f>
        <v>0</v>
      </c>
      <c r="Q525" s="93"/>
      <c r="R525" s="93"/>
      <c r="S525" s="93"/>
      <c r="T525" s="87"/>
      <c r="U525" s="81"/>
    </row>
    <row r="526" spans="1:28" s="20" customFormat="1" outlineLevel="1">
      <c r="A526" s="194" t="s">
        <v>163</v>
      </c>
      <c r="B526" s="7" t="s">
        <v>186</v>
      </c>
      <c r="C526" s="8" t="s">
        <v>183</v>
      </c>
      <c r="D526" s="162" t="s">
        <v>159</v>
      </c>
      <c r="E526" s="28">
        <f>База!E531-'База (2)'!E526</f>
        <v>0</v>
      </c>
      <c r="F526" s="17">
        <f>База!F531-'База (2)'!F526</f>
        <v>0</v>
      </c>
      <c r="G526" s="29">
        <f>База!G531-'База (2)'!G526</f>
        <v>0</v>
      </c>
      <c r="H526" s="28">
        <f>База!H531-'База (2)'!H526</f>
        <v>0</v>
      </c>
      <c r="I526" s="17">
        <f>База!I531-'База (2)'!I526</f>
        <v>0</v>
      </c>
      <c r="J526" s="29">
        <f>База!J531-'База (2)'!J526</f>
        <v>0</v>
      </c>
      <c r="K526" s="111">
        <f>База!K531-'База (2)'!K526</f>
        <v>0</v>
      </c>
      <c r="L526" s="18">
        <f>База!L531-'База (2)'!L526</f>
        <v>0</v>
      </c>
      <c r="M526" s="29">
        <f>База!M531-'База (2)'!M526</f>
        <v>0</v>
      </c>
      <c r="N526" s="181">
        <f>База!N531-'База (2)'!N526</f>
        <v>0</v>
      </c>
      <c r="O526" s="19">
        <f>База!O531-'База (2)'!O526</f>
        <v>0</v>
      </c>
      <c r="P526" s="32">
        <f>База!P531-'База (2)'!P526</f>
        <v>0</v>
      </c>
      <c r="Q526" s="93"/>
      <c r="R526" s="93"/>
      <c r="S526" s="93"/>
      <c r="T526" s="87"/>
      <c r="U526" s="81"/>
    </row>
    <row r="527" spans="1:28" s="20" customFormat="1" outlineLevel="1">
      <c r="A527" s="194" t="s">
        <v>163</v>
      </c>
      <c r="B527" s="7" t="s">
        <v>187</v>
      </c>
      <c r="C527" s="8" t="s">
        <v>156</v>
      </c>
      <c r="D527" s="162"/>
      <c r="E527" s="28" t="e">
        <f>База!#REF!-'База (2)'!E527</f>
        <v>#REF!</v>
      </c>
      <c r="F527" s="17" t="e">
        <f>База!#REF!-'База (2)'!F527</f>
        <v>#REF!</v>
      </c>
      <c r="G527" s="29" t="e">
        <f>База!#REF!-'База (2)'!G527</f>
        <v>#REF!</v>
      </c>
      <c r="H527" s="28" t="e">
        <f>База!#REF!-'База (2)'!H527</f>
        <v>#REF!</v>
      </c>
      <c r="I527" s="17" t="e">
        <f>База!#REF!-'База (2)'!I527</f>
        <v>#REF!</v>
      </c>
      <c r="J527" s="29" t="e">
        <f>База!#REF!-'База (2)'!J527</f>
        <v>#REF!</v>
      </c>
      <c r="K527" s="111" t="e">
        <f>База!#REF!-'База (2)'!K527</f>
        <v>#REF!</v>
      </c>
      <c r="L527" s="18" t="e">
        <f>База!#REF!-'База (2)'!L527</f>
        <v>#REF!</v>
      </c>
      <c r="M527" s="29" t="e">
        <f>База!#REF!-'База (2)'!M527</f>
        <v>#REF!</v>
      </c>
      <c r="N527" s="181" t="e">
        <f>База!#REF!-'База (2)'!N527</f>
        <v>#REF!</v>
      </c>
      <c r="O527" s="19" t="e">
        <f>База!#REF!-'База (2)'!O527</f>
        <v>#REF!</v>
      </c>
      <c r="P527" s="32" t="e">
        <f>База!#REF!-'База (2)'!P527</f>
        <v>#REF!</v>
      </c>
      <c r="Q527" s="93"/>
      <c r="R527" s="93"/>
      <c r="S527" s="93"/>
      <c r="U527" s="81"/>
    </row>
    <row r="528" spans="1:28" s="20" customFormat="1" ht="31.5" outlineLevel="1">
      <c r="A528" s="193" t="s">
        <v>163</v>
      </c>
      <c r="B528" s="5" t="s">
        <v>139</v>
      </c>
      <c r="C528" s="9" t="s">
        <v>142</v>
      </c>
      <c r="D528" s="163" t="s">
        <v>1</v>
      </c>
      <c r="E528" s="26">
        <f>База!E532-'База (2)'!E528</f>
        <v>0</v>
      </c>
      <c r="F528" s="21">
        <f>База!F532-'База (2)'!F528</f>
        <v>0</v>
      </c>
      <c r="G528" s="27">
        <f>База!G532-'База (2)'!G528</f>
        <v>0</v>
      </c>
      <c r="H528" s="26">
        <f>База!H532-'База (2)'!H528</f>
        <v>0</v>
      </c>
      <c r="I528" s="21">
        <f>База!I532-'База (2)'!I528</f>
        <v>0</v>
      </c>
      <c r="J528" s="27">
        <f>База!J532-'База (2)'!J528</f>
        <v>0</v>
      </c>
      <c r="K528" s="26">
        <f>База!K532-'База (2)'!K528</f>
        <v>0</v>
      </c>
      <c r="L528" s="21">
        <f>База!L532-'База (2)'!L528</f>
        <v>0</v>
      </c>
      <c r="M528" s="27">
        <f>База!M532-'База (2)'!M528</f>
        <v>0</v>
      </c>
      <c r="N528" s="30">
        <f>База!N532-'База (2)'!N528</f>
        <v>0</v>
      </c>
      <c r="O528" s="15">
        <f>База!O532-'База (2)'!O528</f>
        <v>0</v>
      </c>
      <c r="P528" s="31">
        <f>База!P532-'База (2)'!P528</f>
        <v>0</v>
      </c>
      <c r="Q528" s="92"/>
      <c r="R528" s="92"/>
      <c r="S528" s="92"/>
      <c r="T528" s="87"/>
      <c r="U528" s="81"/>
    </row>
    <row r="529" spans="1:28" s="20" customFormat="1" ht="31.5" outlineLevel="1">
      <c r="A529" s="194" t="s">
        <v>163</v>
      </c>
      <c r="B529" s="7" t="s">
        <v>188</v>
      </c>
      <c r="C529" s="10" t="s">
        <v>184</v>
      </c>
      <c r="D529" s="164" t="s">
        <v>1</v>
      </c>
      <c r="E529" s="28">
        <f>База!E533-'База (2)'!E529</f>
        <v>0</v>
      </c>
      <c r="F529" s="17">
        <f>База!F533-'База (2)'!F529</f>
        <v>0</v>
      </c>
      <c r="G529" s="29">
        <f>База!G533-'База (2)'!G529</f>
        <v>0</v>
      </c>
      <c r="H529" s="28">
        <f>База!H533-'База (2)'!H529</f>
        <v>0</v>
      </c>
      <c r="I529" s="17">
        <f>База!I533-'База (2)'!I529</f>
        <v>0</v>
      </c>
      <c r="J529" s="29">
        <f>База!J533-'База (2)'!J529</f>
        <v>0</v>
      </c>
      <c r="K529" s="111">
        <f>База!K533-'База (2)'!K529</f>
        <v>0</v>
      </c>
      <c r="L529" s="18">
        <f>База!L533-'База (2)'!L529</f>
        <v>0</v>
      </c>
      <c r="M529" s="29">
        <f>База!M533-'База (2)'!M529</f>
        <v>0</v>
      </c>
      <c r="N529" s="181">
        <f>База!N533-'База (2)'!N529</f>
        <v>0</v>
      </c>
      <c r="O529" s="19">
        <f>База!O533-'База (2)'!O529</f>
        <v>0</v>
      </c>
      <c r="P529" s="32">
        <f>База!P533-'База (2)'!P529</f>
        <v>0</v>
      </c>
      <c r="Q529" s="93"/>
      <c r="R529" s="93"/>
      <c r="S529" s="93"/>
      <c r="T529" s="87"/>
      <c r="U529" s="81"/>
    </row>
    <row r="530" spans="1:28" s="20" customFormat="1" ht="31.5" outlineLevel="1">
      <c r="A530" s="194" t="s">
        <v>163</v>
      </c>
      <c r="B530" s="7"/>
      <c r="C530" s="10" t="s">
        <v>224</v>
      </c>
      <c r="D530" s="164" t="s">
        <v>225</v>
      </c>
      <c r="E530" s="28">
        <f>База!E534-'База (2)'!E530</f>
        <v>0</v>
      </c>
      <c r="F530" s="17">
        <f>База!F534-'База (2)'!F530</f>
        <v>0</v>
      </c>
      <c r="G530" s="29">
        <f>База!G534-'База (2)'!G530</f>
        <v>0</v>
      </c>
      <c r="H530" s="28">
        <f>База!H534-'База (2)'!H530</f>
        <v>0</v>
      </c>
      <c r="I530" s="17">
        <f>База!I534-'База (2)'!I530</f>
        <v>0</v>
      </c>
      <c r="J530" s="29">
        <f>База!J534-'База (2)'!J530</f>
        <v>0</v>
      </c>
      <c r="K530" s="111">
        <f>База!K534-'База (2)'!K530</f>
        <v>0</v>
      </c>
      <c r="L530" s="18">
        <f>База!L534-'База (2)'!L530</f>
        <v>0</v>
      </c>
      <c r="M530" s="29">
        <f>База!M534-'База (2)'!M530</f>
        <v>0</v>
      </c>
      <c r="N530" s="181">
        <f>База!N534-'База (2)'!N530</f>
        <v>0</v>
      </c>
      <c r="O530" s="19">
        <f>База!O534-'База (2)'!O530</f>
        <v>0</v>
      </c>
      <c r="P530" s="32">
        <f>База!P534-'База (2)'!P530</f>
        <v>0</v>
      </c>
      <c r="Q530" s="93"/>
      <c r="R530" s="93"/>
      <c r="S530" s="93"/>
      <c r="T530" s="87"/>
      <c r="U530" s="81"/>
    </row>
    <row r="531" spans="1:28" s="20" customFormat="1" outlineLevel="1">
      <c r="A531" s="194" t="s">
        <v>163</v>
      </c>
      <c r="B531" s="7"/>
      <c r="C531" s="10" t="s">
        <v>222</v>
      </c>
      <c r="D531" s="164" t="s">
        <v>223</v>
      </c>
      <c r="E531" s="28">
        <f>База!E535-'База (2)'!E531</f>
        <v>184136</v>
      </c>
      <c r="F531" s="17">
        <f>База!F535-'База (2)'!F531</f>
        <v>0</v>
      </c>
      <c r="G531" s="29">
        <f>База!G535-'База (2)'!G531</f>
        <v>1149587749.6199999</v>
      </c>
      <c r="H531" s="28">
        <f>База!H535-'База (2)'!H531</f>
        <v>176705</v>
      </c>
      <c r="I531" s="17">
        <f>База!I535-'База (2)'!I531</f>
        <v>0</v>
      </c>
      <c r="J531" s="29">
        <f>База!J535-'База (2)'!J531</f>
        <v>1265954019.3799999</v>
      </c>
      <c r="K531" s="111">
        <f>База!K535-'База (2)'!K531</f>
        <v>-7431</v>
      </c>
      <c r="L531" s="18">
        <f>База!L535-'База (2)'!L531</f>
        <v>0</v>
      </c>
      <c r="M531" s="29">
        <f>База!M535-'База (2)'!M531</f>
        <v>116366269.75999999</v>
      </c>
      <c r="N531" s="181">
        <f>База!N535-'База (2)'!N531</f>
        <v>-4.0356041186948778E-2</v>
      </c>
      <c r="O531" s="19">
        <f>База!O535-'База (2)'!O531</f>
        <v>0</v>
      </c>
      <c r="P531" s="32">
        <f>База!P535-'База (2)'!P531</f>
        <v>0.10122434742233923</v>
      </c>
      <c r="Q531" s="93"/>
      <c r="R531" s="93"/>
      <c r="S531" s="93"/>
      <c r="T531" s="87"/>
      <c r="U531" s="81"/>
    </row>
    <row r="532" spans="1:28" s="20" customFormat="1" outlineLevel="1">
      <c r="A532" s="194" t="s">
        <v>163</v>
      </c>
      <c r="B532" s="7" t="s">
        <v>189</v>
      </c>
      <c r="C532" s="11" t="s">
        <v>144</v>
      </c>
      <c r="D532" s="164" t="s">
        <v>1</v>
      </c>
      <c r="E532" s="28">
        <f>База!E538-'База (2)'!E532</f>
        <v>0</v>
      </c>
      <c r="F532" s="17">
        <f>База!F538-'База (2)'!F532</f>
        <v>0</v>
      </c>
      <c r="G532" s="29">
        <f>База!G538-'База (2)'!G532</f>
        <v>0</v>
      </c>
      <c r="H532" s="28">
        <f>База!H538-'База (2)'!H532</f>
        <v>0</v>
      </c>
      <c r="I532" s="17">
        <f>База!I538-'База (2)'!I532</f>
        <v>0</v>
      </c>
      <c r="J532" s="29">
        <f>База!J538-'База (2)'!J532</f>
        <v>0</v>
      </c>
      <c r="K532" s="111">
        <f>База!K538-'База (2)'!K532</f>
        <v>0</v>
      </c>
      <c r="L532" s="18">
        <f>База!L538-'База (2)'!L532</f>
        <v>0</v>
      </c>
      <c r="M532" s="29">
        <f>База!M538-'База (2)'!M532</f>
        <v>0</v>
      </c>
      <c r="N532" s="181">
        <f>База!N538-'База (2)'!N532</f>
        <v>0</v>
      </c>
      <c r="O532" s="19">
        <f>База!O538-'База (2)'!O532</f>
        <v>0</v>
      </c>
      <c r="P532" s="32">
        <f>База!P538-'База (2)'!P532</f>
        <v>0</v>
      </c>
      <c r="Q532" s="93"/>
      <c r="R532" s="93"/>
      <c r="S532" s="93"/>
      <c r="T532" s="87"/>
      <c r="U532" s="81"/>
    </row>
    <row r="533" spans="1:28" s="16" customFormat="1" outlineLevel="1">
      <c r="A533" s="193" t="s">
        <v>163</v>
      </c>
      <c r="B533" s="5" t="s">
        <v>143</v>
      </c>
      <c r="C533" s="6" t="s">
        <v>2</v>
      </c>
      <c r="D533" s="163" t="s">
        <v>3</v>
      </c>
      <c r="E533" s="26">
        <f>База!E539-'База (2)'!E533</f>
        <v>-181843</v>
      </c>
      <c r="F533" s="14">
        <f>База!F539-'База (2)'!F533</f>
        <v>0</v>
      </c>
      <c r="G533" s="27">
        <f>База!G539-'База (2)'!G533</f>
        <v>-935733445.66999996</v>
      </c>
      <c r="H533" s="230">
        <f>База!H539-'База (2)'!H533</f>
        <v>0</v>
      </c>
      <c r="I533" s="231">
        <f>База!I539-'База (2)'!I533</f>
        <v>0</v>
      </c>
      <c r="J533" s="232">
        <f>База!J539-'База (2)'!J533</f>
        <v>0</v>
      </c>
      <c r="K533" s="165">
        <f>База!K539-'База (2)'!K533</f>
        <v>181843</v>
      </c>
      <c r="L533" s="21">
        <f>База!L539-'База (2)'!L533</f>
        <v>0</v>
      </c>
      <c r="M533" s="27">
        <f>База!M539-'База (2)'!M533</f>
        <v>935733445.66999996</v>
      </c>
      <c r="N533" s="30">
        <f>База!N539-'База (2)'!N533</f>
        <v>1</v>
      </c>
      <c r="O533" s="15">
        <f>База!O539-'База (2)'!O533</f>
        <v>0</v>
      </c>
      <c r="P533" s="31">
        <f>База!P539-'База (2)'!P533</f>
        <v>1</v>
      </c>
      <c r="Q533" s="92"/>
      <c r="R533" s="92"/>
      <c r="S533" s="92"/>
      <c r="T533" s="86"/>
      <c r="U533" s="81"/>
    </row>
    <row r="534" spans="1:28" s="13" customFormat="1">
      <c r="A534" s="36" t="s">
        <v>62</v>
      </c>
      <c r="B534" s="37" t="s">
        <v>82</v>
      </c>
      <c r="C534" s="215" t="s">
        <v>191</v>
      </c>
      <c r="D534" s="208" t="s">
        <v>145</v>
      </c>
      <c r="E534" s="40" t="e">
        <f>База!E540-'База (2)'!E534</f>
        <v>#VALUE!</v>
      </c>
      <c r="F534" s="41" t="e">
        <f>База!F540-'База (2)'!F534</f>
        <v>#VALUE!</v>
      </c>
      <c r="G534" s="42">
        <f>База!G540-'База (2)'!G534</f>
        <v>101590906.97</v>
      </c>
      <c r="H534" s="40" t="e">
        <f>База!H540-'База (2)'!H534</f>
        <v>#VALUE!</v>
      </c>
      <c r="I534" s="41" t="e">
        <f>База!I540-'База (2)'!I534</f>
        <v>#VALUE!</v>
      </c>
      <c r="J534" s="42">
        <f>База!J540-'База (2)'!J534</f>
        <v>245510557.71000001</v>
      </c>
      <c r="K534" s="40" t="e">
        <f>База!K540-'База (2)'!K534</f>
        <v>#VALUE!</v>
      </c>
      <c r="L534" s="41" t="e">
        <f>База!L540-'База (2)'!L534</f>
        <v>#VALUE!</v>
      </c>
      <c r="M534" s="42">
        <f>База!M540-'База (2)'!M534</f>
        <v>143919650.74000001</v>
      </c>
      <c r="N534" s="216" t="e">
        <f>База!N540-'База (2)'!N534</f>
        <v>#VALUE!</v>
      </c>
      <c r="O534" s="217" t="e">
        <f>База!O540-'База (2)'!O534</f>
        <v>#VALUE!</v>
      </c>
      <c r="P534" s="43">
        <f>База!P540-'База (2)'!P534</f>
        <v>1.1868925323010668</v>
      </c>
      <c r="Q534" s="91"/>
      <c r="R534" s="91"/>
      <c r="S534" s="91"/>
      <c r="T534" s="85"/>
      <c r="U534" s="81"/>
      <c r="W534" s="81"/>
      <c r="X534" s="81">
        <v>30836253.59</v>
      </c>
    </row>
    <row r="535" spans="1:28" s="16" customFormat="1" outlineLevel="1">
      <c r="A535" s="193" t="s">
        <v>82</v>
      </c>
      <c r="B535" s="5" t="s">
        <v>136</v>
      </c>
      <c r="C535" s="6" t="s">
        <v>137</v>
      </c>
      <c r="D535" s="161" t="s">
        <v>194</v>
      </c>
      <c r="E535" s="26">
        <f>База!E541-'База (2)'!E535</f>
        <v>10</v>
      </c>
      <c r="F535" s="14">
        <f>База!F541-'База (2)'!F535</f>
        <v>35</v>
      </c>
      <c r="G535" s="27">
        <f>База!G541-'База (2)'!G535</f>
        <v>-119730.98999999999</v>
      </c>
      <c r="H535" s="26">
        <f>База!H541-'База (2)'!H535</f>
        <v>25</v>
      </c>
      <c r="I535" s="14">
        <f>База!I541-'База (2)'!I535</f>
        <v>172</v>
      </c>
      <c r="J535" s="27">
        <f>База!J541-'База (2)'!J535</f>
        <v>1160949.57</v>
      </c>
      <c r="K535" s="26">
        <f>База!K541-'База (2)'!K535</f>
        <v>15</v>
      </c>
      <c r="L535" s="14">
        <f>База!L541-'База (2)'!L535</f>
        <v>137</v>
      </c>
      <c r="M535" s="27">
        <f>База!M541-'База (2)'!M535</f>
        <v>1280680.56</v>
      </c>
      <c r="N535" s="30">
        <f>База!N541-'База (2)'!N535</f>
        <v>0.83333333333333337</v>
      </c>
      <c r="O535" s="15">
        <f>База!O541-'База (2)'!O535</f>
        <v>0.83902439024390241</v>
      </c>
      <c r="P535" s="31">
        <f>База!P541-'База (2)'!P535</f>
        <v>0.85019279563223593</v>
      </c>
      <c r="Q535" s="92"/>
      <c r="R535" s="92"/>
      <c r="S535" s="92"/>
      <c r="T535" s="86"/>
      <c r="U535" s="81"/>
    </row>
    <row r="536" spans="1:28" s="20" customFormat="1" outlineLevel="1">
      <c r="A536" s="194" t="s">
        <v>82</v>
      </c>
      <c r="B536" s="7"/>
      <c r="C536" s="8" t="s">
        <v>166</v>
      </c>
      <c r="D536" s="162" t="s">
        <v>194</v>
      </c>
      <c r="E536" s="28">
        <f>База!E542-'База (2)'!E536</f>
        <v>0</v>
      </c>
      <c r="F536" s="17">
        <f>База!F542-'База (2)'!F536</f>
        <v>0</v>
      </c>
      <c r="G536" s="29">
        <f>База!G542-'База (2)'!G536</f>
        <v>0</v>
      </c>
      <c r="H536" s="28">
        <f>База!H542-'База (2)'!H536</f>
        <v>0</v>
      </c>
      <c r="I536" s="17">
        <f>База!I542-'База (2)'!I536</f>
        <v>0</v>
      </c>
      <c r="J536" s="29">
        <f>База!J542-'База (2)'!J536</f>
        <v>0</v>
      </c>
      <c r="K536" s="28">
        <f>База!K542-'База (2)'!K536</f>
        <v>0</v>
      </c>
      <c r="L536" s="18">
        <f>База!L542-'База (2)'!L536</f>
        <v>0</v>
      </c>
      <c r="M536" s="29">
        <f>База!M542-'База (2)'!M536</f>
        <v>0</v>
      </c>
      <c r="N536" s="181">
        <f>База!N542-'База (2)'!N536</f>
        <v>0</v>
      </c>
      <c r="O536" s="19">
        <f>База!O542-'База (2)'!O536</f>
        <v>0</v>
      </c>
      <c r="P536" s="32">
        <f>База!P542-'База (2)'!P536</f>
        <v>0</v>
      </c>
      <c r="Q536" s="93"/>
      <c r="R536" s="93"/>
      <c r="S536" s="93"/>
      <c r="T536" s="87"/>
      <c r="U536" s="81"/>
    </row>
    <row r="537" spans="1:28" s="20" customFormat="1" outlineLevel="1">
      <c r="A537" s="194" t="s">
        <v>82</v>
      </c>
      <c r="B537" s="7"/>
      <c r="C537" s="8" t="s">
        <v>167</v>
      </c>
      <c r="D537" s="162" t="s">
        <v>194</v>
      </c>
      <c r="E537" s="28">
        <f>База!E543-'База (2)'!E537</f>
        <v>0</v>
      </c>
      <c r="F537" s="17">
        <f>База!F543-'База (2)'!F537</f>
        <v>0</v>
      </c>
      <c r="G537" s="29">
        <f>База!G543-'База (2)'!G537</f>
        <v>0</v>
      </c>
      <c r="H537" s="28">
        <f>База!H543-'База (2)'!H537</f>
        <v>0</v>
      </c>
      <c r="I537" s="17">
        <f>База!I543-'База (2)'!I537</f>
        <v>0</v>
      </c>
      <c r="J537" s="29">
        <f>База!J543-'База (2)'!J537</f>
        <v>0</v>
      </c>
      <c r="K537" s="111">
        <f>База!K543-'База (2)'!K537</f>
        <v>0</v>
      </c>
      <c r="L537" s="18">
        <f>База!L543-'База (2)'!L537</f>
        <v>0</v>
      </c>
      <c r="M537" s="29">
        <f>База!M543-'База (2)'!M537</f>
        <v>0</v>
      </c>
      <c r="N537" s="181">
        <f>База!N543-'База (2)'!N537</f>
        <v>0</v>
      </c>
      <c r="O537" s="19">
        <f>База!O543-'База (2)'!O537</f>
        <v>0</v>
      </c>
      <c r="P537" s="32">
        <f>База!P543-'База (2)'!P537</f>
        <v>0</v>
      </c>
      <c r="Q537" s="93"/>
      <c r="R537" s="93"/>
      <c r="S537" s="93"/>
      <c r="T537" s="87"/>
      <c r="U537" s="81"/>
    </row>
    <row r="538" spans="1:28" s="20" customFormat="1" outlineLevel="1">
      <c r="A538" s="194" t="s">
        <v>82</v>
      </c>
      <c r="B538" s="7" t="s">
        <v>168</v>
      </c>
      <c r="C538" s="8" t="s">
        <v>138</v>
      </c>
      <c r="D538" s="162" t="s">
        <v>194</v>
      </c>
      <c r="E538" s="28">
        <f>База!E544-'База (2)'!E538</f>
        <v>-2</v>
      </c>
      <c r="F538" s="17">
        <f>База!F544-'База (2)'!F538</f>
        <v>-18</v>
      </c>
      <c r="G538" s="29">
        <f>База!G544-'База (2)'!G538</f>
        <v>-369283.36</v>
      </c>
      <c r="H538" s="28">
        <f>База!H544-'База (2)'!H538</f>
        <v>0</v>
      </c>
      <c r="I538" s="17">
        <f>База!I544-'База (2)'!I538</f>
        <v>0</v>
      </c>
      <c r="J538" s="29">
        <f>База!J544-'База (2)'!J538</f>
        <v>0</v>
      </c>
      <c r="K538" s="111">
        <f>База!K544-'База (2)'!K538</f>
        <v>2</v>
      </c>
      <c r="L538" s="18">
        <f>База!L544-'База (2)'!L538</f>
        <v>18</v>
      </c>
      <c r="M538" s="29">
        <f>База!M544-'База (2)'!M538</f>
        <v>369283.36</v>
      </c>
      <c r="N538" s="181">
        <f>База!N544-'База (2)'!N538</f>
        <v>1</v>
      </c>
      <c r="O538" s="19">
        <f>База!O544-'База (2)'!O538</f>
        <v>1</v>
      </c>
      <c r="P538" s="32">
        <f>База!P544-'База (2)'!P538</f>
        <v>1</v>
      </c>
      <c r="Q538" s="93"/>
      <c r="R538" s="93"/>
      <c r="S538" s="93"/>
      <c r="U538" s="81"/>
    </row>
    <row r="539" spans="1:28" s="20" customFormat="1" ht="31.5" outlineLevel="1">
      <c r="A539" s="194" t="s">
        <v>82</v>
      </c>
      <c r="B539" s="7" t="s">
        <v>169</v>
      </c>
      <c r="C539" s="129" t="s">
        <v>181</v>
      </c>
      <c r="D539" s="162" t="s">
        <v>195</v>
      </c>
      <c r="E539" s="28">
        <f>База!E545-'База (2)'!E539</f>
        <v>30</v>
      </c>
      <c r="F539" s="17">
        <f>База!F545-'База (2)'!F539</f>
        <v>205</v>
      </c>
      <c r="G539" s="29">
        <f>База!G545-'База (2)'!G539</f>
        <v>1365513.3</v>
      </c>
      <c r="H539" s="111">
        <f>База!H545-'База (2)'!H539</f>
        <v>25</v>
      </c>
      <c r="I539" s="18">
        <f>База!I545-'База (2)'!I539</f>
        <v>172</v>
      </c>
      <c r="J539" s="29">
        <f>База!J545-'База (2)'!J539</f>
        <v>1160949.57</v>
      </c>
      <c r="K539" s="28">
        <f>База!K545-'База (2)'!K539</f>
        <v>-5</v>
      </c>
      <c r="L539" s="18">
        <f>База!L545-'База (2)'!L539</f>
        <v>-33</v>
      </c>
      <c r="M539" s="29">
        <f>База!M545-'База (2)'!M539</f>
        <v>-204563.72999999998</v>
      </c>
      <c r="N539" s="181">
        <f>База!N545-'База (2)'!N539</f>
        <v>-0.16666666666666666</v>
      </c>
      <c r="O539" s="19">
        <f>База!O545-'База (2)'!O539</f>
        <v>-0.16097560975609757</v>
      </c>
      <c r="P539" s="32">
        <f>База!P545-'База (2)'!P539</f>
        <v>-0.1498072043677641</v>
      </c>
      <c r="Q539" s="93"/>
      <c r="R539" s="93"/>
      <c r="S539" s="93"/>
      <c r="T539" s="87"/>
      <c r="U539" s="81"/>
    </row>
    <row r="540" spans="1:28" s="20" customFormat="1" outlineLevel="1">
      <c r="A540" s="194" t="s">
        <v>82</v>
      </c>
      <c r="B540" s="7" t="s">
        <v>170</v>
      </c>
      <c r="C540" s="8" t="s">
        <v>180</v>
      </c>
      <c r="D540" s="162" t="s">
        <v>194</v>
      </c>
      <c r="E540" s="28">
        <f>База!E546-'База (2)'!E540</f>
        <v>-18</v>
      </c>
      <c r="F540" s="17">
        <f>База!F546-'База (2)'!F540</f>
        <v>-152</v>
      </c>
      <c r="G540" s="29">
        <f>База!G546-'База (2)'!G540</f>
        <v>-1115960.9300000002</v>
      </c>
      <c r="H540" s="28">
        <f>База!H546-'База (2)'!H540</f>
        <v>0</v>
      </c>
      <c r="I540" s="17">
        <f>База!I546-'База (2)'!I540</f>
        <v>0</v>
      </c>
      <c r="J540" s="29">
        <f>База!J546-'База (2)'!J540</f>
        <v>0</v>
      </c>
      <c r="K540" s="111">
        <f>База!K546-'База (2)'!K540</f>
        <v>18</v>
      </c>
      <c r="L540" s="18">
        <f>База!L546-'База (2)'!L540</f>
        <v>152</v>
      </c>
      <c r="M540" s="29">
        <f>База!M546-'База (2)'!M540</f>
        <v>1115960.9300000002</v>
      </c>
      <c r="N540" s="181">
        <f>База!N546-'База (2)'!N540</f>
        <v>1</v>
      </c>
      <c r="O540" s="19">
        <f>База!O546-'База (2)'!O540</f>
        <v>1</v>
      </c>
      <c r="P540" s="32">
        <f>База!P546-'База (2)'!P540</f>
        <v>1</v>
      </c>
      <c r="Q540" s="93"/>
      <c r="R540" s="93"/>
      <c r="S540" s="93"/>
      <c r="T540" s="87"/>
      <c r="U540" s="81"/>
      <c r="X540" s="198"/>
      <c r="AB540" s="22"/>
    </row>
    <row r="541" spans="1:28" s="20" customFormat="1" outlineLevel="1">
      <c r="A541" s="194" t="s">
        <v>82</v>
      </c>
      <c r="B541" s="7" t="s">
        <v>171</v>
      </c>
      <c r="C541" s="8" t="s">
        <v>156</v>
      </c>
      <c r="D541" s="162"/>
      <c r="E541" s="28">
        <f>База!E547-'База (2)'!E541</f>
        <v>171</v>
      </c>
      <c r="F541" s="17">
        <f>База!F547-'База (2)'!F541</f>
        <v>1908</v>
      </c>
      <c r="G541" s="29">
        <f>База!G547-'База (2)'!G541</f>
        <v>4114262.47</v>
      </c>
      <c r="H541" s="28">
        <f>База!H547-'База (2)'!H541</f>
        <v>210</v>
      </c>
      <c r="I541" s="17">
        <f>База!I547-'База (2)'!I541</f>
        <v>2211</v>
      </c>
      <c r="J541" s="29">
        <f>База!J547-'База (2)'!J541</f>
        <v>5197667.46</v>
      </c>
      <c r="K541" s="111">
        <f>База!K547-'База (2)'!K541</f>
        <v>39</v>
      </c>
      <c r="L541" s="18">
        <f>База!L547-'База (2)'!L541</f>
        <v>303</v>
      </c>
      <c r="M541" s="29">
        <f>База!M547-'База (2)'!M541</f>
        <v>1083404.9899999998</v>
      </c>
      <c r="N541" s="181">
        <f>База!N547-'База (2)'!N541</f>
        <v>0.22807017543859648</v>
      </c>
      <c r="O541" s="19">
        <f>База!O547-'База (2)'!O541</f>
        <v>0.15880503144654087</v>
      </c>
      <c r="P541" s="32">
        <f>База!P547-'База (2)'!P541</f>
        <v>0.26332908945403272</v>
      </c>
      <c r="Q541" s="93"/>
      <c r="R541" s="93"/>
      <c r="S541" s="93"/>
      <c r="T541" s="87"/>
      <c r="U541" s="81"/>
    </row>
    <row r="542" spans="1:28" s="16" customFormat="1" outlineLevel="1">
      <c r="A542" s="193" t="s">
        <v>82</v>
      </c>
      <c r="B542" s="5" t="s">
        <v>141</v>
      </c>
      <c r="C542" s="6" t="s">
        <v>140</v>
      </c>
      <c r="D542" s="161" t="s">
        <v>159</v>
      </c>
      <c r="E542" s="26">
        <f>База!E548-'База (2)'!E542</f>
        <v>-32</v>
      </c>
      <c r="F542" s="14">
        <f>База!F548-'База (2)'!F542</f>
        <v>-359</v>
      </c>
      <c r="G542" s="27">
        <f>База!G548-'База (2)'!G542</f>
        <v>-676689.64</v>
      </c>
      <c r="H542" s="26">
        <f>База!H548-'База (2)'!H542</f>
        <v>0</v>
      </c>
      <c r="I542" s="21">
        <f>База!I548-'База (2)'!I542</f>
        <v>0</v>
      </c>
      <c r="J542" s="27">
        <f>База!J548-'База (2)'!J542</f>
        <v>0</v>
      </c>
      <c r="K542" s="26">
        <f>База!K548-'База (2)'!K542</f>
        <v>32</v>
      </c>
      <c r="L542" s="21">
        <f>База!L548-'База (2)'!L542</f>
        <v>359</v>
      </c>
      <c r="M542" s="27">
        <f>База!M548-'База (2)'!M542</f>
        <v>676689.64</v>
      </c>
      <c r="N542" s="30">
        <f>База!N548-'База (2)'!N542</f>
        <v>1</v>
      </c>
      <c r="O542" s="15">
        <f>База!O548-'База (2)'!O542</f>
        <v>1</v>
      </c>
      <c r="P542" s="31">
        <f>База!P548-'База (2)'!P542</f>
        <v>1</v>
      </c>
      <c r="Q542" s="92"/>
      <c r="R542" s="92"/>
      <c r="S542" s="92"/>
      <c r="T542" s="86"/>
      <c r="U542" s="81"/>
    </row>
    <row r="543" spans="1:28" s="20" customFormat="1" outlineLevel="1">
      <c r="A543" s="193" t="s">
        <v>82</v>
      </c>
      <c r="B543" s="5"/>
      <c r="C543" s="8" t="s">
        <v>166</v>
      </c>
      <c r="D543" s="162" t="s">
        <v>159</v>
      </c>
      <c r="E543" s="28">
        <f>База!E549-'База (2)'!E543</f>
        <v>0</v>
      </c>
      <c r="F543" s="17">
        <f>База!F549-'База (2)'!F543</f>
        <v>0</v>
      </c>
      <c r="G543" s="29">
        <f>База!G549-'База (2)'!G543</f>
        <v>0</v>
      </c>
      <c r="H543" s="28">
        <f>База!H549-'База (2)'!H543</f>
        <v>0</v>
      </c>
      <c r="I543" s="17">
        <f>База!I549-'База (2)'!I543</f>
        <v>0</v>
      </c>
      <c r="J543" s="29">
        <f>База!J549-'База (2)'!J543</f>
        <v>0</v>
      </c>
      <c r="K543" s="111">
        <f>База!K549-'База (2)'!K543</f>
        <v>0</v>
      </c>
      <c r="L543" s="18">
        <f>База!L549-'База (2)'!L543</f>
        <v>0</v>
      </c>
      <c r="M543" s="29">
        <f>База!M549-'База (2)'!M543</f>
        <v>0</v>
      </c>
      <c r="N543" s="30">
        <f>База!N549-'База (2)'!N543</f>
        <v>0</v>
      </c>
      <c r="O543" s="15">
        <f>База!O549-'База (2)'!O543</f>
        <v>0</v>
      </c>
      <c r="P543" s="31">
        <f>База!P549-'База (2)'!P543</f>
        <v>0</v>
      </c>
      <c r="Q543" s="93"/>
      <c r="R543" s="93"/>
      <c r="S543" s="93"/>
      <c r="T543" s="87"/>
      <c r="U543" s="81"/>
    </row>
    <row r="544" spans="1:28" s="20" customFormat="1" outlineLevel="1">
      <c r="A544" s="193" t="s">
        <v>82</v>
      </c>
      <c r="B544" s="5"/>
      <c r="C544" s="8" t="s">
        <v>167</v>
      </c>
      <c r="D544" s="162" t="s">
        <v>159</v>
      </c>
      <c r="E544" s="28">
        <f>База!E550-'База (2)'!E544</f>
        <v>171</v>
      </c>
      <c r="F544" s="17">
        <f>База!F550-'База (2)'!F544</f>
        <v>1908</v>
      </c>
      <c r="G544" s="29">
        <f>База!G550-'База (2)'!G544</f>
        <v>4114262.47</v>
      </c>
      <c r="H544" s="111">
        <f>База!H550-'База (2)'!H544</f>
        <v>210</v>
      </c>
      <c r="I544" s="18">
        <f>База!I550-'База (2)'!I544</f>
        <v>2211</v>
      </c>
      <c r="J544" s="29">
        <f>База!J550-'База (2)'!J544</f>
        <v>5197667.46</v>
      </c>
      <c r="K544" s="111">
        <f>База!K550-'База (2)'!K544</f>
        <v>39</v>
      </c>
      <c r="L544" s="18">
        <f>База!L550-'База (2)'!L544</f>
        <v>303</v>
      </c>
      <c r="M544" s="29">
        <f>База!M550-'База (2)'!M544</f>
        <v>1083404.9899999998</v>
      </c>
      <c r="N544" s="181">
        <f>База!N550-'База (2)'!N544</f>
        <v>0.22807017543859648</v>
      </c>
      <c r="O544" s="19">
        <f>База!O550-'База (2)'!O544</f>
        <v>0.15880503144654087</v>
      </c>
      <c r="P544" s="32">
        <f>База!P550-'База (2)'!P544</f>
        <v>0.26332908945403272</v>
      </c>
      <c r="Q544" s="93"/>
      <c r="R544" s="93"/>
      <c r="S544" s="93"/>
      <c r="T544" s="87"/>
      <c r="U544" s="81"/>
    </row>
    <row r="545" spans="1:24" s="20" customFormat="1" ht="31.5" outlineLevel="1">
      <c r="A545" s="193" t="s">
        <v>82</v>
      </c>
      <c r="B545" s="5"/>
      <c r="C545" s="129" t="s">
        <v>182</v>
      </c>
      <c r="D545" s="162" t="s">
        <v>159</v>
      </c>
      <c r="E545" s="28">
        <f>База!E551-'База (2)'!E545</f>
        <v>0</v>
      </c>
      <c r="F545" s="17">
        <f>База!F551-'База (2)'!F545</f>
        <v>0</v>
      </c>
      <c r="G545" s="29">
        <f>База!G551-'База (2)'!G545</f>
        <v>0</v>
      </c>
      <c r="H545" s="28">
        <f>База!H551-'База (2)'!H545</f>
        <v>0</v>
      </c>
      <c r="I545" s="18">
        <f>База!I551-'База (2)'!I545</f>
        <v>0</v>
      </c>
      <c r="J545" s="29">
        <f>База!J551-'База (2)'!J545</f>
        <v>0</v>
      </c>
      <c r="K545" s="111">
        <f>База!K551-'База (2)'!K545</f>
        <v>0</v>
      </c>
      <c r="L545" s="18">
        <f>База!L551-'База (2)'!L545</f>
        <v>0</v>
      </c>
      <c r="M545" s="29">
        <f>База!M551-'База (2)'!M545</f>
        <v>0</v>
      </c>
      <c r="N545" s="30">
        <f>База!N551-'База (2)'!N545</f>
        <v>0</v>
      </c>
      <c r="O545" s="15">
        <f>База!O551-'База (2)'!O545</f>
        <v>0</v>
      </c>
      <c r="P545" s="31">
        <f>База!P551-'База (2)'!P545</f>
        <v>0</v>
      </c>
      <c r="Q545" s="93"/>
      <c r="R545" s="93"/>
      <c r="S545" s="93"/>
      <c r="T545" s="87"/>
      <c r="U545" s="81"/>
    </row>
    <row r="546" spans="1:24" s="20" customFormat="1" outlineLevel="1">
      <c r="A546" s="194" t="s">
        <v>82</v>
      </c>
      <c r="B546" s="7" t="s">
        <v>185</v>
      </c>
      <c r="C546" s="8" t="s">
        <v>157</v>
      </c>
      <c r="D546" s="162" t="s">
        <v>159</v>
      </c>
      <c r="E546" s="28">
        <f>База!E552-'База (2)'!E546</f>
        <v>22729</v>
      </c>
      <c r="F546" s="17">
        <f>База!F552-'База (2)'!F546</f>
        <v>92518</v>
      </c>
      <c r="G546" s="29">
        <f>База!G552-'База (2)'!G546</f>
        <v>135267333.69</v>
      </c>
      <c r="H546" s="28">
        <f>База!H552-'База (2)'!H546</f>
        <v>30762</v>
      </c>
      <c r="I546" s="17">
        <f>База!I552-'База (2)'!I546</f>
        <v>153142</v>
      </c>
      <c r="J546" s="29">
        <f>База!J552-'База (2)'!J546</f>
        <v>203954591.81</v>
      </c>
      <c r="K546" s="111">
        <f>База!K552-'База (2)'!K546</f>
        <v>8033</v>
      </c>
      <c r="L546" s="18">
        <f>База!L552-'База (2)'!L546</f>
        <v>60624</v>
      </c>
      <c r="M546" s="29">
        <f>База!M552-'База (2)'!M546</f>
        <v>68687258.120000005</v>
      </c>
      <c r="N546" s="181">
        <f>База!N552-'База (2)'!N546</f>
        <v>1.3515223408461843</v>
      </c>
      <c r="O546" s="19">
        <f>База!O552-'База (2)'!O546</f>
        <v>1.6488689341817673</v>
      </c>
      <c r="P546" s="32">
        <f>База!P552-'База (2)'!P546</f>
        <v>1.5000240218713228</v>
      </c>
      <c r="Q546" s="93"/>
      <c r="R546" s="93"/>
      <c r="S546" s="93"/>
      <c r="T546" s="87"/>
      <c r="U546" s="81"/>
    </row>
    <row r="547" spans="1:24" s="20" customFormat="1" outlineLevel="1">
      <c r="A547" s="194" t="s">
        <v>82</v>
      </c>
      <c r="B547" s="7" t="s">
        <v>186</v>
      </c>
      <c r="C547" s="8" t="s">
        <v>183</v>
      </c>
      <c r="D547" s="162" t="s">
        <v>159</v>
      </c>
      <c r="E547" s="28">
        <f>База!E553-'База (2)'!E547</f>
        <v>21925</v>
      </c>
      <c r="F547" s="17">
        <f>База!F553-'База (2)'!F547</f>
        <v>89541</v>
      </c>
      <c r="G547" s="29">
        <f>База!G553-'База (2)'!G547</f>
        <v>130972542.41</v>
      </c>
      <c r="H547" s="28">
        <f>База!H553-'База (2)'!H547</f>
        <v>29739</v>
      </c>
      <c r="I547" s="17">
        <f>База!I553-'База (2)'!I547</f>
        <v>149179</v>
      </c>
      <c r="J547" s="29">
        <f>База!J553-'База (2)'!J547</f>
        <v>197796196.81</v>
      </c>
      <c r="K547" s="111">
        <f>База!K553-'База (2)'!K547</f>
        <v>7814</v>
      </c>
      <c r="L547" s="18">
        <f>База!L553-'База (2)'!L547</f>
        <v>59638</v>
      </c>
      <c r="M547" s="29">
        <f>База!M553-'База (2)'!M547</f>
        <v>66823654.400000006</v>
      </c>
      <c r="N547" s="181">
        <f>База!N553-'База (2)'!N547</f>
        <v>0.35639680729760548</v>
      </c>
      <c r="O547" s="19">
        <f>База!O553-'База (2)'!O547</f>
        <v>0.66604125484414956</v>
      </c>
      <c r="P547" s="32">
        <f>База!P553-'База (2)'!P547</f>
        <v>0.51021117228383206</v>
      </c>
      <c r="Q547" s="93"/>
      <c r="R547" s="93"/>
      <c r="S547" s="93"/>
      <c r="T547" s="87"/>
      <c r="U547" s="81"/>
    </row>
    <row r="548" spans="1:24" s="20" customFormat="1" outlineLevel="1">
      <c r="A548" s="194" t="s">
        <v>82</v>
      </c>
      <c r="B548" s="7" t="s">
        <v>187</v>
      </c>
      <c r="C548" s="8" t="s">
        <v>156</v>
      </c>
      <c r="D548" s="162"/>
      <c r="E548" s="28" t="e">
        <f>База!#REF!-'База (2)'!E548</f>
        <v>#REF!</v>
      </c>
      <c r="F548" s="17" t="e">
        <f>База!#REF!-'База (2)'!F548</f>
        <v>#REF!</v>
      </c>
      <c r="G548" s="29" t="e">
        <f>База!#REF!-'База (2)'!G548</f>
        <v>#REF!</v>
      </c>
      <c r="H548" s="28" t="e">
        <f>База!#REF!-'База (2)'!H548</f>
        <v>#REF!</v>
      </c>
      <c r="I548" s="17" t="e">
        <f>База!#REF!-'База (2)'!I548</f>
        <v>#REF!</v>
      </c>
      <c r="J548" s="29" t="e">
        <f>База!#REF!-'База (2)'!J548</f>
        <v>#REF!</v>
      </c>
      <c r="K548" s="111" t="e">
        <f>База!#REF!-'База (2)'!K548</f>
        <v>#REF!</v>
      </c>
      <c r="L548" s="18" t="e">
        <f>База!#REF!-'База (2)'!L548</f>
        <v>#REF!</v>
      </c>
      <c r="M548" s="29" t="e">
        <f>База!#REF!-'База (2)'!M548</f>
        <v>#REF!</v>
      </c>
      <c r="N548" s="181" t="e">
        <f>База!#REF!-'База (2)'!N548</f>
        <v>#REF!</v>
      </c>
      <c r="O548" s="19" t="e">
        <f>База!#REF!-'База (2)'!O548</f>
        <v>#REF!</v>
      </c>
      <c r="P548" s="32" t="e">
        <f>База!#REF!-'База (2)'!P548</f>
        <v>#REF!</v>
      </c>
      <c r="Q548" s="93"/>
      <c r="R548" s="93"/>
      <c r="S548" s="93"/>
      <c r="U548" s="81"/>
    </row>
    <row r="549" spans="1:24" s="20" customFormat="1" ht="31.5" outlineLevel="1">
      <c r="A549" s="193" t="s">
        <v>82</v>
      </c>
      <c r="B549" s="5" t="s">
        <v>139</v>
      </c>
      <c r="C549" s="9" t="s">
        <v>142</v>
      </c>
      <c r="D549" s="163" t="s">
        <v>1</v>
      </c>
      <c r="E549" s="26">
        <f>База!E554-'База (2)'!E549</f>
        <v>-11820</v>
      </c>
      <c r="F549" s="21">
        <f>База!F554-'База (2)'!F549</f>
        <v>-72027</v>
      </c>
      <c r="G549" s="27">
        <f>База!G554-'База (2)'!G549</f>
        <v>-42388919.520000003</v>
      </c>
      <c r="H549" s="26">
        <f>База!H554-'База (2)'!H549</f>
        <v>-6414</v>
      </c>
      <c r="I549" s="21">
        <f>База!I554-'База (2)'!I549</f>
        <v>-62579</v>
      </c>
      <c r="J549" s="27">
        <f>База!J554-'База (2)'!J549</f>
        <v>9235826.9899999984</v>
      </c>
      <c r="K549" s="26">
        <f>База!K554-'База (2)'!K549</f>
        <v>5406</v>
      </c>
      <c r="L549" s="21">
        <f>База!L554-'База (2)'!L549</f>
        <v>9448</v>
      </c>
      <c r="M549" s="27">
        <f>База!M554-'База (2)'!M549</f>
        <v>51624746.510000005</v>
      </c>
      <c r="N549" s="30">
        <f>База!N554-'База (2)'!N549</f>
        <v>0.7963937004971029</v>
      </c>
      <c r="O549" s="15">
        <f>База!O554-'База (2)'!O549</f>
        <v>1.2256371127506605</v>
      </c>
      <c r="P549" s="31">
        <f>База!P554-'База (2)'!P549</f>
        <v>1.5562027467707469</v>
      </c>
      <c r="Q549" s="92"/>
      <c r="R549" s="92"/>
      <c r="S549" s="92"/>
      <c r="T549" s="87"/>
      <c r="U549" s="81"/>
    </row>
    <row r="550" spans="1:24" s="20" customFormat="1" ht="31.5" outlineLevel="1">
      <c r="A550" s="194" t="s">
        <v>82</v>
      </c>
      <c r="B550" s="7" t="s">
        <v>188</v>
      </c>
      <c r="C550" s="10" t="s">
        <v>184</v>
      </c>
      <c r="D550" s="164" t="s">
        <v>1</v>
      </c>
      <c r="E550" s="28">
        <f>База!E555-'База (2)'!E550</f>
        <v>-12155</v>
      </c>
      <c r="F550" s="17">
        <f>База!F555-'База (2)'!F550</f>
        <v>-78660</v>
      </c>
      <c r="G550" s="29">
        <f>База!G555-'База (2)'!G550</f>
        <v>-53592618.100000001</v>
      </c>
      <c r="H550" s="28">
        <f>База!H555-'База (2)'!H550</f>
        <v>-14166</v>
      </c>
      <c r="I550" s="17">
        <f>База!I555-'База (2)'!I550</f>
        <v>-81334</v>
      </c>
      <c r="J550" s="29">
        <f>База!J555-'База (2)'!J550</f>
        <v>-23039071.59</v>
      </c>
      <c r="K550" s="111">
        <f>База!K555-'База (2)'!K550</f>
        <v>-2011</v>
      </c>
      <c r="L550" s="18">
        <f>База!L555-'База (2)'!L550</f>
        <v>-2674</v>
      </c>
      <c r="M550" s="29">
        <f>База!M555-'База (2)'!M550</f>
        <v>30553546.510000002</v>
      </c>
      <c r="N550" s="181">
        <f>База!N555-'База (2)'!N550</f>
        <v>-0.32091521002652995</v>
      </c>
      <c r="O550" s="19">
        <f>База!O555-'База (2)'!O550</f>
        <v>-3.3994406305619118E-2</v>
      </c>
      <c r="P550" s="32">
        <f>База!P555-'База (2)'!P550</f>
        <v>0.39867898907792415</v>
      </c>
      <c r="Q550" s="93"/>
      <c r="R550" s="93"/>
      <c r="S550" s="93"/>
      <c r="T550" s="87"/>
      <c r="U550" s="81"/>
    </row>
    <row r="551" spans="1:24" s="20" customFormat="1" ht="31.5" outlineLevel="1">
      <c r="A551" s="194" t="s">
        <v>82</v>
      </c>
      <c r="B551" s="7"/>
      <c r="C551" s="10" t="s">
        <v>224</v>
      </c>
      <c r="D551" s="164" t="s">
        <v>225</v>
      </c>
      <c r="E551" s="28">
        <f>База!E556-'База (2)'!E551</f>
        <v>-5673</v>
      </c>
      <c r="F551" s="17">
        <f>База!F556-'База (2)'!F551</f>
        <v>-2210</v>
      </c>
      <c r="G551" s="29">
        <f>База!G556-'База (2)'!G551</f>
        <v>-12063174.16</v>
      </c>
      <c r="H551" s="28">
        <f>База!H556-'База (2)'!H551</f>
        <v>-4571</v>
      </c>
      <c r="I551" s="17">
        <f>База!I556-'База (2)'!I551</f>
        <v>-2593</v>
      </c>
      <c r="J551" s="29">
        <f>База!J556-'База (2)'!J551</f>
        <v>-16763436.550000001</v>
      </c>
      <c r="K551" s="111">
        <f>База!K556-'База (2)'!K551</f>
        <v>1102</v>
      </c>
      <c r="L551" s="18">
        <f>База!L556-'База (2)'!L551</f>
        <v>-383</v>
      </c>
      <c r="M551" s="29">
        <f>База!M556-'База (2)'!M551</f>
        <v>-4700262.3900000006</v>
      </c>
      <c r="N551" s="181">
        <f>База!N556-'База (2)'!N551</f>
        <v>0.36425879955688883</v>
      </c>
      <c r="O551" s="19">
        <f>База!O556-'База (2)'!O551</f>
        <v>5.836405523976046E-3</v>
      </c>
      <c r="P551" s="32">
        <f>База!P556-'База (2)'!P551</f>
        <v>-0.11083415778109004</v>
      </c>
      <c r="Q551" s="93"/>
      <c r="R551" s="93"/>
      <c r="S551" s="93"/>
      <c r="T551" s="87"/>
      <c r="U551" s="81"/>
    </row>
    <row r="552" spans="1:24" s="20" customFormat="1" outlineLevel="1">
      <c r="A552" s="194" t="s">
        <v>82</v>
      </c>
      <c r="B552" s="7"/>
      <c r="C552" s="10" t="s">
        <v>222</v>
      </c>
      <c r="D552" s="164" t="s">
        <v>223</v>
      </c>
      <c r="E552" s="28">
        <f>База!E557-'База (2)'!E552</f>
        <v>-4414</v>
      </c>
      <c r="F552" s="17">
        <f>База!F557-'База (2)'!F552</f>
        <v>0</v>
      </c>
      <c r="G552" s="29">
        <f>База!G557-'База (2)'!G552</f>
        <v>-3005120.5</v>
      </c>
      <c r="H552" s="28">
        <f>База!H557-'База (2)'!H552</f>
        <v>-1229</v>
      </c>
      <c r="I552" s="17">
        <f>База!I557-'База (2)'!I552</f>
        <v>0</v>
      </c>
      <c r="J552" s="29">
        <f>База!J557-'База (2)'!J552</f>
        <v>10711281.34</v>
      </c>
      <c r="K552" s="111">
        <f>База!K557-'База (2)'!K552</f>
        <v>3185</v>
      </c>
      <c r="L552" s="18">
        <f>База!L557-'База (2)'!L552</f>
        <v>0</v>
      </c>
      <c r="M552" s="29">
        <f>База!M557-'База (2)'!M552</f>
        <v>13716401.84</v>
      </c>
      <c r="N552" s="181">
        <f>База!N557-'База (2)'!N552</f>
        <v>1.2734717485274385</v>
      </c>
      <c r="O552" s="19">
        <f>База!O557-'База (2)'!O552</f>
        <v>0</v>
      </c>
      <c r="P552" s="32">
        <f>База!P557-'База (2)'!P552</f>
        <v>8.1862592566634351</v>
      </c>
      <c r="Q552" s="93"/>
      <c r="R552" s="93"/>
      <c r="S552" s="93"/>
      <c r="T552" s="87"/>
      <c r="U552" s="81"/>
    </row>
    <row r="553" spans="1:24" s="20" customFormat="1" outlineLevel="1">
      <c r="A553" s="194" t="s">
        <v>82</v>
      </c>
      <c r="B553" s="7" t="s">
        <v>189</v>
      </c>
      <c r="C553" s="11" t="s">
        <v>144</v>
      </c>
      <c r="D553" s="164" t="s">
        <v>1</v>
      </c>
      <c r="E553" s="28">
        <f>База!E560-'База (2)'!E553</f>
        <v>-582</v>
      </c>
      <c r="F553" s="17">
        <f>База!F560-'База (2)'!F553</f>
        <v>1437</v>
      </c>
      <c r="G553" s="29">
        <f>База!G560-'База (2)'!G553</f>
        <v>4233806.32</v>
      </c>
      <c r="H553" s="28">
        <f>База!H560-'База (2)'!H553</f>
        <v>-175</v>
      </c>
      <c r="I553" s="17">
        <f>База!I560-'База (2)'!I553</f>
        <v>9944</v>
      </c>
      <c r="J553" s="29">
        <f>База!J560-'База (2)'!J553</f>
        <v>28438695.120000005</v>
      </c>
      <c r="K553" s="111">
        <f>База!K560-'База (2)'!K553</f>
        <v>407</v>
      </c>
      <c r="L553" s="18">
        <f>База!L560-'База (2)'!L553</f>
        <v>8507</v>
      </c>
      <c r="M553" s="29">
        <f>База!M560-'База (2)'!M553</f>
        <v>24204888.800000004</v>
      </c>
      <c r="N553" s="181">
        <f>База!N560-'База (2)'!N553</f>
        <v>2.1392809139784945</v>
      </c>
      <c r="O553" s="19">
        <f>База!O560-'База (2)'!O553</f>
        <v>1.9172864548118098</v>
      </c>
      <c r="P553" s="32">
        <f>База!P560-'База (2)'!P553</f>
        <v>3.0911678104001741</v>
      </c>
      <c r="Q553" s="93"/>
      <c r="R553" s="93"/>
      <c r="S553" s="93"/>
      <c r="T553" s="87"/>
      <c r="U553" s="81"/>
    </row>
    <row r="554" spans="1:24" s="16" customFormat="1" outlineLevel="1">
      <c r="A554" s="193" t="s">
        <v>82</v>
      </c>
      <c r="B554" s="5" t="s">
        <v>143</v>
      </c>
      <c r="C554" s="6" t="s">
        <v>2</v>
      </c>
      <c r="D554" s="163" t="s">
        <v>3</v>
      </c>
      <c r="E554" s="26">
        <f>База!E561-'База (2)'!E554</f>
        <v>367</v>
      </c>
      <c r="F554" s="14">
        <f>База!F561-'База (2)'!F554</f>
        <v>3802</v>
      </c>
      <c r="G554" s="27">
        <f>База!G561-'База (2)'!G554</f>
        <v>14913407</v>
      </c>
      <c r="H554" s="230">
        <f>База!H561-'База (2)'!H554</f>
        <v>660</v>
      </c>
      <c r="I554" s="231">
        <f>База!I561-'База (2)'!I554</f>
        <v>3609</v>
      </c>
      <c r="J554" s="232">
        <f>База!J561-'База (2)'!J554</f>
        <v>20702640</v>
      </c>
      <c r="K554" s="165">
        <f>База!K561-'База (2)'!K554</f>
        <v>293</v>
      </c>
      <c r="L554" s="21">
        <f>База!L561-'База (2)'!L554</f>
        <v>-193</v>
      </c>
      <c r="M554" s="27">
        <f>База!M561-'База (2)'!M554</f>
        <v>5789233</v>
      </c>
      <c r="N554" s="30">
        <f>База!N561-'База (2)'!N554</f>
        <v>0.79836512261580383</v>
      </c>
      <c r="O554" s="15">
        <f>База!O561-'База (2)'!O554</f>
        <v>-5.0762756443976854E-2</v>
      </c>
      <c r="P554" s="31">
        <f>База!P561-'База (2)'!P554</f>
        <v>0.38818983482446368</v>
      </c>
      <c r="Q554" s="92"/>
      <c r="R554" s="92"/>
      <c r="S554" s="92"/>
      <c r="T554" s="86"/>
      <c r="U554" s="81"/>
    </row>
    <row r="555" spans="1:24" s="13" customFormat="1">
      <c r="A555" s="36" t="s">
        <v>65</v>
      </c>
      <c r="B555" s="37" t="s">
        <v>85</v>
      </c>
      <c r="C555" s="215" t="s">
        <v>84</v>
      </c>
      <c r="D555" s="208" t="s">
        <v>145</v>
      </c>
      <c r="E555" s="40" t="e">
        <f>База!E562-'База (2)'!E555</f>
        <v>#VALUE!</v>
      </c>
      <c r="F555" s="41" t="e">
        <f>База!F562-'База (2)'!F555</f>
        <v>#VALUE!</v>
      </c>
      <c r="G555" s="42">
        <f>База!G562-'База (2)'!G555</f>
        <v>28361216.629999965</v>
      </c>
      <c r="H555" s="40" t="e">
        <f>База!H562-'База (2)'!H555</f>
        <v>#VALUE!</v>
      </c>
      <c r="I555" s="41" t="e">
        <f>База!I562-'База (2)'!I555</f>
        <v>#VALUE!</v>
      </c>
      <c r="J555" s="42">
        <f>База!J562-'База (2)'!J555</f>
        <v>181784334.03</v>
      </c>
      <c r="K555" s="40" t="e">
        <f>База!K562-'База (2)'!K555</f>
        <v>#VALUE!</v>
      </c>
      <c r="L555" s="41" t="e">
        <f>База!L562-'База (2)'!L555</f>
        <v>#VALUE!</v>
      </c>
      <c r="M555" s="42">
        <f>База!M562-'База (2)'!M555</f>
        <v>153423117.40000001</v>
      </c>
      <c r="N555" s="216" t="e">
        <f>База!N562-'База (2)'!N555</f>
        <v>#VALUE!</v>
      </c>
      <c r="O555" s="217" t="e">
        <f>База!O562-'База (2)'!O555</f>
        <v>#VALUE!</v>
      </c>
      <c r="P555" s="43">
        <f>База!P562-'База (2)'!P555</f>
        <v>0.87563767989598107</v>
      </c>
      <c r="Q555" s="91"/>
      <c r="R555" s="91"/>
      <c r="S555" s="91"/>
      <c r="T555" s="85"/>
      <c r="U555" s="81"/>
      <c r="W555" s="81"/>
      <c r="X555" s="81">
        <v>47262844.380000003</v>
      </c>
    </row>
    <row r="556" spans="1:24" s="16" customFormat="1" outlineLevel="1">
      <c r="A556" s="193" t="s">
        <v>85</v>
      </c>
      <c r="B556" s="5" t="s">
        <v>136</v>
      </c>
      <c r="C556" s="6" t="s">
        <v>137</v>
      </c>
      <c r="D556" s="161" t="s">
        <v>194</v>
      </c>
      <c r="E556" s="26">
        <f>База!E563-'База (2)'!E556</f>
        <v>-4</v>
      </c>
      <c r="F556" s="14">
        <f>База!F563-'База (2)'!F556</f>
        <v>-65</v>
      </c>
      <c r="G556" s="27">
        <f>База!G563-'База (2)'!G556</f>
        <v>-1071635.8399999999</v>
      </c>
      <c r="H556" s="26">
        <f>База!H563-'База (2)'!H556</f>
        <v>0</v>
      </c>
      <c r="I556" s="14">
        <f>База!I563-'База (2)'!I556</f>
        <v>0</v>
      </c>
      <c r="J556" s="27">
        <f>База!J563-'База (2)'!J556</f>
        <v>0</v>
      </c>
      <c r="K556" s="26">
        <f>База!K563-'База (2)'!K556</f>
        <v>4</v>
      </c>
      <c r="L556" s="14">
        <f>База!L563-'База (2)'!L556</f>
        <v>65</v>
      </c>
      <c r="M556" s="27">
        <f>База!M563-'База (2)'!M556</f>
        <v>1071635.8399999999</v>
      </c>
      <c r="N556" s="30">
        <f>База!N563-'База (2)'!N556</f>
        <v>1</v>
      </c>
      <c r="O556" s="15">
        <f>База!O563-'База (2)'!O556</f>
        <v>1</v>
      </c>
      <c r="P556" s="31">
        <f>База!P563-'База (2)'!P556</f>
        <v>1</v>
      </c>
      <c r="Q556" s="92"/>
      <c r="R556" s="92"/>
      <c r="S556" s="92"/>
      <c r="T556" s="86"/>
      <c r="U556" s="81"/>
    </row>
    <row r="557" spans="1:24" s="20" customFormat="1" outlineLevel="1">
      <c r="A557" s="194" t="s">
        <v>85</v>
      </c>
      <c r="B557" s="7"/>
      <c r="C557" s="8" t="s">
        <v>166</v>
      </c>
      <c r="D557" s="162" t="s">
        <v>194</v>
      </c>
      <c r="E557" s="28">
        <f>База!E564-'База (2)'!E557</f>
        <v>0</v>
      </c>
      <c r="F557" s="17">
        <f>База!F564-'База (2)'!F557</f>
        <v>0</v>
      </c>
      <c r="G557" s="29">
        <f>База!G564-'База (2)'!G557</f>
        <v>0</v>
      </c>
      <c r="H557" s="28">
        <f>База!H564-'База (2)'!H557</f>
        <v>0</v>
      </c>
      <c r="I557" s="17">
        <f>База!I564-'База (2)'!I557</f>
        <v>0</v>
      </c>
      <c r="J557" s="29">
        <f>База!J564-'База (2)'!J557</f>
        <v>0</v>
      </c>
      <c r="K557" s="28">
        <f>База!K564-'База (2)'!K557</f>
        <v>0</v>
      </c>
      <c r="L557" s="18">
        <f>База!L564-'База (2)'!L557</f>
        <v>0</v>
      </c>
      <c r="M557" s="29">
        <f>База!M564-'База (2)'!M557</f>
        <v>0</v>
      </c>
      <c r="N557" s="181">
        <f>База!N564-'База (2)'!N557</f>
        <v>0</v>
      </c>
      <c r="O557" s="19">
        <f>База!O564-'База (2)'!O557</f>
        <v>0</v>
      </c>
      <c r="P557" s="32">
        <f>База!P564-'База (2)'!P557</f>
        <v>0</v>
      </c>
      <c r="Q557" s="93"/>
      <c r="R557" s="93"/>
      <c r="S557" s="93"/>
      <c r="T557" s="87"/>
      <c r="U557" s="81"/>
    </row>
    <row r="558" spans="1:24" s="20" customFormat="1" outlineLevel="1">
      <c r="A558" s="194" t="s">
        <v>85</v>
      </c>
      <c r="B558" s="7"/>
      <c r="C558" s="8" t="s">
        <v>167</v>
      </c>
      <c r="D558" s="162" t="s">
        <v>194</v>
      </c>
      <c r="E558" s="28">
        <f>База!E565-'База (2)'!E558</f>
        <v>0</v>
      </c>
      <c r="F558" s="17">
        <f>База!F565-'База (2)'!F558</f>
        <v>0</v>
      </c>
      <c r="G558" s="29">
        <f>База!G565-'База (2)'!G558</f>
        <v>0</v>
      </c>
      <c r="H558" s="28">
        <f>База!H565-'База (2)'!H558</f>
        <v>0</v>
      </c>
      <c r="I558" s="17">
        <f>База!I565-'База (2)'!I558</f>
        <v>0</v>
      </c>
      <c r="J558" s="29">
        <f>База!J565-'База (2)'!J558</f>
        <v>0</v>
      </c>
      <c r="K558" s="111">
        <f>База!K565-'База (2)'!K558</f>
        <v>0</v>
      </c>
      <c r="L558" s="18">
        <f>База!L565-'База (2)'!L558</f>
        <v>0</v>
      </c>
      <c r="M558" s="29">
        <f>База!M565-'База (2)'!M558</f>
        <v>0</v>
      </c>
      <c r="N558" s="181">
        <f>База!N565-'База (2)'!N558</f>
        <v>0</v>
      </c>
      <c r="O558" s="19">
        <f>База!O565-'База (2)'!O558</f>
        <v>0</v>
      </c>
      <c r="P558" s="32">
        <f>База!P565-'База (2)'!P558</f>
        <v>0</v>
      </c>
      <c r="Q558" s="93"/>
      <c r="R558" s="93"/>
      <c r="S558" s="93"/>
      <c r="T558" s="87"/>
      <c r="U558" s="81"/>
    </row>
    <row r="559" spans="1:24" s="20" customFormat="1" outlineLevel="1">
      <c r="A559" s="194" t="s">
        <v>85</v>
      </c>
      <c r="B559" s="7" t="s">
        <v>168</v>
      </c>
      <c r="C559" s="8" t="s">
        <v>138</v>
      </c>
      <c r="D559" s="162" t="s">
        <v>194</v>
      </c>
      <c r="E559" s="28">
        <f>База!E566-'База (2)'!E559</f>
        <v>0</v>
      </c>
      <c r="F559" s="17">
        <f>База!F566-'База (2)'!F559</f>
        <v>0</v>
      </c>
      <c r="G559" s="29">
        <f>База!G566-'База (2)'!G559</f>
        <v>0</v>
      </c>
      <c r="H559" s="28">
        <f>База!H566-'База (2)'!H559</f>
        <v>0</v>
      </c>
      <c r="I559" s="17">
        <f>База!I566-'База (2)'!I559</f>
        <v>0</v>
      </c>
      <c r="J559" s="29">
        <f>База!J566-'База (2)'!J559</f>
        <v>0</v>
      </c>
      <c r="K559" s="111">
        <f>База!K566-'База (2)'!K559</f>
        <v>0</v>
      </c>
      <c r="L559" s="18">
        <f>База!L566-'База (2)'!L559</f>
        <v>0</v>
      </c>
      <c r="M559" s="29">
        <f>База!M566-'База (2)'!M559</f>
        <v>0</v>
      </c>
      <c r="N559" s="181">
        <f>База!N566-'База (2)'!N559</f>
        <v>0</v>
      </c>
      <c r="O559" s="19">
        <f>База!O566-'База (2)'!O559</f>
        <v>0</v>
      </c>
      <c r="P559" s="32">
        <f>База!P566-'База (2)'!P559</f>
        <v>0</v>
      </c>
      <c r="Q559" s="93"/>
      <c r="R559" s="93"/>
      <c r="S559" s="93"/>
      <c r="U559" s="81"/>
    </row>
    <row r="560" spans="1:24" s="20" customFormat="1" ht="31.5" outlineLevel="1">
      <c r="A560" s="194" t="s">
        <v>85</v>
      </c>
      <c r="B560" s="7" t="s">
        <v>169</v>
      </c>
      <c r="C560" s="129" t="s">
        <v>181</v>
      </c>
      <c r="D560" s="162" t="s">
        <v>195</v>
      </c>
      <c r="E560" s="28">
        <f>База!E567-'База (2)'!E560</f>
        <v>0</v>
      </c>
      <c r="F560" s="17">
        <f>База!F567-'База (2)'!F560</f>
        <v>0</v>
      </c>
      <c r="G560" s="29">
        <f>База!G567-'База (2)'!G560</f>
        <v>0</v>
      </c>
      <c r="H560" s="111">
        <f>База!H567-'База (2)'!H560</f>
        <v>0</v>
      </c>
      <c r="I560" s="18">
        <f>База!I567-'База (2)'!I560</f>
        <v>0</v>
      </c>
      <c r="J560" s="29">
        <f>База!J567-'База (2)'!J560</f>
        <v>0</v>
      </c>
      <c r="K560" s="28">
        <f>База!K567-'База (2)'!K560</f>
        <v>0</v>
      </c>
      <c r="L560" s="18">
        <f>База!L567-'База (2)'!L560</f>
        <v>0</v>
      </c>
      <c r="M560" s="29">
        <f>База!M567-'База (2)'!M560</f>
        <v>0</v>
      </c>
      <c r="N560" s="181">
        <f>База!N567-'База (2)'!N560</f>
        <v>0</v>
      </c>
      <c r="O560" s="19">
        <f>База!O567-'База (2)'!O560</f>
        <v>0</v>
      </c>
      <c r="P560" s="32">
        <f>База!P567-'База (2)'!P560</f>
        <v>0</v>
      </c>
      <c r="Q560" s="93"/>
      <c r="R560" s="93"/>
      <c r="S560" s="93"/>
      <c r="T560" s="87"/>
      <c r="U560" s="81"/>
    </row>
    <row r="561" spans="1:28" s="20" customFormat="1" outlineLevel="1">
      <c r="A561" s="194" t="s">
        <v>85</v>
      </c>
      <c r="B561" s="7" t="s">
        <v>170</v>
      </c>
      <c r="C561" s="8" t="s">
        <v>180</v>
      </c>
      <c r="D561" s="162" t="s">
        <v>194</v>
      </c>
      <c r="E561" s="28">
        <f>База!E568-'База (2)'!E561</f>
        <v>-4</v>
      </c>
      <c r="F561" s="17">
        <f>База!F568-'База (2)'!F561</f>
        <v>-65</v>
      </c>
      <c r="G561" s="29">
        <f>База!G568-'База (2)'!G561</f>
        <v>-1071635.8399999999</v>
      </c>
      <c r="H561" s="28">
        <f>База!H568-'База (2)'!H561</f>
        <v>0</v>
      </c>
      <c r="I561" s="17">
        <f>База!I568-'База (2)'!I561</f>
        <v>0</v>
      </c>
      <c r="J561" s="29">
        <f>База!J568-'База (2)'!J561</f>
        <v>0</v>
      </c>
      <c r="K561" s="111">
        <f>База!K568-'База (2)'!K561</f>
        <v>4</v>
      </c>
      <c r="L561" s="18">
        <f>База!L568-'База (2)'!L561</f>
        <v>65</v>
      </c>
      <c r="M561" s="29">
        <f>База!M568-'База (2)'!M561</f>
        <v>1071635.8399999999</v>
      </c>
      <c r="N561" s="181">
        <f>База!N568-'База (2)'!N561</f>
        <v>1</v>
      </c>
      <c r="O561" s="19">
        <f>База!O568-'База (2)'!O561</f>
        <v>1</v>
      </c>
      <c r="P561" s="32">
        <f>База!P568-'База (2)'!P561</f>
        <v>1</v>
      </c>
      <c r="Q561" s="93"/>
      <c r="R561" s="93"/>
      <c r="S561" s="93"/>
      <c r="T561" s="87"/>
      <c r="U561" s="81"/>
      <c r="X561" s="198"/>
      <c r="AB561" s="22"/>
    </row>
    <row r="562" spans="1:28" s="20" customFormat="1" outlineLevel="1">
      <c r="A562" s="194" t="s">
        <v>85</v>
      </c>
      <c r="B562" s="7" t="s">
        <v>171</v>
      </c>
      <c r="C562" s="8" t="s">
        <v>156</v>
      </c>
      <c r="D562" s="162"/>
      <c r="E562" s="28">
        <f>База!E569-'База (2)'!E562</f>
        <v>0</v>
      </c>
      <c r="F562" s="17">
        <f>База!F569-'База (2)'!F562</f>
        <v>0</v>
      </c>
      <c r="G562" s="29">
        <f>База!G569-'База (2)'!G562</f>
        <v>0</v>
      </c>
      <c r="H562" s="28">
        <f>База!H569-'База (2)'!H562</f>
        <v>0</v>
      </c>
      <c r="I562" s="17">
        <f>База!I569-'База (2)'!I562</f>
        <v>0</v>
      </c>
      <c r="J562" s="29">
        <f>База!J569-'База (2)'!J562</f>
        <v>0</v>
      </c>
      <c r="K562" s="111">
        <f>База!K569-'База (2)'!K562</f>
        <v>0</v>
      </c>
      <c r="L562" s="18">
        <f>База!L569-'База (2)'!L562</f>
        <v>0</v>
      </c>
      <c r="M562" s="29">
        <f>База!M569-'База (2)'!M562</f>
        <v>0</v>
      </c>
      <c r="N562" s="181">
        <f>База!N569-'База (2)'!N562</f>
        <v>0</v>
      </c>
      <c r="O562" s="19">
        <f>База!O569-'База (2)'!O562</f>
        <v>0</v>
      </c>
      <c r="P562" s="32">
        <f>База!P569-'База (2)'!P562</f>
        <v>0</v>
      </c>
      <c r="Q562" s="93"/>
      <c r="R562" s="93"/>
      <c r="S562" s="93"/>
      <c r="T562" s="87"/>
      <c r="U562" s="81"/>
    </row>
    <row r="563" spans="1:28" s="16" customFormat="1" outlineLevel="1">
      <c r="A563" s="193" t="s">
        <v>85</v>
      </c>
      <c r="B563" s="5" t="s">
        <v>141</v>
      </c>
      <c r="C563" s="6" t="s">
        <v>140</v>
      </c>
      <c r="D563" s="161" t="s">
        <v>159</v>
      </c>
      <c r="E563" s="26">
        <f>База!E570-'База (2)'!E563</f>
        <v>-10</v>
      </c>
      <c r="F563" s="14">
        <f>База!F570-'База (2)'!F563</f>
        <v>-110</v>
      </c>
      <c r="G563" s="27">
        <f>База!G570-'База (2)'!G563</f>
        <v>-197787.4</v>
      </c>
      <c r="H563" s="26">
        <f>База!H570-'База (2)'!H563</f>
        <v>0</v>
      </c>
      <c r="I563" s="21">
        <f>База!I570-'База (2)'!I563</f>
        <v>0</v>
      </c>
      <c r="J563" s="27">
        <f>База!J570-'База (2)'!J563</f>
        <v>0</v>
      </c>
      <c r="K563" s="26">
        <f>База!K570-'База (2)'!K563</f>
        <v>10</v>
      </c>
      <c r="L563" s="21">
        <f>База!L570-'База (2)'!L563</f>
        <v>110</v>
      </c>
      <c r="M563" s="27">
        <f>База!M570-'База (2)'!M563</f>
        <v>197787.4</v>
      </c>
      <c r="N563" s="30">
        <f>База!N570-'База (2)'!N563</f>
        <v>1</v>
      </c>
      <c r="O563" s="15">
        <f>База!O570-'База (2)'!O563</f>
        <v>1</v>
      </c>
      <c r="P563" s="31">
        <f>База!P570-'База (2)'!P563</f>
        <v>1</v>
      </c>
      <c r="Q563" s="92"/>
      <c r="R563" s="92"/>
      <c r="S563" s="92"/>
      <c r="T563" s="86"/>
      <c r="U563" s="81"/>
    </row>
    <row r="564" spans="1:28" s="16" customFormat="1" outlineLevel="1">
      <c r="A564" s="193" t="s">
        <v>85</v>
      </c>
      <c r="B564" s="5"/>
      <c r="C564" s="8" t="s">
        <v>166</v>
      </c>
      <c r="D564" s="162" t="s">
        <v>159</v>
      </c>
      <c r="E564" s="28">
        <f>База!E571-'База (2)'!E564</f>
        <v>0</v>
      </c>
      <c r="F564" s="17">
        <f>База!F571-'База (2)'!F564</f>
        <v>0</v>
      </c>
      <c r="G564" s="29">
        <f>База!G571-'База (2)'!G564</f>
        <v>0</v>
      </c>
      <c r="H564" s="28">
        <f>База!H571-'База (2)'!H564</f>
        <v>0</v>
      </c>
      <c r="I564" s="17">
        <f>База!I571-'База (2)'!I564</f>
        <v>0</v>
      </c>
      <c r="J564" s="29">
        <f>База!J571-'База (2)'!J564</f>
        <v>0</v>
      </c>
      <c r="K564" s="111">
        <f>База!K571-'База (2)'!K564</f>
        <v>0</v>
      </c>
      <c r="L564" s="18">
        <f>База!L571-'База (2)'!L564</f>
        <v>0</v>
      </c>
      <c r="M564" s="29">
        <f>База!M571-'База (2)'!M564</f>
        <v>0</v>
      </c>
      <c r="N564" s="30">
        <f>База!N571-'База (2)'!N564</f>
        <v>0</v>
      </c>
      <c r="O564" s="15">
        <f>База!O571-'База (2)'!O564</f>
        <v>0</v>
      </c>
      <c r="P564" s="31">
        <f>База!P571-'База (2)'!P564</f>
        <v>0</v>
      </c>
      <c r="Q564" s="93"/>
      <c r="R564" s="93"/>
      <c r="S564" s="93"/>
      <c r="T564" s="86"/>
      <c r="U564" s="81"/>
    </row>
    <row r="565" spans="1:28" s="16" customFormat="1" outlineLevel="1">
      <c r="A565" s="193" t="s">
        <v>85</v>
      </c>
      <c r="B565" s="5"/>
      <c r="C565" s="8" t="s">
        <v>167</v>
      </c>
      <c r="D565" s="162" t="s">
        <v>159</v>
      </c>
      <c r="E565" s="28">
        <f>База!E572-'База (2)'!E565</f>
        <v>0</v>
      </c>
      <c r="F565" s="17">
        <f>База!F572-'База (2)'!F565</f>
        <v>0</v>
      </c>
      <c r="G565" s="29">
        <f>База!G572-'База (2)'!G565</f>
        <v>0</v>
      </c>
      <c r="H565" s="111">
        <f>База!H572-'База (2)'!H565</f>
        <v>0</v>
      </c>
      <c r="I565" s="18">
        <f>База!I572-'База (2)'!I565</f>
        <v>0</v>
      </c>
      <c r="J565" s="29">
        <f>База!J572-'База (2)'!J565</f>
        <v>0</v>
      </c>
      <c r="K565" s="111">
        <f>База!K572-'База (2)'!K565</f>
        <v>0</v>
      </c>
      <c r="L565" s="18">
        <f>База!L572-'База (2)'!L565</f>
        <v>0</v>
      </c>
      <c r="M565" s="29">
        <f>База!M572-'База (2)'!M565</f>
        <v>0</v>
      </c>
      <c r="N565" s="181">
        <f>База!N572-'База (2)'!N565</f>
        <v>0</v>
      </c>
      <c r="O565" s="19">
        <f>База!O572-'База (2)'!O565</f>
        <v>0</v>
      </c>
      <c r="P565" s="32">
        <f>База!P572-'База (2)'!P565</f>
        <v>0</v>
      </c>
      <c r="Q565" s="93"/>
      <c r="R565" s="93"/>
      <c r="S565" s="93"/>
      <c r="T565" s="86"/>
      <c r="U565" s="81"/>
    </row>
    <row r="566" spans="1:28" s="20" customFormat="1" ht="31.5" outlineLevel="1">
      <c r="A566" s="193" t="s">
        <v>85</v>
      </c>
      <c r="B566" s="5"/>
      <c r="C566" s="129" t="s">
        <v>182</v>
      </c>
      <c r="D566" s="162" t="s">
        <v>159</v>
      </c>
      <c r="E566" s="28">
        <f>База!E573-'База (2)'!E566</f>
        <v>0</v>
      </c>
      <c r="F566" s="17">
        <f>База!F573-'База (2)'!F566</f>
        <v>0</v>
      </c>
      <c r="G566" s="29">
        <f>База!G573-'База (2)'!G566</f>
        <v>0</v>
      </c>
      <c r="H566" s="28">
        <f>База!H573-'База (2)'!H566</f>
        <v>0</v>
      </c>
      <c r="I566" s="18">
        <f>База!I573-'База (2)'!I566</f>
        <v>0</v>
      </c>
      <c r="J566" s="29">
        <f>База!J573-'База (2)'!J566</f>
        <v>0</v>
      </c>
      <c r="K566" s="111">
        <f>База!K573-'База (2)'!K566</f>
        <v>0</v>
      </c>
      <c r="L566" s="18">
        <f>База!L573-'База (2)'!L566</f>
        <v>0</v>
      </c>
      <c r="M566" s="29">
        <f>База!M573-'База (2)'!M566</f>
        <v>0</v>
      </c>
      <c r="N566" s="30">
        <f>База!N573-'База (2)'!N566</f>
        <v>0</v>
      </c>
      <c r="O566" s="15">
        <f>База!O573-'База (2)'!O566</f>
        <v>0</v>
      </c>
      <c r="P566" s="31">
        <f>База!P573-'База (2)'!P566</f>
        <v>0</v>
      </c>
      <c r="Q566" s="93"/>
      <c r="R566" s="93"/>
      <c r="S566" s="93"/>
      <c r="T566" s="87"/>
      <c r="U566" s="81"/>
    </row>
    <row r="567" spans="1:28" s="20" customFormat="1" outlineLevel="1">
      <c r="A567" s="194" t="s">
        <v>85</v>
      </c>
      <c r="B567" s="7" t="s">
        <v>185</v>
      </c>
      <c r="C567" s="8" t="s">
        <v>157</v>
      </c>
      <c r="D567" s="162" t="s">
        <v>159</v>
      </c>
      <c r="E567" s="28">
        <f>База!E574-'База (2)'!E567</f>
        <v>35797</v>
      </c>
      <c r="F567" s="17">
        <f>База!F574-'База (2)'!F567</f>
        <v>151082</v>
      </c>
      <c r="G567" s="29">
        <f>База!G574-'База (2)'!G567</f>
        <v>169058507.92999998</v>
      </c>
      <c r="H567" s="28">
        <f>База!H574-'База (2)'!H567</f>
        <v>28739</v>
      </c>
      <c r="I567" s="17">
        <f>База!I574-'База (2)'!I567</f>
        <v>153228.79999999999</v>
      </c>
      <c r="J567" s="29">
        <f>База!J574-'База (2)'!J567</f>
        <v>196606559.88999999</v>
      </c>
      <c r="K567" s="111">
        <f>База!K574-'База (2)'!K567</f>
        <v>-7058</v>
      </c>
      <c r="L567" s="18">
        <f>База!L574-'База (2)'!L567</f>
        <v>2146.7999999999884</v>
      </c>
      <c r="M567" s="29">
        <f>База!M574-'База (2)'!M567</f>
        <v>27548051.960000001</v>
      </c>
      <c r="N567" s="181">
        <f>База!N574-'База (2)'!N567</f>
        <v>0.80260842851956316</v>
      </c>
      <c r="O567" s="19">
        <f>База!O574-'База (2)'!O567</f>
        <v>1.0134716122546166</v>
      </c>
      <c r="P567" s="32">
        <f>База!P574-'База (2)'!P567</f>
        <v>1.1615908259522933</v>
      </c>
      <c r="Q567" s="93"/>
      <c r="R567" s="93"/>
      <c r="S567" s="93"/>
      <c r="T567" s="87"/>
      <c r="U567" s="81"/>
    </row>
    <row r="568" spans="1:28" s="20" customFormat="1" outlineLevel="1">
      <c r="A568" s="194" t="s">
        <v>85</v>
      </c>
      <c r="B568" s="7" t="s">
        <v>186</v>
      </c>
      <c r="C568" s="8" t="s">
        <v>183</v>
      </c>
      <c r="D568" s="162" t="s">
        <v>159</v>
      </c>
      <c r="E568" s="28">
        <f>База!E575-'База (2)'!E568</f>
        <v>32659</v>
      </c>
      <c r="F568" s="17">
        <f>База!F575-'База (2)'!F568</f>
        <v>139192</v>
      </c>
      <c r="G568" s="29">
        <f>База!G575-'База (2)'!G568</f>
        <v>154539695.32999998</v>
      </c>
      <c r="H568" s="28">
        <f>База!H575-'База (2)'!H568</f>
        <v>26021</v>
      </c>
      <c r="I568" s="17">
        <f>База!I575-'База (2)'!I568</f>
        <v>142228.79999999999</v>
      </c>
      <c r="J568" s="29">
        <f>База!J575-'База (2)'!J568</f>
        <v>181631509.88999999</v>
      </c>
      <c r="K568" s="111">
        <f>База!K575-'База (2)'!K568</f>
        <v>-6638</v>
      </c>
      <c r="L568" s="18">
        <f>База!L575-'База (2)'!L568</f>
        <v>3036.7999999999884</v>
      </c>
      <c r="M568" s="29">
        <f>База!M575-'База (2)'!M568</f>
        <v>27091814.560000002</v>
      </c>
      <c r="N568" s="181">
        <f>База!N575-'База (2)'!N568</f>
        <v>-0.20325178358186105</v>
      </c>
      <c r="O568" s="19">
        <f>База!O575-'База (2)'!O568</f>
        <v>2.1817345824472586E-2</v>
      </c>
      <c r="P568" s="32">
        <f>База!P575-'База (2)'!P568</f>
        <v>0.17530650945149631</v>
      </c>
      <c r="Q568" s="93"/>
      <c r="R568" s="93"/>
      <c r="S568" s="93"/>
      <c r="T568" s="87"/>
      <c r="U568" s="81"/>
    </row>
    <row r="569" spans="1:28" s="20" customFormat="1" outlineLevel="1">
      <c r="A569" s="194" t="s">
        <v>85</v>
      </c>
      <c r="B569" s="7" t="s">
        <v>187</v>
      </c>
      <c r="C569" s="8" t="s">
        <v>156</v>
      </c>
      <c r="D569" s="162"/>
      <c r="E569" s="28" t="e">
        <f>База!#REF!-'База (2)'!E569</f>
        <v>#REF!</v>
      </c>
      <c r="F569" s="17" t="e">
        <f>База!#REF!-'База (2)'!F569</f>
        <v>#REF!</v>
      </c>
      <c r="G569" s="29" t="e">
        <f>База!#REF!-'База (2)'!G569</f>
        <v>#REF!</v>
      </c>
      <c r="H569" s="28" t="e">
        <f>База!#REF!-'База (2)'!H569</f>
        <v>#REF!</v>
      </c>
      <c r="I569" s="17" t="e">
        <f>База!#REF!-'База (2)'!I569</f>
        <v>#REF!</v>
      </c>
      <c r="J569" s="29" t="e">
        <f>База!#REF!-'База (2)'!J569</f>
        <v>#REF!</v>
      </c>
      <c r="K569" s="111" t="e">
        <f>База!#REF!-'База (2)'!K569</f>
        <v>#REF!</v>
      </c>
      <c r="L569" s="18" t="e">
        <f>База!#REF!-'База (2)'!L569</f>
        <v>#REF!</v>
      </c>
      <c r="M569" s="29" t="e">
        <f>База!#REF!-'База (2)'!M569</f>
        <v>#REF!</v>
      </c>
      <c r="N569" s="181" t="e">
        <f>База!#REF!-'База (2)'!N569</f>
        <v>#REF!</v>
      </c>
      <c r="O569" s="19" t="e">
        <f>База!#REF!-'База (2)'!O569</f>
        <v>#REF!</v>
      </c>
      <c r="P569" s="32" t="e">
        <f>База!#REF!-'База (2)'!P569</f>
        <v>#REF!</v>
      </c>
      <c r="Q569" s="93"/>
      <c r="R569" s="93"/>
      <c r="S569" s="93"/>
      <c r="U569" s="81"/>
    </row>
    <row r="570" spans="1:28" s="20" customFormat="1" ht="31.5" outlineLevel="1">
      <c r="A570" s="193" t="s">
        <v>85</v>
      </c>
      <c r="B570" s="5" t="s">
        <v>139</v>
      </c>
      <c r="C570" s="9" t="s">
        <v>142</v>
      </c>
      <c r="D570" s="163" t="s">
        <v>1</v>
      </c>
      <c r="E570" s="26">
        <f>База!E576-'База (2)'!E570</f>
        <v>-21454</v>
      </c>
      <c r="F570" s="21">
        <f>База!F576-'База (2)'!F570</f>
        <v>-130153</v>
      </c>
      <c r="G570" s="27">
        <f>База!G576-'База (2)'!G570</f>
        <v>-113570231.47</v>
      </c>
      <c r="H570" s="26">
        <f>База!H576-'База (2)'!H570</f>
        <v>-22575</v>
      </c>
      <c r="I570" s="21">
        <f>База!I576-'База (2)'!I570</f>
        <v>-128128</v>
      </c>
      <c r="J570" s="27">
        <f>База!J576-'База (2)'!J570</f>
        <v>-10635019.009999998</v>
      </c>
      <c r="K570" s="26">
        <f>База!K576-'База (2)'!K570</f>
        <v>-1121</v>
      </c>
      <c r="L570" s="21">
        <f>База!L576-'База (2)'!L570</f>
        <v>2025</v>
      </c>
      <c r="M570" s="27">
        <f>База!M576-'База (2)'!M570</f>
        <v>102935212.46000001</v>
      </c>
      <c r="N570" s="30">
        <f>База!N576-'База (2)'!N570</f>
        <v>7.0705879937210142E-2</v>
      </c>
      <c r="O570" s="15">
        <f>База!O576-'База (2)'!O570</f>
        <v>7.8061469686047394E-2</v>
      </c>
      <c r="P570" s="31">
        <f>База!P576-'База (2)'!P570</f>
        <v>0.85548340889602259</v>
      </c>
      <c r="Q570" s="92"/>
      <c r="R570" s="92"/>
      <c r="S570" s="92"/>
      <c r="T570" s="87"/>
      <c r="U570" s="81"/>
    </row>
    <row r="571" spans="1:28" s="20" customFormat="1" ht="31.5" outlineLevel="1">
      <c r="A571" s="194" t="s">
        <v>85</v>
      </c>
      <c r="B571" s="7" t="s">
        <v>188</v>
      </c>
      <c r="C571" s="10" t="s">
        <v>184</v>
      </c>
      <c r="D571" s="164" t="s">
        <v>1</v>
      </c>
      <c r="E571" s="28">
        <f>База!E577-'База (2)'!E571</f>
        <v>-22644</v>
      </c>
      <c r="F571" s="17">
        <f>База!F577-'База (2)'!F571</f>
        <v>-137635</v>
      </c>
      <c r="G571" s="29">
        <f>База!G577-'База (2)'!G571</f>
        <v>-127031524.56</v>
      </c>
      <c r="H571" s="28">
        <f>База!H577-'База (2)'!H571</f>
        <v>-26177</v>
      </c>
      <c r="I571" s="17">
        <f>База!I577-'База (2)'!I571</f>
        <v>-137256</v>
      </c>
      <c r="J571" s="29">
        <f>База!J577-'База (2)'!J571</f>
        <v>-29756066.380000003</v>
      </c>
      <c r="K571" s="111">
        <f>База!K577-'База (2)'!K571</f>
        <v>-3533</v>
      </c>
      <c r="L571" s="18">
        <f>База!L577-'База (2)'!L571</f>
        <v>379</v>
      </c>
      <c r="M571" s="29">
        <f>База!M577-'База (2)'!M571</f>
        <v>97275458.180000007</v>
      </c>
      <c r="N571" s="181">
        <f>База!N577-'База (2)'!N571</f>
        <v>-0.30458294794575602</v>
      </c>
      <c r="O571" s="19">
        <f>База!O577-'База (2)'!O571</f>
        <v>2.7536600428670031E-3</v>
      </c>
      <c r="P571" s="32">
        <f>База!P577-'База (2)'!P571</f>
        <v>0.62031630579189678</v>
      </c>
      <c r="Q571" s="93"/>
      <c r="R571" s="93"/>
      <c r="S571" s="93"/>
      <c r="T571" s="87"/>
      <c r="U571" s="81"/>
    </row>
    <row r="572" spans="1:28" s="20" customFormat="1" ht="31.5" outlineLevel="1">
      <c r="A572" s="194" t="s">
        <v>85</v>
      </c>
      <c r="B572" s="7"/>
      <c r="C572" s="10" t="s">
        <v>224</v>
      </c>
      <c r="D572" s="164" t="s">
        <v>225</v>
      </c>
      <c r="E572" s="28">
        <f>База!E578-'База (2)'!E572</f>
        <v>-6186</v>
      </c>
      <c r="F572" s="17">
        <f>База!F578-'База (2)'!F572</f>
        <v>-8562</v>
      </c>
      <c r="G572" s="29">
        <f>База!G578-'База (2)'!G572</f>
        <v>-14797366.68</v>
      </c>
      <c r="H572" s="28">
        <f>База!H578-'База (2)'!H572</f>
        <v>-6377</v>
      </c>
      <c r="I572" s="17">
        <f>База!I578-'База (2)'!I572</f>
        <v>-9240</v>
      </c>
      <c r="J572" s="29">
        <f>База!J578-'База (2)'!J572</f>
        <v>-22947475.309999995</v>
      </c>
      <c r="K572" s="111">
        <f>База!K578-'База (2)'!K572</f>
        <v>-191</v>
      </c>
      <c r="L572" s="18">
        <f>База!L578-'База (2)'!L572</f>
        <v>-678</v>
      </c>
      <c r="M572" s="29">
        <f>База!M578-'База (2)'!M572</f>
        <v>-8150108.6299999952</v>
      </c>
      <c r="N572" s="181">
        <f>База!N578-'База (2)'!N572</f>
        <v>-0.11098934937212235</v>
      </c>
      <c r="O572" s="19">
        <f>База!O578-'База (2)'!O572</f>
        <v>-6.7673378076062635E-2</v>
      </c>
      <c r="P572" s="32">
        <f>База!P578-'База (2)'!P572</f>
        <v>-0.26733919934213596</v>
      </c>
      <c r="Q572" s="93"/>
      <c r="R572" s="93"/>
      <c r="S572" s="93"/>
      <c r="T572" s="87"/>
      <c r="U572" s="81"/>
    </row>
    <row r="573" spans="1:28" s="20" customFormat="1" outlineLevel="1">
      <c r="A573" s="194" t="s">
        <v>85</v>
      </c>
      <c r="B573" s="7"/>
      <c r="C573" s="10" t="s">
        <v>222</v>
      </c>
      <c r="D573" s="164" t="s">
        <v>223</v>
      </c>
      <c r="E573" s="28">
        <f>База!E579-'База (2)'!E573</f>
        <v>-328</v>
      </c>
      <c r="F573" s="17">
        <f>База!F579-'База (2)'!F573</f>
        <v>0</v>
      </c>
      <c r="G573" s="29">
        <f>База!G579-'База (2)'!G573</f>
        <v>23369240.460000001</v>
      </c>
      <c r="H573" s="28">
        <f>База!H579-'База (2)'!H573</f>
        <v>-88</v>
      </c>
      <c r="I573" s="17">
        <f>База!I579-'База (2)'!I573</f>
        <v>0</v>
      </c>
      <c r="J573" s="29">
        <f>База!J579-'База (2)'!J573</f>
        <v>27463814.52</v>
      </c>
      <c r="K573" s="111">
        <f>База!K579-'База (2)'!K573</f>
        <v>240</v>
      </c>
      <c r="L573" s="18">
        <f>База!L579-'База (2)'!L573</f>
        <v>0</v>
      </c>
      <c r="M573" s="29">
        <f>База!M579-'База (2)'!M573</f>
        <v>4094574.0599999987</v>
      </c>
      <c r="N573" s="181">
        <f>База!N579-'База (2)'!N573</f>
        <v>4.5112315742914945E-2</v>
      </c>
      <c r="O573" s="19">
        <f>База!O579-'База (2)'!O573</f>
        <v>0</v>
      </c>
      <c r="P573" s="32">
        <f>База!P579-'База (2)'!P573</f>
        <v>0.27361088075209683</v>
      </c>
      <c r="Q573" s="93"/>
      <c r="R573" s="93"/>
      <c r="S573" s="93"/>
      <c r="T573" s="87"/>
      <c r="U573" s="81"/>
    </row>
    <row r="574" spans="1:28" s="20" customFormat="1" outlineLevel="1">
      <c r="A574" s="194" t="s">
        <v>85</v>
      </c>
      <c r="B574" s="7" t="s">
        <v>189</v>
      </c>
      <c r="C574" s="11" t="s">
        <v>144</v>
      </c>
      <c r="D574" s="164" t="s">
        <v>1</v>
      </c>
      <c r="E574" s="28">
        <f>База!E582-'База (2)'!E574</f>
        <v>-3329</v>
      </c>
      <c r="F574" s="17">
        <f>База!F582-'База (2)'!F574</f>
        <v>-14300</v>
      </c>
      <c r="G574" s="29">
        <f>База!G582-'База (2)'!G574</f>
        <v>-12115435</v>
      </c>
      <c r="H574" s="28">
        <f>База!H582-'База (2)'!H574</f>
        <v>-3602</v>
      </c>
      <c r="I574" s="17">
        <f>База!I582-'База (2)'!I574</f>
        <v>-14300</v>
      </c>
      <c r="J574" s="29">
        <f>База!J582-'База (2)'!J574</f>
        <v>-12750410</v>
      </c>
      <c r="K574" s="111">
        <f>База!K582-'База (2)'!K574</f>
        <v>-273</v>
      </c>
      <c r="L574" s="18">
        <f>База!L582-'База (2)'!L574</f>
        <v>0</v>
      </c>
      <c r="M574" s="29">
        <f>База!M582-'База (2)'!M574</f>
        <v>-634975</v>
      </c>
      <c r="N574" s="181">
        <f>База!N582-'База (2)'!N574</f>
        <v>-8.2006608591168526E-2</v>
      </c>
      <c r="O574" s="19">
        <f>База!O582-'База (2)'!O574</f>
        <v>0</v>
      </c>
      <c r="P574" s="32">
        <f>База!P582-'База (2)'!P574</f>
        <v>-5.2410416959853282E-2</v>
      </c>
      <c r="Q574" s="93"/>
      <c r="R574" s="93"/>
      <c r="S574" s="93"/>
      <c r="T574" s="87"/>
      <c r="U574" s="81"/>
    </row>
    <row r="575" spans="1:28" s="16" customFormat="1" outlineLevel="1">
      <c r="A575" s="193" t="s">
        <v>85</v>
      </c>
      <c r="B575" s="5" t="s">
        <v>143</v>
      </c>
      <c r="C575" s="6" t="s">
        <v>2</v>
      </c>
      <c r="D575" s="163" t="s">
        <v>3</v>
      </c>
      <c r="E575" s="26">
        <f>База!E583-'База (2)'!E575</f>
        <v>-4830</v>
      </c>
      <c r="F575" s="14">
        <f>База!F583-'База (2)'!F575</f>
        <v>0</v>
      </c>
      <c r="G575" s="27">
        <f>База!G583-'База (2)'!G575</f>
        <v>-24433783.359999999</v>
      </c>
      <c r="H575" s="230">
        <f>База!H583-'База (2)'!H575</f>
        <v>0</v>
      </c>
      <c r="I575" s="231">
        <f>База!I583-'База (2)'!I575</f>
        <v>0</v>
      </c>
      <c r="J575" s="232">
        <f>База!J583-'База (2)'!J575</f>
        <v>0</v>
      </c>
      <c r="K575" s="165">
        <f>База!K583-'База (2)'!K575</f>
        <v>4830</v>
      </c>
      <c r="L575" s="21">
        <f>База!L583-'База (2)'!L575</f>
        <v>0</v>
      </c>
      <c r="M575" s="27">
        <f>База!M583-'База (2)'!M575</f>
        <v>24433783.359999999</v>
      </c>
      <c r="N575" s="30">
        <f>База!N583-'База (2)'!N575</f>
        <v>1</v>
      </c>
      <c r="O575" s="15">
        <f>База!O583-'База (2)'!O575</f>
        <v>0</v>
      </c>
      <c r="P575" s="31">
        <f>База!P583-'База (2)'!P575</f>
        <v>1</v>
      </c>
      <c r="Q575" s="92"/>
      <c r="R575" s="92"/>
      <c r="S575" s="92"/>
      <c r="T575" s="86"/>
      <c r="U575" s="81"/>
    </row>
    <row r="576" spans="1:28" s="13" customFormat="1">
      <c r="A576" s="36" t="s">
        <v>68</v>
      </c>
      <c r="B576" s="37" t="s">
        <v>88</v>
      </c>
      <c r="C576" s="215" t="s">
        <v>87</v>
      </c>
      <c r="D576" s="208" t="s">
        <v>145</v>
      </c>
      <c r="E576" s="40" t="e">
        <f>База!E584-'База (2)'!E576</f>
        <v>#VALUE!</v>
      </c>
      <c r="F576" s="41" t="e">
        <f>База!F584-'База (2)'!F576</f>
        <v>#VALUE!</v>
      </c>
      <c r="G576" s="42">
        <f>База!G584-'База (2)'!G576</f>
        <v>437697.1099999547</v>
      </c>
      <c r="H576" s="40" t="e">
        <f>База!H584-'База (2)'!H576</f>
        <v>#VALUE!</v>
      </c>
      <c r="I576" s="41" t="e">
        <f>База!I584-'База (2)'!I576</f>
        <v>#VALUE!</v>
      </c>
      <c r="J576" s="42">
        <f>База!J584-'База (2)'!J576</f>
        <v>373775042.31999999</v>
      </c>
      <c r="K576" s="40" t="e">
        <f>База!K584-'База (2)'!K576</f>
        <v>#VALUE!</v>
      </c>
      <c r="L576" s="41" t="e">
        <f>База!L584-'База (2)'!L576</f>
        <v>#VALUE!</v>
      </c>
      <c r="M576" s="42">
        <f>База!M584-'База (2)'!M576</f>
        <v>373337345.20999998</v>
      </c>
      <c r="N576" s="216" t="e">
        <f>База!N584-'База (2)'!N576</f>
        <v>#VALUE!</v>
      </c>
      <c r="O576" s="217" t="e">
        <f>База!O584-'База (2)'!O576</f>
        <v>#VALUE!</v>
      </c>
      <c r="P576" s="43">
        <f>База!P584-'База (2)'!P576</f>
        <v>0.87153447442567966</v>
      </c>
      <c r="Q576" s="91"/>
      <c r="R576" s="91"/>
      <c r="S576" s="91"/>
      <c r="T576" s="85"/>
      <c r="U576" s="81"/>
      <c r="W576" s="81"/>
      <c r="X576" s="81">
        <v>67612358.230000004</v>
      </c>
    </row>
    <row r="577" spans="1:28" s="16" customFormat="1" outlineLevel="1">
      <c r="A577" s="193" t="s">
        <v>88</v>
      </c>
      <c r="B577" s="5" t="s">
        <v>136</v>
      </c>
      <c r="C577" s="6" t="s">
        <v>137</v>
      </c>
      <c r="D577" s="161" t="s">
        <v>194</v>
      </c>
      <c r="E577" s="26">
        <f>База!E585-'База (2)'!E577</f>
        <v>-114</v>
      </c>
      <c r="F577" s="14">
        <f>База!F585-'База (2)'!F577</f>
        <v>-1217</v>
      </c>
      <c r="G577" s="27">
        <f>База!G585-'База (2)'!G577</f>
        <v>-18867012.300000001</v>
      </c>
      <c r="H577" s="26">
        <f>База!H585-'База (2)'!H577</f>
        <v>0</v>
      </c>
      <c r="I577" s="14">
        <f>База!I585-'База (2)'!I577</f>
        <v>0</v>
      </c>
      <c r="J577" s="27">
        <f>База!J585-'База (2)'!J577</f>
        <v>0</v>
      </c>
      <c r="K577" s="26">
        <f>База!K585-'База (2)'!K577</f>
        <v>114</v>
      </c>
      <c r="L577" s="14">
        <f>База!L585-'База (2)'!L577</f>
        <v>1217</v>
      </c>
      <c r="M577" s="27">
        <f>База!M585-'База (2)'!M577</f>
        <v>18867012.300000001</v>
      </c>
      <c r="N577" s="30">
        <f>База!N585-'База (2)'!N577</f>
        <v>1</v>
      </c>
      <c r="O577" s="15">
        <f>База!O585-'База (2)'!O577</f>
        <v>1</v>
      </c>
      <c r="P577" s="31">
        <f>База!P585-'База (2)'!P577</f>
        <v>1</v>
      </c>
      <c r="Q577" s="92"/>
      <c r="R577" s="92"/>
      <c r="S577" s="92"/>
      <c r="T577" s="86"/>
      <c r="U577" s="81"/>
    </row>
    <row r="578" spans="1:28" s="20" customFormat="1" outlineLevel="1">
      <c r="A578" s="194" t="s">
        <v>88</v>
      </c>
      <c r="B578" s="7"/>
      <c r="C578" s="8" t="s">
        <v>166</v>
      </c>
      <c r="D578" s="162" t="s">
        <v>194</v>
      </c>
      <c r="E578" s="28">
        <f>База!E586-'База (2)'!E578</f>
        <v>0</v>
      </c>
      <c r="F578" s="17">
        <f>База!F586-'База (2)'!F578</f>
        <v>0</v>
      </c>
      <c r="G578" s="29">
        <f>База!G586-'База (2)'!G578</f>
        <v>0</v>
      </c>
      <c r="H578" s="28">
        <f>База!H586-'База (2)'!H578</f>
        <v>0</v>
      </c>
      <c r="I578" s="17">
        <f>База!I586-'База (2)'!I578</f>
        <v>0</v>
      </c>
      <c r="J578" s="29">
        <f>База!J586-'База (2)'!J578</f>
        <v>0</v>
      </c>
      <c r="K578" s="28">
        <f>База!K586-'База (2)'!K578</f>
        <v>0</v>
      </c>
      <c r="L578" s="18">
        <f>База!L586-'База (2)'!L578</f>
        <v>0</v>
      </c>
      <c r="M578" s="29">
        <f>База!M586-'База (2)'!M578</f>
        <v>0</v>
      </c>
      <c r="N578" s="181">
        <f>База!N586-'База (2)'!N578</f>
        <v>0</v>
      </c>
      <c r="O578" s="19">
        <f>База!O586-'База (2)'!O578</f>
        <v>0</v>
      </c>
      <c r="P578" s="32">
        <f>База!P586-'База (2)'!P578</f>
        <v>0</v>
      </c>
      <c r="Q578" s="93"/>
      <c r="R578" s="93"/>
      <c r="S578" s="93"/>
      <c r="T578" s="87"/>
      <c r="U578" s="81"/>
    </row>
    <row r="579" spans="1:28" s="20" customFormat="1" outlineLevel="1">
      <c r="A579" s="194" t="s">
        <v>88</v>
      </c>
      <c r="B579" s="7"/>
      <c r="C579" s="8" t="s">
        <v>167</v>
      </c>
      <c r="D579" s="162" t="s">
        <v>194</v>
      </c>
      <c r="E579" s="28">
        <f>База!E587-'База (2)'!E579</f>
        <v>0</v>
      </c>
      <c r="F579" s="17">
        <f>База!F587-'База (2)'!F579</f>
        <v>0</v>
      </c>
      <c r="G579" s="29">
        <f>База!G587-'База (2)'!G579</f>
        <v>0</v>
      </c>
      <c r="H579" s="28">
        <f>База!H587-'База (2)'!H579</f>
        <v>0</v>
      </c>
      <c r="I579" s="17">
        <f>База!I587-'База (2)'!I579</f>
        <v>0</v>
      </c>
      <c r="J579" s="29">
        <f>База!J587-'База (2)'!J579</f>
        <v>0</v>
      </c>
      <c r="K579" s="111">
        <f>База!K587-'База (2)'!K579</f>
        <v>0</v>
      </c>
      <c r="L579" s="18">
        <f>База!L587-'База (2)'!L579</f>
        <v>0</v>
      </c>
      <c r="M579" s="29">
        <f>База!M587-'База (2)'!M579</f>
        <v>0</v>
      </c>
      <c r="N579" s="181">
        <f>База!N587-'База (2)'!N579</f>
        <v>0</v>
      </c>
      <c r="O579" s="19">
        <f>База!O587-'База (2)'!O579</f>
        <v>0</v>
      </c>
      <c r="P579" s="32">
        <f>База!P587-'База (2)'!P579</f>
        <v>0</v>
      </c>
      <c r="Q579" s="93"/>
      <c r="R579" s="93"/>
      <c r="S579" s="93"/>
      <c r="T579" s="87"/>
      <c r="U579" s="81"/>
    </row>
    <row r="580" spans="1:28" s="20" customFormat="1" outlineLevel="1">
      <c r="A580" s="194" t="s">
        <v>88</v>
      </c>
      <c r="B580" s="7" t="s">
        <v>168</v>
      </c>
      <c r="C580" s="8" t="s">
        <v>138</v>
      </c>
      <c r="D580" s="162" t="s">
        <v>194</v>
      </c>
      <c r="E580" s="28">
        <f>База!E588-'База (2)'!E580</f>
        <v>0</v>
      </c>
      <c r="F580" s="17">
        <f>База!F588-'База (2)'!F580</f>
        <v>0</v>
      </c>
      <c r="G580" s="29">
        <f>База!G588-'База (2)'!G580</f>
        <v>0</v>
      </c>
      <c r="H580" s="28">
        <f>База!H588-'База (2)'!H580</f>
        <v>0</v>
      </c>
      <c r="I580" s="17">
        <f>База!I588-'База (2)'!I580</f>
        <v>0</v>
      </c>
      <c r="J580" s="29">
        <f>База!J588-'База (2)'!J580</f>
        <v>0</v>
      </c>
      <c r="K580" s="111">
        <f>База!K588-'База (2)'!K580</f>
        <v>0</v>
      </c>
      <c r="L580" s="18">
        <f>База!L588-'База (2)'!L580</f>
        <v>0</v>
      </c>
      <c r="M580" s="29">
        <f>База!M588-'База (2)'!M580</f>
        <v>0</v>
      </c>
      <c r="N580" s="181">
        <f>База!N588-'База (2)'!N580</f>
        <v>0</v>
      </c>
      <c r="O580" s="19">
        <f>База!O588-'База (2)'!O580</f>
        <v>0</v>
      </c>
      <c r="P580" s="32">
        <f>База!P588-'База (2)'!P580</f>
        <v>0</v>
      </c>
      <c r="Q580" s="93"/>
      <c r="R580" s="93"/>
      <c r="S580" s="93"/>
      <c r="U580" s="81"/>
    </row>
    <row r="581" spans="1:28" s="20" customFormat="1" ht="31.5" outlineLevel="1">
      <c r="A581" s="194" t="s">
        <v>88</v>
      </c>
      <c r="B581" s="7" t="s">
        <v>169</v>
      </c>
      <c r="C581" s="129" t="s">
        <v>181</v>
      </c>
      <c r="D581" s="162" t="s">
        <v>195</v>
      </c>
      <c r="E581" s="28">
        <f>База!E589-'База (2)'!E581</f>
        <v>0</v>
      </c>
      <c r="F581" s="17">
        <f>База!F589-'База (2)'!F581</f>
        <v>0</v>
      </c>
      <c r="G581" s="29">
        <f>База!G589-'База (2)'!G581</f>
        <v>0</v>
      </c>
      <c r="H581" s="111">
        <f>База!H589-'База (2)'!H581</f>
        <v>0</v>
      </c>
      <c r="I581" s="18">
        <f>База!I589-'База (2)'!I581</f>
        <v>0</v>
      </c>
      <c r="J581" s="29">
        <f>База!J589-'База (2)'!J581</f>
        <v>0</v>
      </c>
      <c r="K581" s="28">
        <f>База!K589-'База (2)'!K581</f>
        <v>0</v>
      </c>
      <c r="L581" s="18">
        <f>База!L589-'База (2)'!L581</f>
        <v>0</v>
      </c>
      <c r="M581" s="29">
        <f>База!M589-'База (2)'!M581</f>
        <v>0</v>
      </c>
      <c r="N581" s="181">
        <f>База!N589-'База (2)'!N581</f>
        <v>0</v>
      </c>
      <c r="O581" s="19">
        <f>База!O589-'База (2)'!O581</f>
        <v>0</v>
      </c>
      <c r="P581" s="32">
        <f>База!P589-'База (2)'!P581</f>
        <v>0</v>
      </c>
      <c r="Q581" s="93"/>
      <c r="R581" s="93"/>
      <c r="S581" s="93"/>
      <c r="T581" s="87"/>
      <c r="U581" s="81"/>
    </row>
    <row r="582" spans="1:28" s="20" customFormat="1" outlineLevel="1">
      <c r="A582" s="194" t="s">
        <v>88</v>
      </c>
      <c r="B582" s="7" t="s">
        <v>170</v>
      </c>
      <c r="C582" s="8" t="s">
        <v>180</v>
      </c>
      <c r="D582" s="162" t="s">
        <v>194</v>
      </c>
      <c r="E582" s="28">
        <f>База!E590-'База (2)'!E582</f>
        <v>-114</v>
      </c>
      <c r="F582" s="17">
        <f>База!F590-'База (2)'!F582</f>
        <v>-1217</v>
      </c>
      <c r="G582" s="29">
        <f>База!G590-'База (2)'!G582</f>
        <v>-18867012.300000001</v>
      </c>
      <c r="H582" s="28">
        <f>База!H590-'База (2)'!H582</f>
        <v>0</v>
      </c>
      <c r="I582" s="17">
        <f>База!I590-'База (2)'!I582</f>
        <v>0</v>
      </c>
      <c r="J582" s="29">
        <f>База!J590-'База (2)'!J582</f>
        <v>0</v>
      </c>
      <c r="K582" s="111">
        <f>База!K590-'База (2)'!K582</f>
        <v>114</v>
      </c>
      <c r="L582" s="18">
        <f>База!L590-'База (2)'!L582</f>
        <v>1217</v>
      </c>
      <c r="M582" s="29">
        <f>База!M590-'База (2)'!M582</f>
        <v>18867012.300000001</v>
      </c>
      <c r="N582" s="181">
        <f>База!N590-'База (2)'!N582</f>
        <v>1</v>
      </c>
      <c r="O582" s="19">
        <f>База!O590-'База (2)'!O582</f>
        <v>1</v>
      </c>
      <c r="P582" s="32">
        <f>База!P590-'База (2)'!P582</f>
        <v>1</v>
      </c>
      <c r="Q582" s="93"/>
      <c r="R582" s="93"/>
      <c r="S582" s="93"/>
      <c r="T582" s="87"/>
      <c r="U582" s="81"/>
      <c r="X582" s="198"/>
      <c r="AB582" s="22"/>
    </row>
    <row r="583" spans="1:28" s="20" customFormat="1" outlineLevel="1">
      <c r="A583" s="194" t="s">
        <v>88</v>
      </c>
      <c r="B583" s="7" t="s">
        <v>171</v>
      </c>
      <c r="C583" s="8" t="s">
        <v>156</v>
      </c>
      <c r="D583" s="162"/>
      <c r="E583" s="28">
        <f>База!E591-'База (2)'!E583</f>
        <v>230</v>
      </c>
      <c r="F583" s="17">
        <f>База!F591-'База (2)'!F583</f>
        <v>2605</v>
      </c>
      <c r="G583" s="29">
        <f>База!G591-'База (2)'!G583</f>
        <v>5506567.1399999997</v>
      </c>
      <c r="H583" s="28">
        <f>База!H591-'База (2)'!H583</f>
        <v>100</v>
      </c>
      <c r="I583" s="17">
        <f>База!I591-'База (2)'!I583</f>
        <v>1114</v>
      </c>
      <c r="J583" s="29">
        <f>База!J591-'База (2)'!J583</f>
        <v>2351817.4399999995</v>
      </c>
      <c r="K583" s="111">
        <f>База!K591-'База (2)'!K583</f>
        <v>-130</v>
      </c>
      <c r="L583" s="18">
        <f>База!L591-'База (2)'!L583</f>
        <v>-1491</v>
      </c>
      <c r="M583" s="29">
        <f>База!M591-'База (2)'!M583</f>
        <v>-3154749.7</v>
      </c>
      <c r="N583" s="181">
        <f>База!N591-'База (2)'!N583</f>
        <v>-0.56521739130434778</v>
      </c>
      <c r="O583" s="19">
        <f>База!O591-'База (2)'!O583</f>
        <v>-0.57236084452975045</v>
      </c>
      <c r="P583" s="32">
        <f>База!P591-'База (2)'!P583</f>
        <v>-0.57290678925600103</v>
      </c>
      <c r="Q583" s="93"/>
      <c r="R583" s="93"/>
      <c r="S583" s="93"/>
      <c r="T583" s="87"/>
      <c r="U583" s="81"/>
    </row>
    <row r="584" spans="1:28" s="16" customFormat="1" outlineLevel="1">
      <c r="A584" s="193" t="s">
        <v>88</v>
      </c>
      <c r="B584" s="5" t="s">
        <v>141</v>
      </c>
      <c r="C584" s="6" t="s">
        <v>140</v>
      </c>
      <c r="D584" s="161" t="s">
        <v>159</v>
      </c>
      <c r="E584" s="26">
        <f>База!E592-'База (2)'!E584</f>
        <v>-224</v>
      </c>
      <c r="F584" s="14">
        <f>База!F592-'База (2)'!F584</f>
        <v>-4206</v>
      </c>
      <c r="G584" s="27">
        <f>База!G592-'База (2)'!G584</f>
        <v>-7184534.7299999995</v>
      </c>
      <c r="H584" s="26">
        <f>База!H592-'База (2)'!H584</f>
        <v>0</v>
      </c>
      <c r="I584" s="21">
        <f>База!I592-'База (2)'!I584</f>
        <v>0</v>
      </c>
      <c r="J584" s="27">
        <f>База!J592-'База (2)'!J584</f>
        <v>0</v>
      </c>
      <c r="K584" s="26">
        <f>База!K592-'База (2)'!K584</f>
        <v>224</v>
      </c>
      <c r="L584" s="21">
        <f>База!L592-'База (2)'!L584</f>
        <v>4206</v>
      </c>
      <c r="M584" s="27">
        <f>База!M592-'База (2)'!M584</f>
        <v>7184534.7299999995</v>
      </c>
      <c r="N584" s="30">
        <f>База!N592-'База (2)'!N584</f>
        <v>1</v>
      </c>
      <c r="O584" s="15">
        <f>База!O592-'База (2)'!O584</f>
        <v>1</v>
      </c>
      <c r="P584" s="31">
        <f>База!P592-'База (2)'!P584</f>
        <v>1</v>
      </c>
      <c r="Q584" s="92"/>
      <c r="R584" s="92"/>
      <c r="S584" s="92"/>
      <c r="T584" s="86"/>
      <c r="U584" s="81"/>
    </row>
    <row r="585" spans="1:28" s="20" customFormat="1" outlineLevel="1">
      <c r="A585" s="193" t="s">
        <v>88</v>
      </c>
      <c r="B585" s="5"/>
      <c r="C585" s="8" t="s">
        <v>166</v>
      </c>
      <c r="D585" s="162" t="s">
        <v>159</v>
      </c>
      <c r="E585" s="28">
        <f>База!E593-'База (2)'!E585</f>
        <v>-47</v>
      </c>
      <c r="F585" s="17">
        <f>База!F593-'База (2)'!F585</f>
        <v>-2187</v>
      </c>
      <c r="G585" s="29">
        <f>База!G593-'База (2)'!G585</f>
        <v>-2491824.11</v>
      </c>
      <c r="H585" s="28">
        <f>База!H593-'База (2)'!H585</f>
        <v>0</v>
      </c>
      <c r="I585" s="17">
        <f>База!I593-'База (2)'!I585</f>
        <v>0</v>
      </c>
      <c r="J585" s="29">
        <f>База!J593-'База (2)'!J585</f>
        <v>0</v>
      </c>
      <c r="K585" s="111">
        <f>База!K593-'База (2)'!K585</f>
        <v>47</v>
      </c>
      <c r="L585" s="18">
        <f>База!L593-'База (2)'!L585</f>
        <v>2187</v>
      </c>
      <c r="M585" s="29">
        <f>База!M593-'База (2)'!M585</f>
        <v>2491824.11</v>
      </c>
      <c r="N585" s="30">
        <f>База!N593-'База (2)'!N585</f>
        <v>1</v>
      </c>
      <c r="O585" s="15">
        <f>База!O593-'База (2)'!O585</f>
        <v>1</v>
      </c>
      <c r="P585" s="31">
        <f>База!P593-'База (2)'!P585</f>
        <v>1</v>
      </c>
      <c r="Q585" s="93"/>
      <c r="R585" s="93"/>
      <c r="S585" s="93"/>
      <c r="T585" s="87"/>
      <c r="U585" s="81"/>
    </row>
    <row r="586" spans="1:28" s="20" customFormat="1" outlineLevel="1">
      <c r="A586" s="193" t="s">
        <v>88</v>
      </c>
      <c r="B586" s="5"/>
      <c r="C586" s="8" t="s">
        <v>167</v>
      </c>
      <c r="D586" s="162" t="s">
        <v>159</v>
      </c>
      <c r="E586" s="28">
        <f>База!E594-'База (2)'!E586</f>
        <v>230</v>
      </c>
      <c r="F586" s="17">
        <f>База!F594-'База (2)'!F586</f>
        <v>2605</v>
      </c>
      <c r="G586" s="29">
        <f>База!G594-'База (2)'!G586</f>
        <v>5506567.1399999997</v>
      </c>
      <c r="H586" s="111">
        <f>База!H594-'База (2)'!H586</f>
        <v>100</v>
      </c>
      <c r="I586" s="18">
        <f>База!I594-'База (2)'!I586</f>
        <v>1114</v>
      </c>
      <c r="J586" s="29">
        <f>База!J594-'База (2)'!J586</f>
        <v>2351817.4399999995</v>
      </c>
      <c r="K586" s="111">
        <f>База!K594-'База (2)'!K586</f>
        <v>-130</v>
      </c>
      <c r="L586" s="18">
        <f>База!L594-'База (2)'!L586</f>
        <v>-1491</v>
      </c>
      <c r="M586" s="29">
        <f>База!M594-'База (2)'!M586</f>
        <v>-3154749.7</v>
      </c>
      <c r="N586" s="181">
        <f>База!N594-'База (2)'!N586</f>
        <v>-0.56521739130434778</v>
      </c>
      <c r="O586" s="19">
        <f>База!O594-'База (2)'!O586</f>
        <v>-0.57236084452975045</v>
      </c>
      <c r="P586" s="32">
        <f>База!P594-'База (2)'!P586</f>
        <v>-0.57290678925600103</v>
      </c>
      <c r="Q586" s="93"/>
      <c r="R586" s="93"/>
      <c r="S586" s="93"/>
      <c r="T586" s="87"/>
      <c r="U586" s="81"/>
    </row>
    <row r="587" spans="1:28" s="20" customFormat="1" ht="31.5" outlineLevel="1">
      <c r="A587" s="193" t="s">
        <v>88</v>
      </c>
      <c r="B587" s="5"/>
      <c r="C587" s="129" t="s">
        <v>182</v>
      </c>
      <c r="D587" s="162" t="s">
        <v>159</v>
      </c>
      <c r="E587" s="28">
        <f>База!E595-'База (2)'!E587</f>
        <v>0</v>
      </c>
      <c r="F587" s="17">
        <f>База!F595-'База (2)'!F587</f>
        <v>0</v>
      </c>
      <c r="G587" s="29">
        <f>База!G595-'База (2)'!G587</f>
        <v>0</v>
      </c>
      <c r="H587" s="28">
        <f>База!H595-'База (2)'!H587</f>
        <v>0</v>
      </c>
      <c r="I587" s="18">
        <f>База!I595-'База (2)'!I587</f>
        <v>0</v>
      </c>
      <c r="J587" s="29">
        <f>База!J595-'База (2)'!J587</f>
        <v>0</v>
      </c>
      <c r="K587" s="111">
        <f>База!K595-'База (2)'!K587</f>
        <v>0</v>
      </c>
      <c r="L587" s="18">
        <f>База!L595-'База (2)'!L587</f>
        <v>0</v>
      </c>
      <c r="M587" s="29">
        <f>База!M595-'База (2)'!M587</f>
        <v>0</v>
      </c>
      <c r="N587" s="30">
        <f>База!N595-'База (2)'!N587</f>
        <v>0</v>
      </c>
      <c r="O587" s="15">
        <f>База!O595-'База (2)'!O587</f>
        <v>0</v>
      </c>
      <c r="P587" s="31">
        <f>База!P595-'База (2)'!P587</f>
        <v>0</v>
      </c>
      <c r="Q587" s="93"/>
      <c r="R587" s="93"/>
      <c r="S587" s="93"/>
      <c r="T587" s="87"/>
      <c r="U587" s="81"/>
    </row>
    <row r="588" spans="1:28" s="20" customFormat="1" outlineLevel="1">
      <c r="A588" s="194" t="s">
        <v>88</v>
      </c>
      <c r="B588" s="7" t="s">
        <v>185</v>
      </c>
      <c r="C588" s="8" t="s">
        <v>157</v>
      </c>
      <c r="D588" s="162" t="s">
        <v>159</v>
      </c>
      <c r="E588" s="28">
        <f>База!E596-'База (2)'!E588</f>
        <v>79084</v>
      </c>
      <c r="F588" s="17">
        <f>База!F596-'База (2)'!F588</f>
        <v>369373</v>
      </c>
      <c r="G588" s="29">
        <f>База!G596-'База (2)'!G588</f>
        <v>350438133.83999997</v>
      </c>
      <c r="H588" s="28">
        <f>База!H596-'База (2)'!H588</f>
        <v>66988</v>
      </c>
      <c r="I588" s="17">
        <f>База!I596-'База (2)'!I588</f>
        <v>335697</v>
      </c>
      <c r="J588" s="29">
        <f>База!J596-'База (2)'!J588</f>
        <v>375458092.38999999</v>
      </c>
      <c r="K588" s="111">
        <f>База!K596-'База (2)'!K588</f>
        <v>-12096</v>
      </c>
      <c r="L588" s="18">
        <f>База!L596-'База (2)'!L588</f>
        <v>-33676</v>
      </c>
      <c r="M588" s="29">
        <f>База!M596-'База (2)'!M588</f>
        <v>25019958.549999997</v>
      </c>
      <c r="N588" s="181">
        <f>База!N596-'База (2)'!N588</f>
        <v>0.84465627679427047</v>
      </c>
      <c r="O588" s="19">
        <f>База!O596-'База (2)'!O588</f>
        <v>0.8985970838831947</v>
      </c>
      <c r="P588" s="32">
        <f>База!P596-'База (2)'!P588</f>
        <v>1.0498637884013005</v>
      </c>
      <c r="Q588" s="93"/>
      <c r="R588" s="93"/>
      <c r="S588" s="93"/>
      <c r="T588" s="87"/>
      <c r="U588" s="81"/>
    </row>
    <row r="589" spans="1:28" s="20" customFormat="1" outlineLevel="1">
      <c r="A589" s="194" t="s">
        <v>88</v>
      </c>
      <c r="B589" s="7" t="s">
        <v>186</v>
      </c>
      <c r="C589" s="8" t="s">
        <v>183</v>
      </c>
      <c r="D589" s="162" t="s">
        <v>159</v>
      </c>
      <c r="E589" s="28">
        <f>База!E597-'База (2)'!E589</f>
        <v>74143</v>
      </c>
      <c r="F589" s="17">
        <f>База!F597-'База (2)'!F589</f>
        <v>351706</v>
      </c>
      <c r="G589" s="29">
        <f>База!G597-'База (2)'!G589</f>
        <v>326877409.69999999</v>
      </c>
      <c r="H589" s="28">
        <f>База!H597-'База (2)'!H589</f>
        <v>60640</v>
      </c>
      <c r="I589" s="17">
        <f>База!I597-'База (2)'!I589</f>
        <v>310660</v>
      </c>
      <c r="J589" s="29">
        <f>База!J597-'База (2)'!J589</f>
        <v>341181471.38999999</v>
      </c>
      <c r="K589" s="111">
        <f>База!K597-'База (2)'!K589</f>
        <v>-13503</v>
      </c>
      <c r="L589" s="18">
        <f>База!L597-'База (2)'!L589</f>
        <v>-41046</v>
      </c>
      <c r="M589" s="29">
        <f>База!M597-'База (2)'!M589</f>
        <v>14304061.689999998</v>
      </c>
      <c r="N589" s="181">
        <f>База!N597-'База (2)'!N589</f>
        <v>-0.18212103637565247</v>
      </c>
      <c r="O589" s="19">
        <f>База!O597-'База (2)'!O589</f>
        <v>-0.1167054301035524</v>
      </c>
      <c r="P589" s="32">
        <f>База!P597-'База (2)'!P589</f>
        <v>4.3759713169312958E-2</v>
      </c>
      <c r="Q589" s="93"/>
      <c r="R589" s="93"/>
      <c r="S589" s="93"/>
      <c r="T589" s="87"/>
      <c r="U589" s="81"/>
    </row>
    <row r="590" spans="1:28" s="20" customFormat="1" outlineLevel="1">
      <c r="A590" s="194" t="s">
        <v>88</v>
      </c>
      <c r="B590" s="7" t="s">
        <v>187</v>
      </c>
      <c r="C590" s="8" t="s">
        <v>156</v>
      </c>
      <c r="D590" s="162"/>
      <c r="E590" s="28" t="e">
        <f>База!#REF!-'База (2)'!E590</f>
        <v>#REF!</v>
      </c>
      <c r="F590" s="17" t="e">
        <f>База!#REF!-'База (2)'!F590</f>
        <v>#REF!</v>
      </c>
      <c r="G590" s="29" t="e">
        <f>База!#REF!-'База (2)'!G590</f>
        <v>#REF!</v>
      </c>
      <c r="H590" s="28" t="e">
        <f>База!#REF!-'База (2)'!H590</f>
        <v>#REF!</v>
      </c>
      <c r="I590" s="17" t="e">
        <f>База!#REF!-'База (2)'!I590</f>
        <v>#REF!</v>
      </c>
      <c r="J590" s="29" t="e">
        <f>База!#REF!-'База (2)'!J590</f>
        <v>#REF!</v>
      </c>
      <c r="K590" s="111" t="e">
        <f>База!#REF!-'База (2)'!K590</f>
        <v>#REF!</v>
      </c>
      <c r="L590" s="18" t="e">
        <f>База!#REF!-'База (2)'!L590</f>
        <v>#REF!</v>
      </c>
      <c r="M590" s="29" t="e">
        <f>База!#REF!-'База (2)'!M590</f>
        <v>#REF!</v>
      </c>
      <c r="N590" s="181" t="e">
        <f>База!#REF!-'База (2)'!N590</f>
        <v>#REF!</v>
      </c>
      <c r="O590" s="19" t="e">
        <f>База!#REF!-'База (2)'!O590</f>
        <v>#REF!</v>
      </c>
      <c r="P590" s="32" t="e">
        <f>База!#REF!-'База (2)'!P590</f>
        <v>#REF!</v>
      </c>
      <c r="Q590" s="93"/>
      <c r="R590" s="93"/>
      <c r="S590" s="93"/>
      <c r="U590" s="81"/>
    </row>
    <row r="591" spans="1:28" s="20" customFormat="1" ht="31.5" outlineLevel="1">
      <c r="A591" s="193" t="s">
        <v>88</v>
      </c>
      <c r="B591" s="5" t="s">
        <v>139</v>
      </c>
      <c r="C591" s="9" t="s">
        <v>142</v>
      </c>
      <c r="D591" s="163" t="s">
        <v>1</v>
      </c>
      <c r="E591" s="26">
        <f>База!E598-'База (2)'!E591</f>
        <v>-55035</v>
      </c>
      <c r="F591" s="21">
        <f>База!F598-'База (2)'!F591</f>
        <v>-345654</v>
      </c>
      <c r="G591" s="27">
        <f>База!G598-'База (2)'!G591</f>
        <v>-260605978.62</v>
      </c>
      <c r="H591" s="26">
        <f>База!H598-'База (2)'!H591</f>
        <v>-58283</v>
      </c>
      <c r="I591" s="21">
        <f>База!I598-'База (2)'!I591</f>
        <v>-341013</v>
      </c>
      <c r="J591" s="27">
        <f>База!J598-'База (2)'!J591</f>
        <v>14036565.299999997</v>
      </c>
      <c r="K591" s="26">
        <f>База!K598-'База (2)'!K591</f>
        <v>-3248</v>
      </c>
      <c r="L591" s="21">
        <f>База!L598-'База (2)'!L591</f>
        <v>4641</v>
      </c>
      <c r="M591" s="27">
        <f>База!M598-'База (2)'!M591</f>
        <v>274642543.91999996</v>
      </c>
      <c r="N591" s="30">
        <f>База!N598-'База (2)'!N591</f>
        <v>-7.0498143054102722E-2</v>
      </c>
      <c r="O591" s="15">
        <f>База!O598-'База (2)'!O591</f>
        <v>-5.3315250023525343E-2</v>
      </c>
      <c r="P591" s="31">
        <f>База!P598-'База (2)'!P591</f>
        <v>0.79694448276871976</v>
      </c>
      <c r="Q591" s="92"/>
      <c r="R591" s="92"/>
      <c r="S591" s="92"/>
      <c r="T591" s="87"/>
      <c r="U591" s="81"/>
    </row>
    <row r="592" spans="1:28" s="20" customFormat="1" ht="31.5" outlineLevel="1">
      <c r="A592" s="194" t="s">
        <v>88</v>
      </c>
      <c r="B592" s="7" t="s">
        <v>188</v>
      </c>
      <c r="C592" s="10" t="s">
        <v>184</v>
      </c>
      <c r="D592" s="164" t="s">
        <v>1</v>
      </c>
      <c r="E592" s="28">
        <f>База!E599-'База (2)'!E592</f>
        <v>-64141</v>
      </c>
      <c r="F592" s="17">
        <f>База!F599-'База (2)'!F592</f>
        <v>-383265</v>
      </c>
      <c r="G592" s="29">
        <f>База!G599-'База (2)'!G592</f>
        <v>-301269822.99000001</v>
      </c>
      <c r="H592" s="28">
        <f>База!H599-'База (2)'!H592</f>
        <v>-67064</v>
      </c>
      <c r="I592" s="17">
        <f>База!I599-'База (2)'!I592</f>
        <v>-373581</v>
      </c>
      <c r="J592" s="29">
        <f>База!J599-'База (2)'!J592</f>
        <v>-22846870.23</v>
      </c>
      <c r="K592" s="111">
        <f>База!K599-'База (2)'!K592</f>
        <v>-2923</v>
      </c>
      <c r="L592" s="18">
        <f>База!L599-'База (2)'!L592</f>
        <v>9684</v>
      </c>
      <c r="M592" s="29">
        <f>База!M599-'База (2)'!M592</f>
        <v>278422952.75999999</v>
      </c>
      <c r="N592" s="181">
        <f>База!N599-'База (2)'!N592</f>
        <v>-0.1169500006983071</v>
      </c>
      <c r="O592" s="19">
        <f>База!O599-'База (2)'!O592</f>
        <v>2.5267112833157215E-2</v>
      </c>
      <c r="P592" s="32">
        <f>База!P599-'База (2)'!P592</f>
        <v>1.1726875765550315</v>
      </c>
      <c r="Q592" s="93"/>
      <c r="R592" s="93"/>
      <c r="S592" s="93"/>
      <c r="T592" s="87"/>
      <c r="U592" s="81"/>
    </row>
    <row r="593" spans="1:28" s="20" customFormat="1" ht="31.5" outlineLevel="1">
      <c r="A593" s="194" t="s">
        <v>88</v>
      </c>
      <c r="B593" s="7"/>
      <c r="C593" s="10" t="s">
        <v>224</v>
      </c>
      <c r="D593" s="164" t="s">
        <v>225</v>
      </c>
      <c r="E593" s="28">
        <f>База!E600-'База (2)'!E593</f>
        <v>-17350</v>
      </c>
      <c r="F593" s="17">
        <f>База!F600-'База (2)'!F593</f>
        <v>-47005</v>
      </c>
      <c r="G593" s="29">
        <f>База!G600-'База (2)'!G593</f>
        <v>-50107696.040000007</v>
      </c>
      <c r="H593" s="28">
        <f>База!H600-'База (2)'!H593</f>
        <v>-16869</v>
      </c>
      <c r="I593" s="17">
        <f>База!I600-'База (2)'!I593</f>
        <v>-37075</v>
      </c>
      <c r="J593" s="29">
        <f>База!J600-'База (2)'!J593</f>
        <v>-63335846.930000007</v>
      </c>
      <c r="K593" s="111">
        <f>База!K600-'База (2)'!K593</f>
        <v>481</v>
      </c>
      <c r="L593" s="18">
        <f>База!L600-'База (2)'!L593</f>
        <v>9930</v>
      </c>
      <c r="M593" s="29">
        <f>База!M600-'База (2)'!M593</f>
        <v>-13228150.890000001</v>
      </c>
      <c r="N593" s="181">
        <f>База!N600-'База (2)'!N593</f>
        <v>0.19786241247364614</v>
      </c>
      <c r="O593" s="19">
        <f>База!O600-'База (2)'!O593</f>
        <v>0.24288488140918205</v>
      </c>
      <c r="P593" s="32">
        <f>База!P600-'База (2)'!P593</f>
        <v>-9.2486107685267674E-2</v>
      </c>
      <c r="Q593" s="93"/>
      <c r="R593" s="93"/>
      <c r="S593" s="93"/>
      <c r="T593" s="87"/>
      <c r="U593" s="81"/>
    </row>
    <row r="594" spans="1:28" s="20" customFormat="1" outlineLevel="1">
      <c r="A594" s="194" t="s">
        <v>88</v>
      </c>
      <c r="B594" s="7"/>
      <c r="C594" s="10" t="s">
        <v>222</v>
      </c>
      <c r="D594" s="164" t="s">
        <v>223</v>
      </c>
      <c r="E594" s="28">
        <f>База!E601-'База (2)'!E594</f>
        <v>-6149</v>
      </c>
      <c r="F594" s="17">
        <f>База!F601-'База (2)'!F594</f>
        <v>0</v>
      </c>
      <c r="G594" s="29">
        <f>База!G601-'База (2)'!G594</f>
        <v>50518309.989999995</v>
      </c>
      <c r="H594" s="28">
        <f>База!H601-'База (2)'!H594</f>
        <v>-328</v>
      </c>
      <c r="I594" s="17">
        <f>База!I601-'База (2)'!I594</f>
        <v>0</v>
      </c>
      <c r="J594" s="29">
        <f>База!J601-'База (2)'!J594</f>
        <v>51967467.720000006</v>
      </c>
      <c r="K594" s="111">
        <f>База!K601-'База (2)'!K594</f>
        <v>5821</v>
      </c>
      <c r="L594" s="18">
        <f>База!L601-'База (2)'!L594</f>
        <v>0</v>
      </c>
      <c r="M594" s="29">
        <f>База!M601-'База (2)'!M594</f>
        <v>1449157.7300000116</v>
      </c>
      <c r="N594" s="181">
        <f>База!N601-'База (2)'!N594</f>
        <v>0.31335040529954705</v>
      </c>
      <c r="O594" s="19">
        <f>База!O601-'База (2)'!O594</f>
        <v>0</v>
      </c>
      <c r="P594" s="32">
        <f>База!P601-'База (2)'!P594</f>
        <v>0.37038933071584013</v>
      </c>
      <c r="Q594" s="93"/>
      <c r="R594" s="93"/>
      <c r="S594" s="93"/>
      <c r="T594" s="87"/>
      <c r="U594" s="81"/>
    </row>
    <row r="595" spans="1:28" s="20" customFormat="1" outlineLevel="1">
      <c r="A595" s="194" t="s">
        <v>88</v>
      </c>
      <c r="B595" s="7" t="s">
        <v>189</v>
      </c>
      <c r="C595" s="11" t="s">
        <v>144</v>
      </c>
      <c r="D595" s="164" t="s">
        <v>1</v>
      </c>
      <c r="E595" s="28">
        <f>База!E604-'База (2)'!E595</f>
        <v>-6954</v>
      </c>
      <c r="F595" s="17">
        <f>База!F604-'База (2)'!F595</f>
        <v>-27456</v>
      </c>
      <c r="G595" s="29">
        <f>База!G604-'База (2)'!G595</f>
        <v>-32898229.66</v>
      </c>
      <c r="H595" s="28">
        <f>База!H604-'База (2)'!H595</f>
        <v>-6911</v>
      </c>
      <c r="I595" s="17">
        <f>База!I604-'База (2)'!I595</f>
        <v>-26060</v>
      </c>
      <c r="J595" s="29">
        <f>База!J604-'База (2)'!J595</f>
        <v>-31053934</v>
      </c>
      <c r="K595" s="111">
        <f>База!K604-'База (2)'!K595</f>
        <v>43</v>
      </c>
      <c r="L595" s="18">
        <f>База!L604-'База (2)'!L595</f>
        <v>1396</v>
      </c>
      <c r="M595" s="29">
        <f>База!M604-'База (2)'!M595</f>
        <v>1844295.6600000001</v>
      </c>
      <c r="N595" s="181">
        <f>База!N604-'База (2)'!N595</f>
        <v>3.2852837461046414</v>
      </c>
      <c r="O595" s="19">
        <f>База!O604-'База (2)'!O595</f>
        <v>2.5661764705882355</v>
      </c>
      <c r="P595" s="32">
        <f>База!P604-'База (2)'!P595</f>
        <v>4.3439580877360697</v>
      </c>
      <c r="Q595" s="93"/>
      <c r="R595" s="93"/>
      <c r="S595" s="93"/>
      <c r="T595" s="87"/>
      <c r="U595" s="81"/>
    </row>
    <row r="596" spans="1:28" s="16" customFormat="1" outlineLevel="1">
      <c r="A596" s="193" t="s">
        <v>88</v>
      </c>
      <c r="B596" s="5" t="s">
        <v>143</v>
      </c>
      <c r="C596" s="6" t="s">
        <v>2</v>
      </c>
      <c r="D596" s="163" t="s">
        <v>3</v>
      </c>
      <c r="E596" s="26">
        <f>База!E605-'База (2)'!E596</f>
        <v>-10987</v>
      </c>
      <c r="F596" s="14">
        <f>База!F605-'База (2)'!F596</f>
        <v>0</v>
      </c>
      <c r="G596" s="27">
        <f>База!G605-'База (2)'!G596</f>
        <v>-59572020.039999999</v>
      </c>
      <c r="H596" s="230">
        <f>База!H605-'База (2)'!H596</f>
        <v>0</v>
      </c>
      <c r="I596" s="231">
        <f>База!I605-'База (2)'!I596</f>
        <v>0</v>
      </c>
      <c r="J596" s="232">
        <f>База!J605-'База (2)'!J596</f>
        <v>0</v>
      </c>
      <c r="K596" s="165">
        <f>База!K605-'База (2)'!K596</f>
        <v>10987</v>
      </c>
      <c r="L596" s="21">
        <f>База!L605-'База (2)'!L596</f>
        <v>0</v>
      </c>
      <c r="M596" s="27">
        <f>База!M605-'База (2)'!M596</f>
        <v>59572020.039999999</v>
      </c>
      <c r="N596" s="30">
        <f>База!N605-'База (2)'!N596</f>
        <v>1</v>
      </c>
      <c r="O596" s="15">
        <f>База!O605-'База (2)'!O596</f>
        <v>0</v>
      </c>
      <c r="P596" s="31">
        <f>База!P605-'База (2)'!P596</f>
        <v>1</v>
      </c>
      <c r="Q596" s="92"/>
      <c r="R596" s="92"/>
      <c r="S596" s="92"/>
      <c r="T596" s="86"/>
      <c r="U596" s="81"/>
    </row>
    <row r="597" spans="1:28" s="13" customFormat="1">
      <c r="A597" s="36" t="s">
        <v>71</v>
      </c>
      <c r="B597" s="37" t="s">
        <v>217</v>
      </c>
      <c r="C597" s="215" t="s">
        <v>218</v>
      </c>
      <c r="D597" s="208" t="s">
        <v>145</v>
      </c>
      <c r="E597" s="40" t="e">
        <f>База!#REF!-'База (2)'!E597</f>
        <v>#REF!</v>
      </c>
      <c r="F597" s="41" t="e">
        <f>База!#REF!-'База (2)'!F597</f>
        <v>#REF!</v>
      </c>
      <c r="G597" s="42" t="e">
        <f>База!#REF!-'База (2)'!G597</f>
        <v>#REF!</v>
      </c>
      <c r="H597" s="40" t="e">
        <f>База!#REF!-'База (2)'!H597</f>
        <v>#REF!</v>
      </c>
      <c r="I597" s="41" t="e">
        <f>База!#REF!-'База (2)'!I597</f>
        <v>#REF!</v>
      </c>
      <c r="J597" s="42" t="e">
        <f>База!#REF!-'База (2)'!J597</f>
        <v>#REF!</v>
      </c>
      <c r="K597" s="40" t="e">
        <f>База!#REF!-'База (2)'!K597</f>
        <v>#REF!</v>
      </c>
      <c r="L597" s="41" t="e">
        <f>База!#REF!-'База (2)'!L597</f>
        <v>#REF!</v>
      </c>
      <c r="M597" s="42" t="e">
        <f>База!#REF!-'База (2)'!M597</f>
        <v>#REF!</v>
      </c>
      <c r="N597" s="216" t="e">
        <f>База!#REF!-'База (2)'!N597</f>
        <v>#REF!</v>
      </c>
      <c r="O597" s="217" t="e">
        <f>База!#REF!-'База (2)'!O597</f>
        <v>#REF!</v>
      </c>
      <c r="P597" s="43" t="e">
        <f>База!#REF!-'База (2)'!P597</f>
        <v>#REF!</v>
      </c>
      <c r="Q597" s="91"/>
      <c r="R597" s="91"/>
      <c r="S597" s="91"/>
      <c r="T597" s="85"/>
      <c r="U597" s="81"/>
      <c r="W597" s="81"/>
      <c r="X597" s="81">
        <v>0</v>
      </c>
    </row>
    <row r="598" spans="1:28" s="16" customFormat="1" outlineLevel="1">
      <c r="A598" s="193" t="s">
        <v>217</v>
      </c>
      <c r="B598" s="5" t="s">
        <v>136</v>
      </c>
      <c r="C598" s="6" t="s">
        <v>137</v>
      </c>
      <c r="D598" s="161" t="s">
        <v>194</v>
      </c>
      <c r="E598" s="26" t="e">
        <f>База!#REF!-'База (2)'!E598</f>
        <v>#REF!</v>
      </c>
      <c r="F598" s="14" t="e">
        <f>База!#REF!-'База (2)'!F598</f>
        <v>#REF!</v>
      </c>
      <c r="G598" s="27" t="e">
        <f>База!#REF!-'База (2)'!G598</f>
        <v>#REF!</v>
      </c>
      <c r="H598" s="26" t="e">
        <f>База!#REF!-'База (2)'!H598</f>
        <v>#REF!</v>
      </c>
      <c r="I598" s="14" t="e">
        <f>База!#REF!-'База (2)'!I598</f>
        <v>#REF!</v>
      </c>
      <c r="J598" s="27" t="e">
        <f>База!#REF!-'База (2)'!J598</f>
        <v>#REF!</v>
      </c>
      <c r="K598" s="26" t="e">
        <f>База!#REF!-'База (2)'!K598</f>
        <v>#REF!</v>
      </c>
      <c r="L598" s="14" t="e">
        <f>База!#REF!-'База (2)'!L598</f>
        <v>#REF!</v>
      </c>
      <c r="M598" s="27" t="e">
        <f>База!#REF!-'База (2)'!M598</f>
        <v>#REF!</v>
      </c>
      <c r="N598" s="30" t="e">
        <f>База!#REF!-'База (2)'!N598</f>
        <v>#REF!</v>
      </c>
      <c r="O598" s="15" t="e">
        <f>База!#REF!-'База (2)'!O598</f>
        <v>#REF!</v>
      </c>
      <c r="P598" s="31" t="e">
        <f>База!#REF!-'База (2)'!P598</f>
        <v>#REF!</v>
      </c>
      <c r="Q598" s="92"/>
      <c r="R598" s="92"/>
      <c r="S598" s="92"/>
      <c r="T598" s="86"/>
      <c r="U598" s="81"/>
    </row>
    <row r="599" spans="1:28" s="20" customFormat="1" outlineLevel="1">
      <c r="A599" s="193" t="s">
        <v>217</v>
      </c>
      <c r="B599" s="7"/>
      <c r="C599" s="8" t="s">
        <v>166</v>
      </c>
      <c r="D599" s="162" t="s">
        <v>194</v>
      </c>
      <c r="E599" s="28" t="e">
        <f>База!#REF!-'База (2)'!E599</f>
        <v>#REF!</v>
      </c>
      <c r="F599" s="17" t="e">
        <f>База!#REF!-'База (2)'!F599</f>
        <v>#REF!</v>
      </c>
      <c r="G599" s="29" t="e">
        <f>База!#REF!-'База (2)'!G599</f>
        <v>#REF!</v>
      </c>
      <c r="H599" s="28" t="e">
        <f>База!#REF!-'База (2)'!H599</f>
        <v>#REF!</v>
      </c>
      <c r="I599" s="17" t="e">
        <f>База!#REF!-'База (2)'!I599</f>
        <v>#REF!</v>
      </c>
      <c r="J599" s="29" t="e">
        <f>База!#REF!-'База (2)'!J599</f>
        <v>#REF!</v>
      </c>
      <c r="K599" s="28" t="e">
        <f>База!#REF!-'База (2)'!K599</f>
        <v>#REF!</v>
      </c>
      <c r="L599" s="18" t="e">
        <f>База!#REF!-'База (2)'!L599</f>
        <v>#REF!</v>
      </c>
      <c r="M599" s="29" t="e">
        <f>База!#REF!-'База (2)'!M599</f>
        <v>#REF!</v>
      </c>
      <c r="N599" s="181" t="e">
        <f>База!#REF!-'База (2)'!N599</f>
        <v>#REF!</v>
      </c>
      <c r="O599" s="19" t="e">
        <f>База!#REF!-'База (2)'!O599</f>
        <v>#REF!</v>
      </c>
      <c r="P599" s="32" t="e">
        <f>База!#REF!-'База (2)'!P599</f>
        <v>#REF!</v>
      </c>
      <c r="Q599" s="93"/>
      <c r="R599" s="93"/>
      <c r="S599" s="93"/>
      <c r="T599" s="87"/>
      <c r="U599" s="81"/>
    </row>
    <row r="600" spans="1:28" s="20" customFormat="1" outlineLevel="1">
      <c r="A600" s="193" t="s">
        <v>217</v>
      </c>
      <c r="B600" s="7"/>
      <c r="C600" s="8" t="s">
        <v>167</v>
      </c>
      <c r="D600" s="162" t="s">
        <v>194</v>
      </c>
      <c r="E600" s="28" t="e">
        <f>База!#REF!-'База (2)'!E600</f>
        <v>#REF!</v>
      </c>
      <c r="F600" s="17" t="e">
        <f>База!#REF!-'База (2)'!F600</f>
        <v>#REF!</v>
      </c>
      <c r="G600" s="29" t="e">
        <f>База!#REF!-'База (2)'!G600</f>
        <v>#REF!</v>
      </c>
      <c r="H600" s="28" t="e">
        <f>База!#REF!-'База (2)'!H600</f>
        <v>#REF!</v>
      </c>
      <c r="I600" s="17" t="e">
        <f>База!#REF!-'База (2)'!I600</f>
        <v>#REF!</v>
      </c>
      <c r="J600" s="29" t="e">
        <f>База!#REF!-'База (2)'!J600</f>
        <v>#REF!</v>
      </c>
      <c r="K600" s="111" t="e">
        <f>База!#REF!-'База (2)'!K600</f>
        <v>#REF!</v>
      </c>
      <c r="L600" s="18" t="e">
        <f>База!#REF!-'База (2)'!L600</f>
        <v>#REF!</v>
      </c>
      <c r="M600" s="29" t="e">
        <f>База!#REF!-'База (2)'!M600</f>
        <v>#REF!</v>
      </c>
      <c r="N600" s="181" t="e">
        <f>База!#REF!-'База (2)'!N600</f>
        <v>#REF!</v>
      </c>
      <c r="O600" s="19" t="e">
        <f>База!#REF!-'База (2)'!O600</f>
        <v>#REF!</v>
      </c>
      <c r="P600" s="32" t="e">
        <f>База!#REF!-'База (2)'!P600</f>
        <v>#REF!</v>
      </c>
      <c r="Q600" s="93"/>
      <c r="R600" s="93"/>
      <c r="S600" s="93"/>
      <c r="T600" s="87"/>
      <c r="U600" s="81"/>
    </row>
    <row r="601" spans="1:28" s="20" customFormat="1" outlineLevel="1">
      <c r="A601" s="193" t="s">
        <v>217</v>
      </c>
      <c r="B601" s="7" t="s">
        <v>168</v>
      </c>
      <c r="C601" s="8" t="s">
        <v>138</v>
      </c>
      <c r="D601" s="162" t="s">
        <v>194</v>
      </c>
      <c r="E601" s="28" t="e">
        <f>База!#REF!-'База (2)'!E601</f>
        <v>#REF!</v>
      </c>
      <c r="F601" s="17" t="e">
        <f>База!#REF!-'База (2)'!F601</f>
        <v>#REF!</v>
      </c>
      <c r="G601" s="29" t="e">
        <f>База!#REF!-'База (2)'!G601</f>
        <v>#REF!</v>
      </c>
      <c r="H601" s="28" t="e">
        <f>База!#REF!-'База (2)'!H601</f>
        <v>#REF!</v>
      </c>
      <c r="I601" s="17" t="e">
        <f>База!#REF!-'База (2)'!I601</f>
        <v>#REF!</v>
      </c>
      <c r="J601" s="29" t="e">
        <f>База!#REF!-'База (2)'!J601</f>
        <v>#REF!</v>
      </c>
      <c r="K601" s="111" t="e">
        <f>База!#REF!-'База (2)'!K601</f>
        <v>#REF!</v>
      </c>
      <c r="L601" s="18" t="e">
        <f>База!#REF!-'База (2)'!L601</f>
        <v>#REF!</v>
      </c>
      <c r="M601" s="29" t="e">
        <f>База!#REF!-'База (2)'!M601</f>
        <v>#REF!</v>
      </c>
      <c r="N601" s="181" t="e">
        <f>База!#REF!-'База (2)'!N601</f>
        <v>#REF!</v>
      </c>
      <c r="O601" s="19" t="e">
        <f>База!#REF!-'База (2)'!O601</f>
        <v>#REF!</v>
      </c>
      <c r="P601" s="32" t="e">
        <f>База!#REF!-'База (2)'!P601</f>
        <v>#REF!</v>
      </c>
      <c r="Q601" s="93"/>
      <c r="R601" s="93"/>
      <c r="S601" s="93"/>
      <c r="U601" s="81"/>
    </row>
    <row r="602" spans="1:28" s="20" customFormat="1" ht="31.5" outlineLevel="1">
      <c r="A602" s="193" t="s">
        <v>217</v>
      </c>
      <c r="B602" s="7" t="s">
        <v>169</v>
      </c>
      <c r="C602" s="129" t="s">
        <v>181</v>
      </c>
      <c r="D602" s="162" t="s">
        <v>195</v>
      </c>
      <c r="E602" s="28" t="e">
        <f>База!#REF!-'База (2)'!E602</f>
        <v>#REF!</v>
      </c>
      <c r="F602" s="17" t="e">
        <f>База!#REF!-'База (2)'!F602</f>
        <v>#REF!</v>
      </c>
      <c r="G602" s="29" t="e">
        <f>База!#REF!-'База (2)'!G602</f>
        <v>#REF!</v>
      </c>
      <c r="H602" s="111" t="e">
        <f>База!#REF!-'База (2)'!H602</f>
        <v>#REF!</v>
      </c>
      <c r="I602" s="18" t="e">
        <f>База!#REF!-'База (2)'!I602</f>
        <v>#REF!</v>
      </c>
      <c r="J602" s="29" t="e">
        <f>База!#REF!-'База (2)'!J602</f>
        <v>#REF!</v>
      </c>
      <c r="K602" s="28" t="e">
        <f>База!#REF!-'База (2)'!K602</f>
        <v>#REF!</v>
      </c>
      <c r="L602" s="18" t="e">
        <f>База!#REF!-'База (2)'!L602</f>
        <v>#REF!</v>
      </c>
      <c r="M602" s="29" t="e">
        <f>База!#REF!-'База (2)'!M602</f>
        <v>#REF!</v>
      </c>
      <c r="N602" s="181" t="e">
        <f>База!#REF!-'База (2)'!N602</f>
        <v>#REF!</v>
      </c>
      <c r="O602" s="19" t="e">
        <f>База!#REF!-'База (2)'!O602</f>
        <v>#REF!</v>
      </c>
      <c r="P602" s="32" t="e">
        <f>База!#REF!-'База (2)'!P602</f>
        <v>#REF!</v>
      </c>
      <c r="Q602" s="93"/>
      <c r="R602" s="93"/>
      <c r="S602" s="93"/>
      <c r="T602" s="87"/>
      <c r="U602" s="81"/>
    </row>
    <row r="603" spans="1:28" s="20" customFormat="1" outlineLevel="1">
      <c r="A603" s="193" t="s">
        <v>217</v>
      </c>
      <c r="B603" s="7" t="s">
        <v>170</v>
      </c>
      <c r="C603" s="8" t="s">
        <v>180</v>
      </c>
      <c r="D603" s="162" t="s">
        <v>194</v>
      </c>
      <c r="E603" s="28" t="e">
        <f>База!#REF!-'База (2)'!E603</f>
        <v>#REF!</v>
      </c>
      <c r="F603" s="17" t="e">
        <f>База!#REF!-'База (2)'!F603</f>
        <v>#REF!</v>
      </c>
      <c r="G603" s="29" t="e">
        <f>База!#REF!-'База (2)'!G603</f>
        <v>#REF!</v>
      </c>
      <c r="H603" s="28" t="e">
        <f>База!#REF!-'База (2)'!H603</f>
        <v>#REF!</v>
      </c>
      <c r="I603" s="17" t="e">
        <f>База!#REF!-'База (2)'!I603</f>
        <v>#REF!</v>
      </c>
      <c r="J603" s="29" t="e">
        <f>База!#REF!-'База (2)'!J603</f>
        <v>#REF!</v>
      </c>
      <c r="K603" s="111" t="e">
        <f>База!#REF!-'База (2)'!K603</f>
        <v>#REF!</v>
      </c>
      <c r="L603" s="18" t="e">
        <f>База!#REF!-'База (2)'!L603</f>
        <v>#REF!</v>
      </c>
      <c r="M603" s="29" t="e">
        <f>База!#REF!-'База (2)'!M603</f>
        <v>#REF!</v>
      </c>
      <c r="N603" s="181" t="e">
        <f>База!#REF!-'База (2)'!N603</f>
        <v>#REF!</v>
      </c>
      <c r="O603" s="19" t="e">
        <f>База!#REF!-'База (2)'!O603</f>
        <v>#REF!</v>
      </c>
      <c r="P603" s="32" t="e">
        <f>База!#REF!-'База (2)'!P603</f>
        <v>#REF!</v>
      </c>
      <c r="Q603" s="93"/>
      <c r="R603" s="93"/>
      <c r="S603" s="93"/>
      <c r="T603" s="87"/>
      <c r="U603" s="81"/>
      <c r="X603" s="198"/>
      <c r="AB603" s="22"/>
    </row>
    <row r="604" spans="1:28" s="20" customFormat="1" outlineLevel="1">
      <c r="A604" s="193" t="s">
        <v>217</v>
      </c>
      <c r="B604" s="7" t="s">
        <v>171</v>
      </c>
      <c r="C604" s="8" t="s">
        <v>156</v>
      </c>
      <c r="D604" s="162"/>
      <c r="E604" s="28" t="e">
        <f>База!#REF!-'База (2)'!E604</f>
        <v>#REF!</v>
      </c>
      <c r="F604" s="17" t="e">
        <f>База!#REF!-'База (2)'!F604</f>
        <v>#REF!</v>
      </c>
      <c r="G604" s="29" t="e">
        <f>База!#REF!-'База (2)'!G604</f>
        <v>#REF!</v>
      </c>
      <c r="H604" s="28" t="e">
        <f>База!#REF!-'База (2)'!H604</f>
        <v>#REF!</v>
      </c>
      <c r="I604" s="17" t="e">
        <f>База!#REF!-'База (2)'!I604</f>
        <v>#REF!</v>
      </c>
      <c r="J604" s="29" t="e">
        <f>База!#REF!-'База (2)'!J604</f>
        <v>#REF!</v>
      </c>
      <c r="K604" s="111" t="e">
        <f>База!#REF!-'База (2)'!K604</f>
        <v>#REF!</v>
      </c>
      <c r="L604" s="18" t="e">
        <f>База!#REF!-'База (2)'!L604</f>
        <v>#REF!</v>
      </c>
      <c r="M604" s="29" t="e">
        <f>База!#REF!-'База (2)'!M604</f>
        <v>#REF!</v>
      </c>
      <c r="N604" s="181" t="e">
        <f>База!#REF!-'База (2)'!N604</f>
        <v>#REF!</v>
      </c>
      <c r="O604" s="19" t="e">
        <f>База!#REF!-'База (2)'!O604</f>
        <v>#REF!</v>
      </c>
      <c r="P604" s="32" t="e">
        <f>База!#REF!-'База (2)'!P604</f>
        <v>#REF!</v>
      </c>
      <c r="Q604" s="93"/>
      <c r="R604" s="93"/>
      <c r="S604" s="93"/>
      <c r="T604" s="87"/>
      <c r="U604" s="81"/>
    </row>
    <row r="605" spans="1:28" s="16" customFormat="1" outlineLevel="1">
      <c r="A605" s="193" t="s">
        <v>217</v>
      </c>
      <c r="B605" s="5" t="s">
        <v>141</v>
      </c>
      <c r="C605" s="6" t="s">
        <v>140</v>
      </c>
      <c r="D605" s="161" t="s">
        <v>159</v>
      </c>
      <c r="E605" s="26" t="e">
        <f>База!#REF!-'База (2)'!E605</f>
        <v>#REF!</v>
      </c>
      <c r="F605" s="14" t="e">
        <f>База!#REF!-'База (2)'!F605</f>
        <v>#REF!</v>
      </c>
      <c r="G605" s="27" t="e">
        <f>База!#REF!-'База (2)'!G605</f>
        <v>#REF!</v>
      </c>
      <c r="H605" s="26" t="e">
        <f>База!#REF!-'База (2)'!H605</f>
        <v>#REF!</v>
      </c>
      <c r="I605" s="21" t="e">
        <f>База!#REF!-'База (2)'!I605</f>
        <v>#REF!</v>
      </c>
      <c r="J605" s="27" t="e">
        <f>База!#REF!-'База (2)'!J605</f>
        <v>#REF!</v>
      </c>
      <c r="K605" s="26" t="e">
        <f>База!#REF!-'База (2)'!K605</f>
        <v>#REF!</v>
      </c>
      <c r="L605" s="21" t="e">
        <f>База!#REF!-'База (2)'!L605</f>
        <v>#REF!</v>
      </c>
      <c r="M605" s="27" t="e">
        <f>База!#REF!-'База (2)'!M605</f>
        <v>#REF!</v>
      </c>
      <c r="N605" s="30" t="e">
        <f>База!#REF!-'База (2)'!N605</f>
        <v>#REF!</v>
      </c>
      <c r="O605" s="15" t="e">
        <f>База!#REF!-'База (2)'!O605</f>
        <v>#REF!</v>
      </c>
      <c r="P605" s="31" t="e">
        <f>База!#REF!-'База (2)'!P605</f>
        <v>#REF!</v>
      </c>
      <c r="Q605" s="92"/>
      <c r="R605" s="92"/>
      <c r="S605" s="92"/>
      <c r="T605" s="86"/>
      <c r="U605" s="81"/>
    </row>
    <row r="606" spans="1:28" s="20" customFormat="1" outlineLevel="1">
      <c r="A606" s="193" t="s">
        <v>217</v>
      </c>
      <c r="B606" s="5"/>
      <c r="C606" s="8" t="s">
        <v>166</v>
      </c>
      <c r="D606" s="162" t="s">
        <v>159</v>
      </c>
      <c r="E606" s="28" t="e">
        <f>База!#REF!-'База (2)'!E606</f>
        <v>#REF!</v>
      </c>
      <c r="F606" s="17" t="e">
        <f>База!#REF!-'База (2)'!F606</f>
        <v>#REF!</v>
      </c>
      <c r="G606" s="29" t="e">
        <f>База!#REF!-'База (2)'!G606</f>
        <v>#REF!</v>
      </c>
      <c r="H606" s="28" t="e">
        <f>База!#REF!-'База (2)'!H606</f>
        <v>#REF!</v>
      </c>
      <c r="I606" s="17" t="e">
        <f>База!#REF!-'База (2)'!I606</f>
        <v>#REF!</v>
      </c>
      <c r="J606" s="29" t="e">
        <f>База!#REF!-'База (2)'!J606</f>
        <v>#REF!</v>
      </c>
      <c r="K606" s="111" t="e">
        <f>База!#REF!-'База (2)'!K606</f>
        <v>#REF!</v>
      </c>
      <c r="L606" s="18" t="e">
        <f>База!#REF!-'База (2)'!L606</f>
        <v>#REF!</v>
      </c>
      <c r="M606" s="29" t="e">
        <f>База!#REF!-'База (2)'!M606</f>
        <v>#REF!</v>
      </c>
      <c r="N606" s="30" t="e">
        <f>База!#REF!-'База (2)'!N606</f>
        <v>#REF!</v>
      </c>
      <c r="O606" s="15" t="e">
        <f>База!#REF!-'База (2)'!O606</f>
        <v>#REF!</v>
      </c>
      <c r="P606" s="31" t="e">
        <f>База!#REF!-'База (2)'!P606</f>
        <v>#REF!</v>
      </c>
      <c r="Q606" s="93"/>
      <c r="R606" s="93"/>
      <c r="S606" s="93"/>
      <c r="T606" s="87"/>
      <c r="U606" s="81"/>
    </row>
    <row r="607" spans="1:28" s="20" customFormat="1" outlineLevel="1">
      <c r="A607" s="193" t="s">
        <v>217</v>
      </c>
      <c r="B607" s="5"/>
      <c r="C607" s="8" t="s">
        <v>167</v>
      </c>
      <c r="D607" s="162" t="s">
        <v>159</v>
      </c>
      <c r="E607" s="28" t="e">
        <f>База!#REF!-'База (2)'!E607</f>
        <v>#REF!</v>
      </c>
      <c r="F607" s="17" t="e">
        <f>База!#REF!-'База (2)'!F607</f>
        <v>#REF!</v>
      </c>
      <c r="G607" s="29" t="e">
        <f>База!#REF!-'База (2)'!G607</f>
        <v>#REF!</v>
      </c>
      <c r="H607" s="111" t="e">
        <f>База!#REF!-'База (2)'!H607</f>
        <v>#REF!</v>
      </c>
      <c r="I607" s="18" t="e">
        <f>База!#REF!-'База (2)'!I607</f>
        <v>#REF!</v>
      </c>
      <c r="J607" s="29" t="e">
        <f>База!#REF!-'База (2)'!J607</f>
        <v>#REF!</v>
      </c>
      <c r="K607" s="111" t="e">
        <f>База!#REF!-'База (2)'!K607</f>
        <v>#REF!</v>
      </c>
      <c r="L607" s="18" t="e">
        <f>База!#REF!-'База (2)'!L607</f>
        <v>#REF!</v>
      </c>
      <c r="M607" s="29" t="e">
        <f>База!#REF!-'База (2)'!M607</f>
        <v>#REF!</v>
      </c>
      <c r="N607" s="181" t="e">
        <f>База!#REF!-'База (2)'!N607</f>
        <v>#REF!</v>
      </c>
      <c r="O607" s="19" t="e">
        <f>База!#REF!-'База (2)'!O607</f>
        <v>#REF!</v>
      </c>
      <c r="P607" s="32" t="e">
        <f>База!#REF!-'База (2)'!P607</f>
        <v>#REF!</v>
      </c>
      <c r="Q607" s="93"/>
      <c r="R607" s="93"/>
      <c r="S607" s="93"/>
      <c r="T607" s="87"/>
      <c r="U607" s="81"/>
    </row>
    <row r="608" spans="1:28" s="20" customFormat="1" ht="31.5" outlineLevel="1">
      <c r="A608" s="193" t="s">
        <v>217</v>
      </c>
      <c r="B608" s="5"/>
      <c r="C608" s="129" t="s">
        <v>182</v>
      </c>
      <c r="D608" s="162" t="s">
        <v>159</v>
      </c>
      <c r="E608" s="28" t="e">
        <f>База!#REF!-'База (2)'!E608</f>
        <v>#REF!</v>
      </c>
      <c r="F608" s="17" t="e">
        <f>База!#REF!-'База (2)'!F608</f>
        <v>#REF!</v>
      </c>
      <c r="G608" s="29" t="e">
        <f>База!#REF!-'База (2)'!G608</f>
        <v>#REF!</v>
      </c>
      <c r="H608" s="28" t="e">
        <f>База!#REF!-'База (2)'!H608</f>
        <v>#REF!</v>
      </c>
      <c r="I608" s="18" t="e">
        <f>База!#REF!-'База (2)'!I608</f>
        <v>#REF!</v>
      </c>
      <c r="J608" s="29" t="e">
        <f>База!#REF!-'База (2)'!J608</f>
        <v>#REF!</v>
      </c>
      <c r="K608" s="111" t="e">
        <f>База!#REF!-'База (2)'!K608</f>
        <v>#REF!</v>
      </c>
      <c r="L608" s="18" t="e">
        <f>База!#REF!-'База (2)'!L608</f>
        <v>#REF!</v>
      </c>
      <c r="M608" s="29" t="e">
        <f>База!#REF!-'База (2)'!M608</f>
        <v>#REF!</v>
      </c>
      <c r="N608" s="30" t="e">
        <f>База!#REF!-'База (2)'!N608</f>
        <v>#REF!</v>
      </c>
      <c r="O608" s="15" t="e">
        <f>База!#REF!-'База (2)'!O608</f>
        <v>#REF!</v>
      </c>
      <c r="P608" s="31" t="e">
        <f>База!#REF!-'База (2)'!P608</f>
        <v>#REF!</v>
      </c>
      <c r="Q608" s="93"/>
      <c r="R608" s="93"/>
      <c r="S608" s="93"/>
      <c r="T608" s="87"/>
      <c r="U608" s="81"/>
    </row>
    <row r="609" spans="1:28" s="20" customFormat="1" outlineLevel="1">
      <c r="A609" s="193" t="s">
        <v>217</v>
      </c>
      <c r="B609" s="7" t="s">
        <v>185</v>
      </c>
      <c r="C609" s="8" t="s">
        <v>157</v>
      </c>
      <c r="D609" s="162" t="s">
        <v>159</v>
      </c>
      <c r="E609" s="28" t="e">
        <f>База!#REF!-'База (2)'!E609</f>
        <v>#REF!</v>
      </c>
      <c r="F609" s="17" t="e">
        <f>База!#REF!-'База (2)'!F609</f>
        <v>#REF!</v>
      </c>
      <c r="G609" s="29" t="e">
        <f>База!#REF!-'База (2)'!G609</f>
        <v>#REF!</v>
      </c>
      <c r="H609" s="28" t="e">
        <f>База!#REF!-'База (2)'!H609</f>
        <v>#REF!</v>
      </c>
      <c r="I609" s="17" t="e">
        <f>База!#REF!-'База (2)'!I609</f>
        <v>#REF!</v>
      </c>
      <c r="J609" s="29" t="e">
        <f>База!#REF!-'База (2)'!J609</f>
        <v>#REF!</v>
      </c>
      <c r="K609" s="111" t="e">
        <f>База!#REF!-'База (2)'!K609</f>
        <v>#REF!</v>
      </c>
      <c r="L609" s="18" t="e">
        <f>База!#REF!-'База (2)'!L609</f>
        <v>#REF!</v>
      </c>
      <c r="M609" s="29" t="e">
        <f>База!#REF!-'База (2)'!M609</f>
        <v>#REF!</v>
      </c>
      <c r="N609" s="181" t="e">
        <f>База!#REF!-'База (2)'!N609</f>
        <v>#REF!</v>
      </c>
      <c r="O609" s="19" t="e">
        <f>База!#REF!-'База (2)'!O609</f>
        <v>#REF!</v>
      </c>
      <c r="P609" s="32" t="e">
        <f>База!#REF!-'База (2)'!P609</f>
        <v>#REF!</v>
      </c>
      <c r="Q609" s="93"/>
      <c r="R609" s="93"/>
      <c r="S609" s="93"/>
      <c r="T609" s="87"/>
      <c r="U609" s="81"/>
    </row>
    <row r="610" spans="1:28" s="20" customFormat="1" outlineLevel="1">
      <c r="A610" s="193" t="s">
        <v>217</v>
      </c>
      <c r="B610" s="7" t="s">
        <v>186</v>
      </c>
      <c r="C610" s="8" t="s">
        <v>183</v>
      </c>
      <c r="D610" s="162" t="s">
        <v>159</v>
      </c>
      <c r="E610" s="28" t="e">
        <f>База!#REF!-'База (2)'!E610</f>
        <v>#REF!</v>
      </c>
      <c r="F610" s="17" t="e">
        <f>База!#REF!-'База (2)'!F610</f>
        <v>#REF!</v>
      </c>
      <c r="G610" s="29" t="e">
        <f>База!#REF!-'База (2)'!G610</f>
        <v>#REF!</v>
      </c>
      <c r="H610" s="28" t="e">
        <f>База!#REF!-'База (2)'!H610</f>
        <v>#REF!</v>
      </c>
      <c r="I610" s="17" t="e">
        <f>База!#REF!-'База (2)'!I610</f>
        <v>#REF!</v>
      </c>
      <c r="J610" s="29" t="e">
        <f>База!#REF!-'База (2)'!J610</f>
        <v>#REF!</v>
      </c>
      <c r="K610" s="111" t="e">
        <f>База!#REF!-'База (2)'!K610</f>
        <v>#REF!</v>
      </c>
      <c r="L610" s="18" t="e">
        <f>База!#REF!-'База (2)'!L610</f>
        <v>#REF!</v>
      </c>
      <c r="M610" s="29" t="e">
        <f>База!#REF!-'База (2)'!M610</f>
        <v>#REF!</v>
      </c>
      <c r="N610" s="181" t="e">
        <f>База!#REF!-'База (2)'!N610</f>
        <v>#REF!</v>
      </c>
      <c r="O610" s="19" t="e">
        <f>База!#REF!-'База (2)'!O610</f>
        <v>#REF!</v>
      </c>
      <c r="P610" s="32" t="e">
        <f>База!#REF!-'База (2)'!P610</f>
        <v>#REF!</v>
      </c>
      <c r="Q610" s="93"/>
      <c r="R610" s="93"/>
      <c r="S610" s="93"/>
      <c r="T610" s="87"/>
      <c r="U610" s="81"/>
    </row>
    <row r="611" spans="1:28" s="20" customFormat="1" outlineLevel="1">
      <c r="A611" s="193" t="s">
        <v>217</v>
      </c>
      <c r="B611" s="7" t="s">
        <v>187</v>
      </c>
      <c r="C611" s="8" t="s">
        <v>156</v>
      </c>
      <c r="D611" s="162"/>
      <c r="E611" s="28" t="e">
        <f>База!#REF!-'База (2)'!E611</f>
        <v>#REF!</v>
      </c>
      <c r="F611" s="17" t="e">
        <f>База!#REF!-'База (2)'!F611</f>
        <v>#REF!</v>
      </c>
      <c r="G611" s="29" t="e">
        <f>База!#REF!-'База (2)'!G611</f>
        <v>#REF!</v>
      </c>
      <c r="H611" s="28" t="e">
        <f>База!#REF!-'База (2)'!H611</f>
        <v>#REF!</v>
      </c>
      <c r="I611" s="17" t="e">
        <f>База!#REF!-'База (2)'!I611</f>
        <v>#REF!</v>
      </c>
      <c r="J611" s="29" t="e">
        <f>База!#REF!-'База (2)'!J611</f>
        <v>#REF!</v>
      </c>
      <c r="K611" s="111" t="e">
        <f>База!#REF!-'База (2)'!K611</f>
        <v>#REF!</v>
      </c>
      <c r="L611" s="18" t="e">
        <f>База!#REF!-'База (2)'!L611</f>
        <v>#REF!</v>
      </c>
      <c r="M611" s="29" t="e">
        <f>База!#REF!-'База (2)'!M611</f>
        <v>#REF!</v>
      </c>
      <c r="N611" s="181" t="e">
        <f>База!#REF!-'База (2)'!N611</f>
        <v>#REF!</v>
      </c>
      <c r="O611" s="19" t="e">
        <f>База!#REF!-'База (2)'!O611</f>
        <v>#REF!</v>
      </c>
      <c r="P611" s="32" t="e">
        <f>База!#REF!-'База (2)'!P611</f>
        <v>#REF!</v>
      </c>
      <c r="Q611" s="93"/>
      <c r="R611" s="93"/>
      <c r="S611" s="93"/>
      <c r="U611" s="81"/>
    </row>
    <row r="612" spans="1:28" s="20" customFormat="1" ht="31.5" outlineLevel="1">
      <c r="A612" s="193" t="s">
        <v>217</v>
      </c>
      <c r="B612" s="5" t="s">
        <v>139</v>
      </c>
      <c r="C612" s="9" t="s">
        <v>142</v>
      </c>
      <c r="D612" s="163" t="s">
        <v>1</v>
      </c>
      <c r="E612" s="26" t="e">
        <f>База!#REF!-'База (2)'!E612</f>
        <v>#REF!</v>
      </c>
      <c r="F612" s="21" t="e">
        <f>База!#REF!-'База (2)'!F612</f>
        <v>#REF!</v>
      </c>
      <c r="G612" s="27" t="e">
        <f>База!#REF!-'База (2)'!G612</f>
        <v>#REF!</v>
      </c>
      <c r="H612" s="26" t="e">
        <f>База!#REF!-'База (2)'!H612</f>
        <v>#REF!</v>
      </c>
      <c r="I612" s="21" t="e">
        <f>База!#REF!-'База (2)'!I612</f>
        <v>#REF!</v>
      </c>
      <c r="J612" s="27" t="e">
        <f>База!#REF!-'База (2)'!J612</f>
        <v>#REF!</v>
      </c>
      <c r="K612" s="26" t="e">
        <f>База!#REF!-'База (2)'!K612</f>
        <v>#REF!</v>
      </c>
      <c r="L612" s="21" t="e">
        <f>База!#REF!-'База (2)'!L612</f>
        <v>#REF!</v>
      </c>
      <c r="M612" s="27" t="e">
        <f>База!#REF!-'База (2)'!M612</f>
        <v>#REF!</v>
      </c>
      <c r="N612" s="30" t="e">
        <f>База!#REF!-'База (2)'!N612</f>
        <v>#REF!</v>
      </c>
      <c r="O612" s="15" t="e">
        <f>База!#REF!-'База (2)'!O612</f>
        <v>#REF!</v>
      </c>
      <c r="P612" s="31" t="e">
        <f>База!#REF!-'База (2)'!P612</f>
        <v>#REF!</v>
      </c>
      <c r="Q612" s="92"/>
      <c r="R612" s="92"/>
      <c r="S612" s="92"/>
      <c r="T612" s="87"/>
      <c r="U612" s="81"/>
    </row>
    <row r="613" spans="1:28" s="20" customFormat="1" ht="31.5" outlineLevel="1">
      <c r="A613" s="193" t="s">
        <v>217</v>
      </c>
      <c r="B613" s="7" t="s">
        <v>188</v>
      </c>
      <c r="C613" s="10" t="s">
        <v>184</v>
      </c>
      <c r="D613" s="164" t="s">
        <v>1</v>
      </c>
      <c r="E613" s="28" t="e">
        <f>База!#REF!-'База (2)'!E613</f>
        <v>#REF!</v>
      </c>
      <c r="F613" s="17" t="e">
        <f>База!#REF!-'База (2)'!F613</f>
        <v>#REF!</v>
      </c>
      <c r="G613" s="29" t="e">
        <f>База!#REF!-'База (2)'!G613</f>
        <v>#REF!</v>
      </c>
      <c r="H613" s="28" t="e">
        <f>База!#REF!-'База (2)'!H613</f>
        <v>#REF!</v>
      </c>
      <c r="I613" s="17" t="e">
        <f>База!#REF!-'База (2)'!I613</f>
        <v>#REF!</v>
      </c>
      <c r="J613" s="29" t="e">
        <f>База!#REF!-'База (2)'!J613</f>
        <v>#REF!</v>
      </c>
      <c r="K613" s="111" t="e">
        <f>База!#REF!-'База (2)'!K613</f>
        <v>#REF!</v>
      </c>
      <c r="L613" s="18" t="e">
        <f>База!#REF!-'База (2)'!L613</f>
        <v>#REF!</v>
      </c>
      <c r="M613" s="29" t="e">
        <f>База!#REF!-'База (2)'!M613</f>
        <v>#REF!</v>
      </c>
      <c r="N613" s="181" t="e">
        <f>База!#REF!-'База (2)'!N613</f>
        <v>#REF!</v>
      </c>
      <c r="O613" s="19" t="e">
        <f>База!#REF!-'База (2)'!O613</f>
        <v>#REF!</v>
      </c>
      <c r="P613" s="32" t="e">
        <f>База!#REF!-'База (2)'!P613</f>
        <v>#REF!</v>
      </c>
      <c r="Q613" s="93"/>
      <c r="R613" s="93"/>
      <c r="S613" s="93"/>
      <c r="T613" s="87"/>
      <c r="U613" s="81"/>
    </row>
    <row r="614" spans="1:28" s="20" customFormat="1" ht="31.5" outlineLevel="1">
      <c r="A614" s="193" t="s">
        <v>217</v>
      </c>
      <c r="B614" s="7"/>
      <c r="C614" s="10" t="s">
        <v>224</v>
      </c>
      <c r="D614" s="164" t="s">
        <v>225</v>
      </c>
      <c r="E614" s="28" t="e">
        <f>База!#REF!-'База (2)'!E614</f>
        <v>#REF!</v>
      </c>
      <c r="F614" s="17" t="e">
        <f>База!#REF!-'База (2)'!F614</f>
        <v>#REF!</v>
      </c>
      <c r="G614" s="29" t="e">
        <f>База!#REF!-'База (2)'!G614</f>
        <v>#REF!</v>
      </c>
      <c r="H614" s="28" t="e">
        <f>База!#REF!-'База (2)'!H614</f>
        <v>#REF!</v>
      </c>
      <c r="I614" s="17" t="e">
        <f>База!#REF!-'База (2)'!I614</f>
        <v>#REF!</v>
      </c>
      <c r="J614" s="29" t="e">
        <f>База!#REF!-'База (2)'!J614</f>
        <v>#REF!</v>
      </c>
      <c r="K614" s="111" t="e">
        <f>База!#REF!-'База (2)'!K614</f>
        <v>#REF!</v>
      </c>
      <c r="L614" s="18" t="e">
        <f>База!#REF!-'База (2)'!L614</f>
        <v>#REF!</v>
      </c>
      <c r="M614" s="29" t="e">
        <f>База!#REF!-'База (2)'!M614</f>
        <v>#REF!</v>
      </c>
      <c r="N614" s="181" t="e">
        <f>База!#REF!-'База (2)'!N614</f>
        <v>#REF!</v>
      </c>
      <c r="O614" s="19" t="e">
        <f>База!#REF!-'База (2)'!O614</f>
        <v>#REF!</v>
      </c>
      <c r="P614" s="32" t="e">
        <f>База!#REF!-'База (2)'!P614</f>
        <v>#REF!</v>
      </c>
      <c r="Q614" s="93"/>
      <c r="R614" s="93"/>
      <c r="S614" s="93"/>
      <c r="T614" s="87"/>
      <c r="U614" s="81"/>
    </row>
    <row r="615" spans="1:28" s="20" customFormat="1" outlineLevel="1">
      <c r="A615" s="193" t="s">
        <v>217</v>
      </c>
      <c r="B615" s="7"/>
      <c r="C615" s="10" t="s">
        <v>222</v>
      </c>
      <c r="D615" s="164" t="s">
        <v>223</v>
      </c>
      <c r="E615" s="28" t="e">
        <f>База!#REF!-'База (2)'!E615</f>
        <v>#REF!</v>
      </c>
      <c r="F615" s="17" t="e">
        <f>База!#REF!-'База (2)'!F615</f>
        <v>#REF!</v>
      </c>
      <c r="G615" s="29" t="e">
        <f>База!#REF!-'База (2)'!G615</f>
        <v>#REF!</v>
      </c>
      <c r="H615" s="28" t="e">
        <f>База!#REF!-'База (2)'!H615</f>
        <v>#REF!</v>
      </c>
      <c r="I615" s="17" t="e">
        <f>База!#REF!-'База (2)'!I615</f>
        <v>#REF!</v>
      </c>
      <c r="J615" s="29" t="e">
        <f>База!#REF!-'База (2)'!J615</f>
        <v>#REF!</v>
      </c>
      <c r="K615" s="111" t="e">
        <f>База!#REF!-'База (2)'!K615</f>
        <v>#REF!</v>
      </c>
      <c r="L615" s="18" t="e">
        <f>База!#REF!-'База (2)'!L615</f>
        <v>#REF!</v>
      </c>
      <c r="M615" s="29" t="e">
        <f>База!#REF!-'База (2)'!M615</f>
        <v>#REF!</v>
      </c>
      <c r="N615" s="181" t="e">
        <f>База!#REF!-'База (2)'!N615</f>
        <v>#REF!</v>
      </c>
      <c r="O615" s="19" t="e">
        <f>База!#REF!-'База (2)'!O615</f>
        <v>#REF!</v>
      </c>
      <c r="P615" s="32" t="e">
        <f>База!#REF!-'База (2)'!P615</f>
        <v>#REF!</v>
      </c>
      <c r="Q615" s="93"/>
      <c r="R615" s="93"/>
      <c r="S615" s="93"/>
      <c r="T615" s="87"/>
      <c r="U615" s="81"/>
    </row>
    <row r="616" spans="1:28" s="20" customFormat="1" outlineLevel="1">
      <c r="A616" s="193" t="s">
        <v>217</v>
      </c>
      <c r="B616" s="7" t="s">
        <v>189</v>
      </c>
      <c r="C616" s="11" t="s">
        <v>144</v>
      </c>
      <c r="D616" s="164" t="s">
        <v>1</v>
      </c>
      <c r="E616" s="28" t="e">
        <f>База!#REF!-'База (2)'!E616</f>
        <v>#REF!</v>
      </c>
      <c r="F616" s="17" t="e">
        <f>База!#REF!-'База (2)'!F616</f>
        <v>#REF!</v>
      </c>
      <c r="G616" s="29" t="e">
        <f>База!#REF!-'База (2)'!G616</f>
        <v>#REF!</v>
      </c>
      <c r="H616" s="28" t="e">
        <f>База!#REF!-'База (2)'!H616</f>
        <v>#REF!</v>
      </c>
      <c r="I616" s="17" t="e">
        <f>База!#REF!-'База (2)'!I616</f>
        <v>#REF!</v>
      </c>
      <c r="J616" s="29" t="e">
        <f>База!#REF!-'База (2)'!J616</f>
        <v>#REF!</v>
      </c>
      <c r="K616" s="111" t="e">
        <f>База!#REF!-'База (2)'!K616</f>
        <v>#REF!</v>
      </c>
      <c r="L616" s="18" t="e">
        <f>База!#REF!-'База (2)'!L616</f>
        <v>#REF!</v>
      </c>
      <c r="M616" s="29" t="e">
        <f>База!#REF!-'База (2)'!M616</f>
        <v>#REF!</v>
      </c>
      <c r="N616" s="181" t="e">
        <f>База!#REF!-'База (2)'!N616</f>
        <v>#REF!</v>
      </c>
      <c r="O616" s="19" t="e">
        <f>База!#REF!-'База (2)'!O616</f>
        <v>#REF!</v>
      </c>
      <c r="P616" s="32" t="e">
        <f>База!#REF!-'База (2)'!P616</f>
        <v>#REF!</v>
      </c>
      <c r="Q616" s="93"/>
      <c r="R616" s="93"/>
      <c r="S616" s="93"/>
      <c r="T616" s="87"/>
      <c r="U616" s="81"/>
    </row>
    <row r="617" spans="1:28" s="16" customFormat="1" outlineLevel="1">
      <c r="A617" s="193" t="s">
        <v>217</v>
      </c>
      <c r="B617" s="5" t="s">
        <v>143</v>
      </c>
      <c r="C617" s="6" t="s">
        <v>2</v>
      </c>
      <c r="D617" s="163" t="s">
        <v>3</v>
      </c>
      <c r="E617" s="26" t="e">
        <f>База!#REF!-'База (2)'!E617</f>
        <v>#REF!</v>
      </c>
      <c r="F617" s="14" t="e">
        <f>База!#REF!-'База (2)'!F617</f>
        <v>#REF!</v>
      </c>
      <c r="G617" s="27" t="e">
        <f>База!#REF!-'База (2)'!G617</f>
        <v>#REF!</v>
      </c>
      <c r="H617" s="230" t="e">
        <f>База!#REF!-'База (2)'!H617</f>
        <v>#REF!</v>
      </c>
      <c r="I617" s="231" t="e">
        <f>База!#REF!-'База (2)'!I617</f>
        <v>#REF!</v>
      </c>
      <c r="J617" s="232" t="e">
        <f>База!#REF!-'База (2)'!J617</f>
        <v>#REF!</v>
      </c>
      <c r="K617" s="165" t="e">
        <f>База!#REF!-'База (2)'!K617</f>
        <v>#REF!</v>
      </c>
      <c r="L617" s="21" t="e">
        <f>База!#REF!-'База (2)'!L617</f>
        <v>#REF!</v>
      </c>
      <c r="M617" s="27" t="e">
        <f>База!#REF!-'База (2)'!M617</f>
        <v>#REF!</v>
      </c>
      <c r="N617" s="30" t="e">
        <f>База!#REF!-'База (2)'!N617</f>
        <v>#REF!</v>
      </c>
      <c r="O617" s="15" t="e">
        <f>База!#REF!-'База (2)'!O617</f>
        <v>#REF!</v>
      </c>
      <c r="P617" s="31" t="e">
        <f>База!#REF!-'База (2)'!P617</f>
        <v>#REF!</v>
      </c>
      <c r="Q617" s="92"/>
      <c r="R617" s="92"/>
      <c r="S617" s="92"/>
      <c r="T617" s="86"/>
      <c r="U617" s="81"/>
    </row>
    <row r="618" spans="1:28" s="13" customFormat="1">
      <c r="A618" s="36" t="s">
        <v>74</v>
      </c>
      <c r="B618" s="37" t="s">
        <v>90</v>
      </c>
      <c r="C618" s="215" t="s">
        <v>155</v>
      </c>
      <c r="D618" s="208" t="s">
        <v>145</v>
      </c>
      <c r="E618" s="40" t="e">
        <f>База!E606-'База (2)'!E618</f>
        <v>#VALUE!</v>
      </c>
      <c r="F618" s="41" t="e">
        <f>База!F606-'База (2)'!F618</f>
        <v>#VALUE!</v>
      </c>
      <c r="G618" s="42">
        <f>База!G606-'База (2)'!G618</f>
        <v>14556929.370000005</v>
      </c>
      <c r="H618" s="40" t="e">
        <f>База!H606-'База (2)'!H618</f>
        <v>#VALUE!</v>
      </c>
      <c r="I618" s="41" t="e">
        <f>База!I606-'База (2)'!I618</f>
        <v>#VALUE!</v>
      </c>
      <c r="J618" s="42">
        <f>База!J606-'База (2)'!J618</f>
        <v>46161467.039999999</v>
      </c>
      <c r="K618" s="40" t="e">
        <f>База!K606-'База (2)'!K618</f>
        <v>#VALUE!</v>
      </c>
      <c r="L618" s="41" t="e">
        <f>База!L606-'База (2)'!L618</f>
        <v>#VALUE!</v>
      </c>
      <c r="M618" s="42">
        <f>База!M606-'База (2)'!M618</f>
        <v>31604537.669999994</v>
      </c>
      <c r="N618" s="216" t="e">
        <f>База!N606-'База (2)'!N618</f>
        <v>#VALUE!</v>
      </c>
      <c r="O618" s="217" t="e">
        <f>База!O606-'База (2)'!O618</f>
        <v>#VALUE!</v>
      </c>
      <c r="P618" s="43">
        <f>База!P606-'База (2)'!P618</f>
        <v>0.75626912581657391</v>
      </c>
      <c r="Q618" s="91"/>
      <c r="R618" s="91"/>
      <c r="S618" s="91"/>
      <c r="T618" s="85"/>
      <c r="U618" s="81"/>
      <c r="W618" s="81"/>
      <c r="X618" s="81">
        <v>13189229.939999999</v>
      </c>
    </row>
    <row r="619" spans="1:28" s="16" customFormat="1" outlineLevel="1">
      <c r="A619" s="193" t="s">
        <v>90</v>
      </c>
      <c r="B619" s="5" t="s">
        <v>136</v>
      </c>
      <c r="C619" s="6" t="s">
        <v>137</v>
      </c>
      <c r="D619" s="161" t="s">
        <v>194</v>
      </c>
      <c r="E619" s="26">
        <f>База!E607-'База (2)'!E619</f>
        <v>0</v>
      </c>
      <c r="F619" s="14">
        <f>База!F607-'База (2)'!F619</f>
        <v>0</v>
      </c>
      <c r="G619" s="27">
        <f>База!G607-'База (2)'!G619</f>
        <v>0</v>
      </c>
      <c r="H619" s="26">
        <f>База!H607-'База (2)'!H619</f>
        <v>0</v>
      </c>
      <c r="I619" s="14">
        <f>База!I607-'База (2)'!I619</f>
        <v>0</v>
      </c>
      <c r="J619" s="27">
        <f>База!J607-'База (2)'!J619</f>
        <v>0</v>
      </c>
      <c r="K619" s="26">
        <f>База!K607-'База (2)'!K619</f>
        <v>0</v>
      </c>
      <c r="L619" s="14">
        <f>База!L607-'База (2)'!L619</f>
        <v>0</v>
      </c>
      <c r="M619" s="27">
        <f>База!M607-'База (2)'!M619</f>
        <v>0</v>
      </c>
      <c r="N619" s="30">
        <f>База!N607-'База (2)'!N619</f>
        <v>0</v>
      </c>
      <c r="O619" s="15">
        <f>База!O607-'База (2)'!O619</f>
        <v>0</v>
      </c>
      <c r="P619" s="31">
        <f>База!P607-'База (2)'!P619</f>
        <v>0</v>
      </c>
      <c r="Q619" s="92"/>
      <c r="R619" s="92"/>
      <c r="S619" s="92"/>
      <c r="T619" s="86"/>
      <c r="U619" s="81"/>
    </row>
    <row r="620" spans="1:28" s="20" customFormat="1" outlineLevel="1">
      <c r="A620" s="194" t="s">
        <v>90</v>
      </c>
      <c r="B620" s="7"/>
      <c r="C620" s="8" t="s">
        <v>166</v>
      </c>
      <c r="D620" s="162" t="s">
        <v>194</v>
      </c>
      <c r="E620" s="28">
        <f>База!E608-'База (2)'!E620</f>
        <v>0</v>
      </c>
      <c r="F620" s="17">
        <f>База!F608-'База (2)'!F620</f>
        <v>0</v>
      </c>
      <c r="G620" s="29">
        <f>База!G608-'База (2)'!G620</f>
        <v>0</v>
      </c>
      <c r="H620" s="28">
        <f>База!H608-'База (2)'!H620</f>
        <v>0</v>
      </c>
      <c r="I620" s="17">
        <f>База!I608-'База (2)'!I620</f>
        <v>0</v>
      </c>
      <c r="J620" s="29">
        <f>База!J608-'База (2)'!J620</f>
        <v>0</v>
      </c>
      <c r="K620" s="28">
        <f>База!K608-'База (2)'!K620</f>
        <v>0</v>
      </c>
      <c r="L620" s="18">
        <f>База!L608-'База (2)'!L620</f>
        <v>0</v>
      </c>
      <c r="M620" s="29">
        <f>База!M608-'База (2)'!M620</f>
        <v>0</v>
      </c>
      <c r="N620" s="181">
        <f>База!N608-'База (2)'!N620</f>
        <v>0</v>
      </c>
      <c r="O620" s="19">
        <f>База!O608-'База (2)'!O620</f>
        <v>0</v>
      </c>
      <c r="P620" s="32">
        <f>База!P608-'База (2)'!P620</f>
        <v>0</v>
      </c>
      <c r="Q620" s="93"/>
      <c r="R620" s="93"/>
      <c r="S620" s="93"/>
      <c r="T620" s="87"/>
      <c r="U620" s="81"/>
    </row>
    <row r="621" spans="1:28" s="20" customFormat="1" outlineLevel="1">
      <c r="A621" s="194" t="s">
        <v>90</v>
      </c>
      <c r="B621" s="7"/>
      <c r="C621" s="8" t="s">
        <v>167</v>
      </c>
      <c r="D621" s="162" t="s">
        <v>194</v>
      </c>
      <c r="E621" s="28">
        <f>База!E609-'База (2)'!E621</f>
        <v>0</v>
      </c>
      <c r="F621" s="17">
        <f>База!F609-'База (2)'!F621</f>
        <v>0</v>
      </c>
      <c r="G621" s="29">
        <f>База!G609-'База (2)'!G621</f>
        <v>0</v>
      </c>
      <c r="H621" s="28">
        <f>База!H609-'База (2)'!H621</f>
        <v>0</v>
      </c>
      <c r="I621" s="17">
        <f>База!I609-'База (2)'!I621</f>
        <v>0</v>
      </c>
      <c r="J621" s="29">
        <f>База!J609-'База (2)'!J621</f>
        <v>0</v>
      </c>
      <c r="K621" s="111">
        <f>База!K609-'База (2)'!K621</f>
        <v>0</v>
      </c>
      <c r="L621" s="18">
        <f>База!L609-'База (2)'!L621</f>
        <v>0</v>
      </c>
      <c r="M621" s="29">
        <f>База!M609-'База (2)'!M621</f>
        <v>0</v>
      </c>
      <c r="N621" s="181">
        <f>База!N609-'База (2)'!N621</f>
        <v>0</v>
      </c>
      <c r="O621" s="19">
        <f>База!O609-'База (2)'!O621</f>
        <v>0</v>
      </c>
      <c r="P621" s="32">
        <f>База!P609-'База (2)'!P621</f>
        <v>0</v>
      </c>
      <c r="Q621" s="93"/>
      <c r="R621" s="93"/>
      <c r="S621" s="93"/>
      <c r="T621" s="87"/>
      <c r="U621" s="81"/>
    </row>
    <row r="622" spans="1:28" s="20" customFormat="1" outlineLevel="1">
      <c r="A622" s="194" t="s">
        <v>90</v>
      </c>
      <c r="B622" s="7" t="s">
        <v>168</v>
      </c>
      <c r="C622" s="8" t="s">
        <v>138</v>
      </c>
      <c r="D622" s="162" t="s">
        <v>194</v>
      </c>
      <c r="E622" s="28">
        <f>База!E610-'База (2)'!E622</f>
        <v>0</v>
      </c>
      <c r="F622" s="17">
        <f>База!F610-'База (2)'!F622</f>
        <v>0</v>
      </c>
      <c r="G622" s="29">
        <f>База!G610-'База (2)'!G622</f>
        <v>0</v>
      </c>
      <c r="H622" s="28">
        <f>База!H610-'База (2)'!H622</f>
        <v>0</v>
      </c>
      <c r="I622" s="17">
        <f>База!I610-'База (2)'!I622</f>
        <v>0</v>
      </c>
      <c r="J622" s="29">
        <f>База!J610-'База (2)'!J622</f>
        <v>0</v>
      </c>
      <c r="K622" s="111">
        <f>База!K610-'База (2)'!K622</f>
        <v>0</v>
      </c>
      <c r="L622" s="18">
        <f>База!L610-'База (2)'!L622</f>
        <v>0</v>
      </c>
      <c r="M622" s="29">
        <f>База!M610-'База (2)'!M622</f>
        <v>0</v>
      </c>
      <c r="N622" s="181">
        <f>База!N610-'База (2)'!N622</f>
        <v>0</v>
      </c>
      <c r="O622" s="19">
        <f>База!O610-'База (2)'!O622</f>
        <v>0</v>
      </c>
      <c r="P622" s="32">
        <f>База!P610-'База (2)'!P622</f>
        <v>0</v>
      </c>
      <c r="Q622" s="93"/>
      <c r="R622" s="93"/>
      <c r="S622" s="93"/>
      <c r="U622" s="81"/>
    </row>
    <row r="623" spans="1:28" s="20" customFormat="1" ht="31.5" outlineLevel="1">
      <c r="A623" s="194" t="s">
        <v>90</v>
      </c>
      <c r="B623" s="7" t="s">
        <v>169</v>
      </c>
      <c r="C623" s="129" t="s">
        <v>181</v>
      </c>
      <c r="D623" s="162" t="s">
        <v>195</v>
      </c>
      <c r="E623" s="28">
        <f>База!E611-'База (2)'!E623</f>
        <v>0</v>
      </c>
      <c r="F623" s="17">
        <f>База!F611-'База (2)'!F623</f>
        <v>0</v>
      </c>
      <c r="G623" s="29">
        <f>База!G611-'База (2)'!G623</f>
        <v>0</v>
      </c>
      <c r="H623" s="111">
        <f>База!H611-'База (2)'!H623</f>
        <v>0</v>
      </c>
      <c r="I623" s="18">
        <f>База!I611-'База (2)'!I623</f>
        <v>0</v>
      </c>
      <c r="J623" s="29">
        <f>База!J611-'База (2)'!J623</f>
        <v>0</v>
      </c>
      <c r="K623" s="28">
        <f>База!K611-'База (2)'!K623</f>
        <v>0</v>
      </c>
      <c r="L623" s="18">
        <f>База!L611-'База (2)'!L623</f>
        <v>0</v>
      </c>
      <c r="M623" s="29">
        <f>База!M611-'База (2)'!M623</f>
        <v>0</v>
      </c>
      <c r="N623" s="181">
        <f>База!N611-'База (2)'!N623</f>
        <v>0</v>
      </c>
      <c r="O623" s="19">
        <f>База!O611-'База (2)'!O623</f>
        <v>0</v>
      </c>
      <c r="P623" s="32">
        <f>База!P611-'База (2)'!P623</f>
        <v>0</v>
      </c>
      <c r="Q623" s="93"/>
      <c r="R623" s="93"/>
      <c r="S623" s="93"/>
      <c r="T623" s="87"/>
      <c r="U623" s="81"/>
    </row>
    <row r="624" spans="1:28" s="20" customFormat="1" outlineLevel="1">
      <c r="A624" s="194" t="s">
        <v>90</v>
      </c>
      <c r="B624" s="7" t="s">
        <v>170</v>
      </c>
      <c r="C624" s="8" t="s">
        <v>180</v>
      </c>
      <c r="D624" s="162" t="s">
        <v>194</v>
      </c>
      <c r="E624" s="28">
        <f>База!E612-'База (2)'!E624</f>
        <v>0</v>
      </c>
      <c r="F624" s="17">
        <f>База!F612-'База (2)'!F624</f>
        <v>0</v>
      </c>
      <c r="G624" s="29">
        <f>База!G612-'База (2)'!G624</f>
        <v>0</v>
      </c>
      <c r="H624" s="28">
        <f>База!H612-'База (2)'!H624</f>
        <v>0</v>
      </c>
      <c r="I624" s="17">
        <f>База!I612-'База (2)'!I624</f>
        <v>0</v>
      </c>
      <c r="J624" s="29">
        <f>База!J612-'База (2)'!J624</f>
        <v>0</v>
      </c>
      <c r="K624" s="111">
        <f>База!K612-'База (2)'!K624</f>
        <v>0</v>
      </c>
      <c r="L624" s="18">
        <f>База!L612-'База (2)'!L624</f>
        <v>0</v>
      </c>
      <c r="M624" s="29">
        <f>База!M612-'База (2)'!M624</f>
        <v>0</v>
      </c>
      <c r="N624" s="181">
        <f>База!N612-'База (2)'!N624</f>
        <v>0</v>
      </c>
      <c r="O624" s="19">
        <f>База!O612-'База (2)'!O624</f>
        <v>0</v>
      </c>
      <c r="P624" s="32">
        <f>База!P612-'База (2)'!P624</f>
        <v>0</v>
      </c>
      <c r="Q624" s="93"/>
      <c r="R624" s="93"/>
      <c r="S624" s="93"/>
      <c r="T624" s="87"/>
      <c r="U624" s="81"/>
      <c r="X624" s="198"/>
      <c r="AB624" s="22"/>
    </row>
    <row r="625" spans="1:24" s="20" customFormat="1" outlineLevel="1">
      <c r="A625" s="194" t="s">
        <v>90</v>
      </c>
      <c r="B625" s="7" t="s">
        <v>171</v>
      </c>
      <c r="C625" s="8" t="s">
        <v>156</v>
      </c>
      <c r="D625" s="162"/>
      <c r="E625" s="28">
        <f>База!E613-'База (2)'!E625</f>
        <v>90</v>
      </c>
      <c r="F625" s="17">
        <f>База!F613-'База (2)'!F625</f>
        <v>906</v>
      </c>
      <c r="G625" s="29">
        <f>База!G613-'База (2)'!G625</f>
        <v>2366693.94</v>
      </c>
      <c r="H625" s="28">
        <f>База!H613-'База (2)'!H625</f>
        <v>60</v>
      </c>
      <c r="I625" s="17">
        <f>База!I613-'База (2)'!I625</f>
        <v>563</v>
      </c>
      <c r="J625" s="29">
        <f>База!J613-'База (2)'!J625</f>
        <v>1450524.76</v>
      </c>
      <c r="K625" s="111">
        <f>База!K613-'База (2)'!K625</f>
        <v>-30</v>
      </c>
      <c r="L625" s="18">
        <f>База!L613-'База (2)'!L625</f>
        <v>-343</v>
      </c>
      <c r="M625" s="29">
        <f>База!M613-'База (2)'!M625</f>
        <v>-916169.17999999993</v>
      </c>
      <c r="N625" s="181">
        <f>База!N613-'База (2)'!N625</f>
        <v>-0.33333333333333331</v>
      </c>
      <c r="O625" s="19">
        <f>База!O613-'База (2)'!O625</f>
        <v>-0.37858719646799116</v>
      </c>
      <c r="P625" s="32">
        <f>База!P613-'База (2)'!P625</f>
        <v>-0.38710927700266978</v>
      </c>
      <c r="Q625" s="93"/>
      <c r="R625" s="93"/>
      <c r="S625" s="93"/>
      <c r="T625" s="87"/>
      <c r="U625" s="81"/>
    </row>
    <row r="626" spans="1:24" s="20" customFormat="1" outlineLevel="1">
      <c r="A626" s="193" t="s">
        <v>90</v>
      </c>
      <c r="B626" s="5" t="s">
        <v>141</v>
      </c>
      <c r="C626" s="6" t="s">
        <v>140</v>
      </c>
      <c r="D626" s="161" t="s">
        <v>159</v>
      </c>
      <c r="E626" s="26">
        <f>База!E614-'База (2)'!E626</f>
        <v>0</v>
      </c>
      <c r="F626" s="14">
        <f>База!F614-'База (2)'!F626</f>
        <v>0</v>
      </c>
      <c r="G626" s="27">
        <f>База!G614-'База (2)'!G626</f>
        <v>0</v>
      </c>
      <c r="H626" s="26">
        <f>База!H614-'База (2)'!H626</f>
        <v>0</v>
      </c>
      <c r="I626" s="21">
        <f>База!I614-'База (2)'!I626</f>
        <v>0</v>
      </c>
      <c r="J626" s="27">
        <f>База!J614-'База (2)'!J626</f>
        <v>0</v>
      </c>
      <c r="K626" s="26">
        <f>База!K614-'База (2)'!K626</f>
        <v>0</v>
      </c>
      <c r="L626" s="21">
        <f>База!L614-'База (2)'!L626</f>
        <v>0</v>
      </c>
      <c r="M626" s="27">
        <f>База!M614-'База (2)'!M626</f>
        <v>0</v>
      </c>
      <c r="N626" s="30">
        <f>База!N614-'База (2)'!N626</f>
        <v>0</v>
      </c>
      <c r="O626" s="15">
        <f>База!O614-'База (2)'!O626</f>
        <v>0</v>
      </c>
      <c r="P626" s="31">
        <f>База!P614-'База (2)'!P626</f>
        <v>0</v>
      </c>
      <c r="Q626" s="92"/>
      <c r="R626" s="92"/>
      <c r="S626" s="92"/>
      <c r="T626" s="87"/>
      <c r="U626" s="81"/>
    </row>
    <row r="627" spans="1:24" s="20" customFormat="1" outlineLevel="1">
      <c r="A627" s="193" t="s">
        <v>90</v>
      </c>
      <c r="B627" s="5"/>
      <c r="C627" s="8" t="s">
        <v>166</v>
      </c>
      <c r="D627" s="162" t="s">
        <v>159</v>
      </c>
      <c r="E627" s="28">
        <f>База!E615-'База (2)'!E627</f>
        <v>0</v>
      </c>
      <c r="F627" s="17">
        <f>База!F615-'База (2)'!F627</f>
        <v>0</v>
      </c>
      <c r="G627" s="29">
        <f>База!G615-'База (2)'!G627</f>
        <v>0</v>
      </c>
      <c r="H627" s="28">
        <f>База!H615-'База (2)'!H627</f>
        <v>0</v>
      </c>
      <c r="I627" s="17">
        <f>База!I615-'База (2)'!I627</f>
        <v>0</v>
      </c>
      <c r="J627" s="29">
        <f>База!J615-'База (2)'!J627</f>
        <v>0</v>
      </c>
      <c r="K627" s="111">
        <f>База!K615-'База (2)'!K627</f>
        <v>0</v>
      </c>
      <c r="L627" s="18">
        <f>База!L615-'База (2)'!L627</f>
        <v>0</v>
      </c>
      <c r="M627" s="29">
        <f>База!M615-'База (2)'!M627</f>
        <v>0</v>
      </c>
      <c r="N627" s="30">
        <f>База!N615-'База (2)'!N627</f>
        <v>0</v>
      </c>
      <c r="O627" s="15">
        <f>База!O615-'База (2)'!O627</f>
        <v>0</v>
      </c>
      <c r="P627" s="31">
        <f>База!P615-'База (2)'!P627</f>
        <v>0</v>
      </c>
      <c r="Q627" s="93"/>
      <c r="R627" s="93"/>
      <c r="S627" s="93"/>
      <c r="T627" s="87"/>
      <c r="U627" s="81"/>
    </row>
    <row r="628" spans="1:24" s="16" customFormat="1" outlineLevel="1">
      <c r="A628" s="193" t="s">
        <v>90</v>
      </c>
      <c r="B628" s="5"/>
      <c r="C628" s="8" t="s">
        <v>167</v>
      </c>
      <c r="D628" s="162" t="s">
        <v>159</v>
      </c>
      <c r="E628" s="28">
        <f>База!E616-'База (2)'!E628</f>
        <v>90</v>
      </c>
      <c r="F628" s="17">
        <f>База!F616-'База (2)'!F628</f>
        <v>906</v>
      </c>
      <c r="G628" s="29">
        <f>База!G616-'База (2)'!G628</f>
        <v>2366693.94</v>
      </c>
      <c r="H628" s="111">
        <f>База!H616-'База (2)'!H628</f>
        <v>60</v>
      </c>
      <c r="I628" s="18">
        <f>База!I616-'База (2)'!I628</f>
        <v>563</v>
      </c>
      <c r="J628" s="29">
        <f>База!J616-'База (2)'!J628</f>
        <v>1450524.76</v>
      </c>
      <c r="K628" s="111">
        <f>База!K616-'База (2)'!K628</f>
        <v>-30</v>
      </c>
      <c r="L628" s="18">
        <f>База!L616-'База (2)'!L628</f>
        <v>-343</v>
      </c>
      <c r="M628" s="29">
        <f>База!M616-'База (2)'!M628</f>
        <v>-916169.17999999993</v>
      </c>
      <c r="N628" s="181">
        <f>База!N616-'База (2)'!N628</f>
        <v>-0.33333333333333331</v>
      </c>
      <c r="O628" s="19">
        <f>База!O616-'База (2)'!O628</f>
        <v>-0.37858719646799116</v>
      </c>
      <c r="P628" s="32">
        <f>База!P616-'База (2)'!P628</f>
        <v>-0.38710927700266978</v>
      </c>
      <c r="Q628" s="93"/>
      <c r="R628" s="93"/>
      <c r="S628" s="93"/>
      <c r="T628" s="86"/>
      <c r="U628" s="81"/>
    </row>
    <row r="629" spans="1:24" s="20" customFormat="1" ht="31.5" outlineLevel="1">
      <c r="A629" s="193" t="s">
        <v>90</v>
      </c>
      <c r="B629" s="5"/>
      <c r="C629" s="129" t="s">
        <v>182</v>
      </c>
      <c r="D629" s="162" t="s">
        <v>159</v>
      </c>
      <c r="E629" s="28">
        <f>База!E617-'База (2)'!E629</f>
        <v>0</v>
      </c>
      <c r="F629" s="17">
        <f>База!F617-'База (2)'!F629</f>
        <v>0</v>
      </c>
      <c r="G629" s="29">
        <f>База!G617-'База (2)'!G629</f>
        <v>0</v>
      </c>
      <c r="H629" s="28">
        <f>База!H617-'База (2)'!H629</f>
        <v>0</v>
      </c>
      <c r="I629" s="18">
        <f>База!I617-'База (2)'!I629</f>
        <v>0</v>
      </c>
      <c r="J629" s="29">
        <f>База!J617-'База (2)'!J629</f>
        <v>0</v>
      </c>
      <c r="K629" s="111">
        <f>База!K617-'База (2)'!K629</f>
        <v>0</v>
      </c>
      <c r="L629" s="18">
        <f>База!L617-'База (2)'!L629</f>
        <v>0</v>
      </c>
      <c r="M629" s="29">
        <f>База!M617-'База (2)'!M629</f>
        <v>0</v>
      </c>
      <c r="N629" s="30">
        <f>База!N617-'База (2)'!N629</f>
        <v>0</v>
      </c>
      <c r="O629" s="15">
        <f>База!O617-'База (2)'!O629</f>
        <v>0</v>
      </c>
      <c r="P629" s="31">
        <f>База!P617-'База (2)'!P629</f>
        <v>0</v>
      </c>
      <c r="Q629" s="93"/>
      <c r="R629" s="93"/>
      <c r="S629" s="93"/>
      <c r="T629" s="87"/>
      <c r="U629" s="81"/>
    </row>
    <row r="630" spans="1:24" s="20" customFormat="1" outlineLevel="1">
      <c r="A630" s="194" t="s">
        <v>90</v>
      </c>
      <c r="B630" s="7" t="s">
        <v>185</v>
      </c>
      <c r="C630" s="8" t="s">
        <v>157</v>
      </c>
      <c r="D630" s="162" t="s">
        <v>159</v>
      </c>
      <c r="E630" s="28">
        <f>База!E618-'База (2)'!E630</f>
        <v>13352</v>
      </c>
      <c r="F630" s="17">
        <f>База!F618-'База (2)'!F630</f>
        <v>51420</v>
      </c>
      <c r="G630" s="29">
        <f>База!G618-'База (2)'!G630</f>
        <v>52350233.010000005</v>
      </c>
      <c r="H630" s="28">
        <f>База!H618-'База (2)'!H630</f>
        <v>11219</v>
      </c>
      <c r="I630" s="17">
        <f>База!I618-'База (2)'!I630</f>
        <v>49976</v>
      </c>
      <c r="J630" s="29">
        <f>База!J618-'База (2)'!J630</f>
        <v>57900172.219999999</v>
      </c>
      <c r="K630" s="111">
        <f>База!K618-'База (2)'!K630</f>
        <v>-2133</v>
      </c>
      <c r="L630" s="18">
        <f>База!L618-'База (2)'!L630</f>
        <v>-1444</v>
      </c>
      <c r="M630" s="29">
        <f>База!M618-'База (2)'!M630</f>
        <v>5549939.2099999934</v>
      </c>
      <c r="N630" s="181">
        <f>База!N618-'База (2)'!N630</f>
        <v>-0.1597513481126423</v>
      </c>
      <c r="O630" s="19">
        <f>База!O618-'База (2)'!O630</f>
        <v>-2.8082458187475689E-2</v>
      </c>
      <c r="P630" s="32">
        <f>База!P618-'База (2)'!P630</f>
        <v>0.1060155588789803</v>
      </c>
      <c r="Q630" s="93"/>
      <c r="R630" s="93"/>
      <c r="S630" s="93"/>
      <c r="T630" s="87"/>
      <c r="U630" s="81"/>
    </row>
    <row r="631" spans="1:24" s="20" customFormat="1" outlineLevel="1">
      <c r="A631" s="194" t="s">
        <v>90</v>
      </c>
      <c r="B631" s="7" t="s">
        <v>186</v>
      </c>
      <c r="C631" s="8" t="s">
        <v>183</v>
      </c>
      <c r="D631" s="162" t="s">
        <v>159</v>
      </c>
      <c r="E631" s="28">
        <f>База!E619-'База (2)'!E631</f>
        <v>10464</v>
      </c>
      <c r="F631" s="17">
        <f>База!F619-'База (2)'!F631</f>
        <v>40420</v>
      </c>
      <c r="G631" s="29">
        <f>База!G619-'База (2)'!G631</f>
        <v>42942233.010000005</v>
      </c>
      <c r="H631" s="28">
        <f>База!H619-'База (2)'!H631</f>
        <v>8423</v>
      </c>
      <c r="I631" s="17">
        <f>База!I619-'База (2)'!I631</f>
        <v>38976</v>
      </c>
      <c r="J631" s="29">
        <f>База!J619-'База (2)'!J631</f>
        <v>48484997.219999999</v>
      </c>
      <c r="K631" s="111">
        <f>База!K619-'База (2)'!K631</f>
        <v>-2041</v>
      </c>
      <c r="L631" s="18">
        <f>База!L619-'База (2)'!L631</f>
        <v>-1444</v>
      </c>
      <c r="M631" s="29">
        <f>База!M619-'База (2)'!M631</f>
        <v>5542764.2099999934</v>
      </c>
      <c r="N631" s="181">
        <f>База!N619-'База (2)'!N631</f>
        <v>-0.19504969418960244</v>
      </c>
      <c r="O631" s="19">
        <f>База!O619-'База (2)'!O631</f>
        <v>-3.5724888668975753E-2</v>
      </c>
      <c r="P631" s="32">
        <f>База!P619-'База (2)'!P631</f>
        <v>0.12907489484091905</v>
      </c>
      <c r="Q631" s="93"/>
      <c r="R631" s="93"/>
      <c r="S631" s="93"/>
      <c r="T631" s="87"/>
      <c r="U631" s="81"/>
    </row>
    <row r="632" spans="1:24" s="20" customFormat="1" outlineLevel="1">
      <c r="A632" s="194" t="s">
        <v>90</v>
      </c>
      <c r="B632" s="7" t="s">
        <v>187</v>
      </c>
      <c r="C632" s="8" t="s">
        <v>156</v>
      </c>
      <c r="D632" s="162"/>
      <c r="E632" s="28" t="e">
        <f>База!#REF!-'База (2)'!E632</f>
        <v>#REF!</v>
      </c>
      <c r="F632" s="17" t="e">
        <f>База!#REF!-'База (2)'!F632</f>
        <v>#REF!</v>
      </c>
      <c r="G632" s="29" t="e">
        <f>База!#REF!-'База (2)'!G632</f>
        <v>#REF!</v>
      </c>
      <c r="H632" s="28" t="e">
        <f>База!#REF!-'База (2)'!H632</f>
        <v>#REF!</v>
      </c>
      <c r="I632" s="17" t="e">
        <f>База!#REF!-'База (2)'!I632</f>
        <v>#REF!</v>
      </c>
      <c r="J632" s="29" t="e">
        <f>База!#REF!-'База (2)'!J632</f>
        <v>#REF!</v>
      </c>
      <c r="K632" s="111" t="e">
        <f>База!#REF!-'База (2)'!K632</f>
        <v>#REF!</v>
      </c>
      <c r="L632" s="18" t="e">
        <f>База!#REF!-'База (2)'!L632</f>
        <v>#REF!</v>
      </c>
      <c r="M632" s="29" t="e">
        <f>База!#REF!-'База (2)'!M632</f>
        <v>#REF!</v>
      </c>
      <c r="N632" s="181" t="e">
        <f>База!#REF!-'База (2)'!N632</f>
        <v>#REF!</v>
      </c>
      <c r="O632" s="19" t="e">
        <f>База!#REF!-'База (2)'!O632</f>
        <v>#REF!</v>
      </c>
      <c r="P632" s="32" t="e">
        <f>База!#REF!-'База (2)'!P632</f>
        <v>#REF!</v>
      </c>
      <c r="Q632" s="93"/>
      <c r="R632" s="93"/>
      <c r="S632" s="93"/>
      <c r="U632" s="81"/>
    </row>
    <row r="633" spans="1:24" s="20" customFormat="1" ht="31.5" outlineLevel="1">
      <c r="A633" s="193" t="s">
        <v>90</v>
      </c>
      <c r="B633" s="5" t="s">
        <v>139</v>
      </c>
      <c r="C633" s="9" t="s">
        <v>142</v>
      </c>
      <c r="D633" s="163" t="s">
        <v>1</v>
      </c>
      <c r="E633" s="26">
        <f>База!E620-'База (2)'!E633</f>
        <v>-8943</v>
      </c>
      <c r="F633" s="21">
        <f>База!F620-'База (2)'!F633</f>
        <v>-46874</v>
      </c>
      <c r="G633" s="27">
        <f>База!G620-'База (2)'!G633</f>
        <v>-31401537.979999997</v>
      </c>
      <c r="H633" s="26">
        <f>База!H620-'База (2)'!H633</f>
        <v>-7735</v>
      </c>
      <c r="I633" s="21">
        <f>База!I620-'База (2)'!I633</f>
        <v>-45857</v>
      </c>
      <c r="J633" s="27">
        <f>База!J620-'База (2)'!J633</f>
        <v>-2640363.08</v>
      </c>
      <c r="K633" s="26">
        <f>База!K620-'База (2)'!K633</f>
        <v>1208</v>
      </c>
      <c r="L633" s="21">
        <f>База!L620-'База (2)'!L633</f>
        <v>1017</v>
      </c>
      <c r="M633" s="27">
        <f>База!M620-'База (2)'!M633</f>
        <v>28761174.899999999</v>
      </c>
      <c r="N633" s="30">
        <f>База!N620-'База (2)'!N633</f>
        <v>0.22511275112751128</v>
      </c>
      <c r="O633" s="15">
        <f>База!O620-'База (2)'!O633</f>
        <v>0.18103119376563434</v>
      </c>
      <c r="P633" s="31">
        <f>База!P620-'База (2)'!P633</f>
        <v>0.8760032366843622</v>
      </c>
      <c r="Q633" s="92"/>
      <c r="R633" s="92"/>
      <c r="S633" s="92"/>
      <c r="T633" s="87"/>
      <c r="U633" s="81"/>
    </row>
    <row r="634" spans="1:24" s="20" customFormat="1" ht="31.5" outlineLevel="1">
      <c r="A634" s="194" t="s">
        <v>90</v>
      </c>
      <c r="B634" s="7" t="s">
        <v>188</v>
      </c>
      <c r="C634" s="10" t="s">
        <v>184</v>
      </c>
      <c r="D634" s="164" t="s">
        <v>1</v>
      </c>
      <c r="E634" s="28">
        <f>База!E621-'База (2)'!E634</f>
        <v>-9120</v>
      </c>
      <c r="F634" s="17">
        <f>База!F621-'База (2)'!F634</f>
        <v>-38796</v>
      </c>
      <c r="G634" s="29">
        <f>База!G621-'База (2)'!G634</f>
        <v>-32058207.579999998</v>
      </c>
      <c r="H634" s="28">
        <f>База!H621-'База (2)'!H634</f>
        <v>-8659</v>
      </c>
      <c r="I634" s="17">
        <f>База!I621-'База (2)'!I634</f>
        <v>-38338</v>
      </c>
      <c r="J634" s="29">
        <f>База!J621-'База (2)'!J634</f>
        <v>-4984959.9399999995</v>
      </c>
      <c r="K634" s="111">
        <f>База!K621-'База (2)'!K634</f>
        <v>461</v>
      </c>
      <c r="L634" s="18">
        <f>База!L621-'База (2)'!L634</f>
        <v>458</v>
      </c>
      <c r="M634" s="29">
        <f>База!M621-'База (2)'!M634</f>
        <v>27073247.640000001</v>
      </c>
      <c r="N634" s="181">
        <f>База!N621-'База (2)'!N634</f>
        <v>-0.7164954721110588</v>
      </c>
      <c r="O634" s="19">
        <f>База!O621-'База (2)'!O634</f>
        <v>1.180534075677905E-2</v>
      </c>
      <c r="P634" s="32">
        <f>База!P621-'База (2)'!P634</f>
        <v>0.28333347974266965</v>
      </c>
      <c r="Q634" s="93"/>
      <c r="R634" s="93"/>
      <c r="S634" s="93"/>
      <c r="T634" s="87"/>
      <c r="U634" s="81"/>
    </row>
    <row r="635" spans="1:24" s="20" customFormat="1" ht="31.5" outlineLevel="1">
      <c r="A635" s="194" t="s">
        <v>90</v>
      </c>
      <c r="B635" s="7"/>
      <c r="C635" s="10" t="s">
        <v>224</v>
      </c>
      <c r="D635" s="164" t="s">
        <v>225</v>
      </c>
      <c r="E635" s="28">
        <f>База!E622-'База (2)'!E635</f>
        <v>386</v>
      </c>
      <c r="F635" s="17">
        <f>База!F622-'База (2)'!F635</f>
        <v>8759</v>
      </c>
      <c r="G635" s="29">
        <f>База!G622-'База (2)'!G635</f>
        <v>1328433.3899999997</v>
      </c>
      <c r="H635" s="28">
        <f>База!H622-'База (2)'!H635</f>
        <v>-171</v>
      </c>
      <c r="I635" s="17">
        <f>База!I622-'База (2)'!I635</f>
        <v>8033</v>
      </c>
      <c r="J635" s="29">
        <f>База!J622-'База (2)'!J635</f>
        <v>-2869307.1799999997</v>
      </c>
      <c r="K635" s="111">
        <f>База!K622-'База (2)'!K635</f>
        <v>-557</v>
      </c>
      <c r="L635" s="18">
        <f>База!L622-'База (2)'!L635</f>
        <v>-726</v>
      </c>
      <c r="M635" s="29">
        <f>База!M622-'База (2)'!M635</f>
        <v>-4197740.5699999994</v>
      </c>
      <c r="N635" s="181">
        <f>База!N622-'База (2)'!N635</f>
        <v>-0.2177072746235145</v>
      </c>
      <c r="O635" s="19">
        <f>База!O622-'База (2)'!O635</f>
        <v>-0.32396251673360105</v>
      </c>
      <c r="P635" s="32">
        <f>База!P622-'База (2)'!P635</f>
        <v>-0.51967560895489839</v>
      </c>
      <c r="Q635" s="93"/>
      <c r="R635" s="93"/>
      <c r="S635" s="93"/>
      <c r="T635" s="87"/>
      <c r="U635" s="81"/>
    </row>
    <row r="636" spans="1:24" s="20" customFormat="1" outlineLevel="1">
      <c r="A636" s="194" t="s">
        <v>90</v>
      </c>
      <c r="B636" s="7"/>
      <c r="C636" s="10" t="s">
        <v>222</v>
      </c>
      <c r="D636" s="164" t="s">
        <v>223</v>
      </c>
      <c r="E636" s="28">
        <f>База!E623-'База (2)'!E636</f>
        <v>-334</v>
      </c>
      <c r="F636" s="17">
        <f>База!F623-'База (2)'!F636</f>
        <v>0</v>
      </c>
      <c r="G636" s="29">
        <f>База!G623-'База (2)'!G636</f>
        <v>-414725</v>
      </c>
      <c r="H636" s="28">
        <f>База!H623-'База (2)'!H636</f>
        <v>-206</v>
      </c>
      <c r="I636" s="17">
        <f>База!I623-'База (2)'!I636</f>
        <v>0</v>
      </c>
      <c r="J636" s="29">
        <f>База!J623-'База (2)'!J636</f>
        <v>-388940</v>
      </c>
      <c r="K636" s="111">
        <f>База!K623-'База (2)'!K636</f>
        <v>128</v>
      </c>
      <c r="L636" s="18">
        <f>База!L623-'База (2)'!L636</f>
        <v>0</v>
      </c>
      <c r="M636" s="29">
        <f>База!M623-'База (2)'!M636</f>
        <v>25785</v>
      </c>
      <c r="N636" s="181">
        <f>База!N623-'База (2)'!N636</f>
        <v>0.38323353293413176</v>
      </c>
      <c r="O636" s="19">
        <f>База!O623-'База (2)'!O636</f>
        <v>0</v>
      </c>
      <c r="P636" s="32">
        <f>База!P623-'База (2)'!P636</f>
        <v>6.2173729579842067E-2</v>
      </c>
      <c r="Q636" s="93"/>
      <c r="R636" s="93"/>
      <c r="S636" s="93"/>
      <c r="T636" s="87"/>
      <c r="U636" s="81"/>
    </row>
    <row r="637" spans="1:24" s="20" customFormat="1" outlineLevel="1">
      <c r="A637" s="194" t="s">
        <v>90</v>
      </c>
      <c r="B637" s="7" t="s">
        <v>189</v>
      </c>
      <c r="C637" s="11" t="s">
        <v>144</v>
      </c>
      <c r="D637" s="164" t="s">
        <v>1</v>
      </c>
      <c r="E637" s="28">
        <f>База!E626-'База (2)'!E637</f>
        <v>-2892</v>
      </c>
      <c r="F637" s="17">
        <f>База!F626-'База (2)'!F637</f>
        <v>-11330</v>
      </c>
      <c r="G637" s="29">
        <f>База!G626-'База (2)'!G637</f>
        <v>-7723500</v>
      </c>
      <c r="H637" s="28">
        <f>База!H626-'База (2)'!H637</f>
        <v>-2847</v>
      </c>
      <c r="I637" s="17">
        <f>База!I626-'База (2)'!I637</f>
        <v>-11330</v>
      </c>
      <c r="J637" s="29">
        <f>База!J626-'База (2)'!J637</f>
        <v>-8037000</v>
      </c>
      <c r="K637" s="111">
        <f>База!K626-'База (2)'!K637</f>
        <v>45</v>
      </c>
      <c r="L637" s="18">
        <f>База!L626-'База (2)'!L637</f>
        <v>0</v>
      </c>
      <c r="M637" s="29">
        <f>База!M626-'База (2)'!M637</f>
        <v>-313500</v>
      </c>
      <c r="N637" s="181">
        <f>База!N626-'База (2)'!N637</f>
        <v>1.5560165975103735E-2</v>
      </c>
      <c r="O637" s="19">
        <f>База!O626-'База (2)'!O637</f>
        <v>0</v>
      </c>
      <c r="P637" s="32">
        <f>База!P626-'База (2)'!P637</f>
        <v>-4.0590405904059039E-2</v>
      </c>
      <c r="Q637" s="93"/>
      <c r="R637" s="93"/>
      <c r="S637" s="93"/>
      <c r="T637" s="87"/>
      <c r="U637" s="81"/>
    </row>
    <row r="638" spans="1:24" s="16" customFormat="1" outlineLevel="1">
      <c r="A638" s="193" t="s">
        <v>90</v>
      </c>
      <c r="B638" s="5" t="s">
        <v>143</v>
      </c>
      <c r="C638" s="6" t="s">
        <v>2</v>
      </c>
      <c r="D638" s="163" t="s">
        <v>3</v>
      </c>
      <c r="E638" s="26">
        <f>База!E627-'База (2)'!E638</f>
        <v>0</v>
      </c>
      <c r="F638" s="14">
        <f>База!F627-'База (2)'!F638</f>
        <v>0</v>
      </c>
      <c r="G638" s="27">
        <f>База!G627-'База (2)'!G638</f>
        <v>0</v>
      </c>
      <c r="H638" s="230">
        <f>База!H627-'База (2)'!H638</f>
        <v>0</v>
      </c>
      <c r="I638" s="231">
        <f>База!I627-'База (2)'!I638</f>
        <v>0</v>
      </c>
      <c r="J638" s="232">
        <f>База!J627-'База (2)'!J638</f>
        <v>0</v>
      </c>
      <c r="K638" s="165">
        <f>База!K627-'База (2)'!K638</f>
        <v>0</v>
      </c>
      <c r="L638" s="21">
        <f>База!L627-'База (2)'!L638</f>
        <v>0</v>
      </c>
      <c r="M638" s="27">
        <f>База!M627-'База (2)'!M638</f>
        <v>0</v>
      </c>
      <c r="N638" s="30">
        <f>База!N627-'База (2)'!N638</f>
        <v>0</v>
      </c>
      <c r="O638" s="15">
        <f>База!O627-'База (2)'!O638</f>
        <v>0</v>
      </c>
      <c r="P638" s="31">
        <f>База!P627-'База (2)'!P638</f>
        <v>0</v>
      </c>
      <c r="Q638" s="92"/>
      <c r="R638" s="92"/>
      <c r="S638" s="92"/>
      <c r="T638" s="86"/>
      <c r="U638" s="81"/>
    </row>
    <row r="639" spans="1:24" s="13" customFormat="1">
      <c r="A639" s="36" t="s">
        <v>77</v>
      </c>
      <c r="B639" s="37" t="s">
        <v>93</v>
      </c>
      <c r="C639" s="215" t="s">
        <v>92</v>
      </c>
      <c r="D639" s="208" t="s">
        <v>145</v>
      </c>
      <c r="E639" s="40" t="e">
        <f>База!E628-'База (2)'!E639</f>
        <v>#VALUE!</v>
      </c>
      <c r="F639" s="41" t="e">
        <f>База!F628-'База (2)'!F639</f>
        <v>#VALUE!</v>
      </c>
      <c r="G639" s="42">
        <f>База!G628-'База (2)'!G639</f>
        <v>406044.9400000032</v>
      </c>
      <c r="H639" s="40" t="e">
        <f>База!H628-'База (2)'!H639</f>
        <v>#VALUE!</v>
      </c>
      <c r="I639" s="41" t="e">
        <f>База!I628-'База (2)'!I639</f>
        <v>#VALUE!</v>
      </c>
      <c r="J639" s="42">
        <f>База!J628-'База (2)'!J639</f>
        <v>16542105.209999999</v>
      </c>
      <c r="K639" s="40" t="e">
        <f>База!K628-'База (2)'!K639</f>
        <v>#VALUE!</v>
      </c>
      <c r="L639" s="41" t="e">
        <f>База!L628-'База (2)'!L639</f>
        <v>#VALUE!</v>
      </c>
      <c r="M639" s="42">
        <f>База!M628-'База (2)'!M639</f>
        <v>16136060.269999996</v>
      </c>
      <c r="N639" s="216" t="e">
        <f>База!N628-'База (2)'!N639</f>
        <v>#VALUE!</v>
      </c>
      <c r="O639" s="217" t="e">
        <f>База!O628-'База (2)'!O639</f>
        <v>#VALUE!</v>
      </c>
      <c r="P639" s="43">
        <f>База!P628-'База (2)'!P639</f>
        <v>1.219716338372784</v>
      </c>
      <c r="Q639" s="91"/>
      <c r="R639" s="91"/>
      <c r="S639" s="91"/>
      <c r="T639" s="85"/>
      <c r="U639" s="81"/>
      <c r="W639" s="81"/>
      <c r="X639" s="81">
        <v>-1581796.44</v>
      </c>
    </row>
    <row r="640" spans="1:24" s="16" customFormat="1" outlineLevel="1">
      <c r="A640" s="193" t="s">
        <v>93</v>
      </c>
      <c r="B640" s="5" t="s">
        <v>136</v>
      </c>
      <c r="C640" s="6" t="s">
        <v>137</v>
      </c>
      <c r="D640" s="161" t="s">
        <v>194</v>
      </c>
      <c r="E640" s="26">
        <f>База!E629-'База (2)'!E640</f>
        <v>0</v>
      </c>
      <c r="F640" s="14">
        <f>База!F629-'База (2)'!F640</f>
        <v>0</v>
      </c>
      <c r="G640" s="27">
        <f>База!G629-'База (2)'!G640</f>
        <v>0</v>
      </c>
      <c r="H640" s="26">
        <f>База!H629-'База (2)'!H640</f>
        <v>0</v>
      </c>
      <c r="I640" s="14">
        <f>База!I629-'База (2)'!I640</f>
        <v>0</v>
      </c>
      <c r="J640" s="27">
        <f>База!J629-'База (2)'!J640</f>
        <v>0</v>
      </c>
      <c r="K640" s="26">
        <f>База!K629-'База (2)'!K640</f>
        <v>0</v>
      </c>
      <c r="L640" s="14">
        <f>База!L629-'База (2)'!L640</f>
        <v>0</v>
      </c>
      <c r="M640" s="27">
        <f>База!M629-'База (2)'!M640</f>
        <v>0</v>
      </c>
      <c r="N640" s="30">
        <f>База!N629-'База (2)'!N640</f>
        <v>0</v>
      </c>
      <c r="O640" s="15">
        <f>База!O629-'База (2)'!O640</f>
        <v>0</v>
      </c>
      <c r="P640" s="31">
        <f>База!P629-'База (2)'!P640</f>
        <v>0</v>
      </c>
      <c r="Q640" s="92"/>
      <c r="R640" s="92"/>
      <c r="S640" s="92"/>
      <c r="T640" s="86"/>
      <c r="U640" s="81"/>
    </row>
    <row r="641" spans="1:28" s="20" customFormat="1" outlineLevel="1">
      <c r="A641" s="194" t="s">
        <v>93</v>
      </c>
      <c r="B641" s="7"/>
      <c r="C641" s="8" t="s">
        <v>166</v>
      </c>
      <c r="D641" s="162" t="s">
        <v>194</v>
      </c>
      <c r="E641" s="28">
        <f>База!E630-'База (2)'!E641</f>
        <v>0</v>
      </c>
      <c r="F641" s="17">
        <f>База!F630-'База (2)'!F641</f>
        <v>0</v>
      </c>
      <c r="G641" s="29">
        <f>База!G630-'База (2)'!G641</f>
        <v>0</v>
      </c>
      <c r="H641" s="28">
        <f>База!H630-'База (2)'!H641</f>
        <v>0</v>
      </c>
      <c r="I641" s="17">
        <f>База!I630-'База (2)'!I641</f>
        <v>0</v>
      </c>
      <c r="J641" s="29">
        <f>База!J630-'База (2)'!J641</f>
        <v>0</v>
      </c>
      <c r="K641" s="28">
        <f>База!K630-'База (2)'!K641</f>
        <v>0</v>
      </c>
      <c r="L641" s="18">
        <f>База!L630-'База (2)'!L641</f>
        <v>0</v>
      </c>
      <c r="M641" s="29">
        <f>База!M630-'База (2)'!M641</f>
        <v>0</v>
      </c>
      <c r="N641" s="181">
        <f>База!N630-'База (2)'!N641</f>
        <v>0</v>
      </c>
      <c r="O641" s="19">
        <f>База!O630-'База (2)'!O641</f>
        <v>0</v>
      </c>
      <c r="P641" s="32">
        <f>База!P630-'База (2)'!P641</f>
        <v>0</v>
      </c>
      <c r="Q641" s="93"/>
      <c r="R641" s="93"/>
      <c r="S641" s="93"/>
      <c r="T641" s="87"/>
      <c r="U641" s="81"/>
    </row>
    <row r="642" spans="1:28" s="20" customFormat="1" outlineLevel="1">
      <c r="A642" s="194" t="s">
        <v>93</v>
      </c>
      <c r="B642" s="7"/>
      <c r="C642" s="8" t="s">
        <v>167</v>
      </c>
      <c r="D642" s="162" t="s">
        <v>194</v>
      </c>
      <c r="E642" s="28">
        <f>База!E631-'База (2)'!E642</f>
        <v>0</v>
      </c>
      <c r="F642" s="17">
        <f>База!F631-'База (2)'!F642</f>
        <v>0</v>
      </c>
      <c r="G642" s="29">
        <f>База!G631-'База (2)'!G642</f>
        <v>0</v>
      </c>
      <c r="H642" s="28">
        <f>База!H631-'База (2)'!H642</f>
        <v>0</v>
      </c>
      <c r="I642" s="17">
        <f>База!I631-'База (2)'!I642</f>
        <v>0</v>
      </c>
      <c r="J642" s="29">
        <f>База!J631-'База (2)'!J642</f>
        <v>0</v>
      </c>
      <c r="K642" s="111">
        <f>База!K631-'База (2)'!K642</f>
        <v>0</v>
      </c>
      <c r="L642" s="18">
        <f>База!L631-'База (2)'!L642</f>
        <v>0</v>
      </c>
      <c r="M642" s="29">
        <f>База!M631-'База (2)'!M642</f>
        <v>0</v>
      </c>
      <c r="N642" s="181">
        <f>База!N631-'База (2)'!N642</f>
        <v>0</v>
      </c>
      <c r="O642" s="19">
        <f>База!O631-'База (2)'!O642</f>
        <v>0</v>
      </c>
      <c r="P642" s="32">
        <f>База!P631-'База (2)'!P642</f>
        <v>0</v>
      </c>
      <c r="Q642" s="93"/>
      <c r="R642" s="93"/>
      <c r="S642" s="93"/>
      <c r="T642" s="87"/>
      <c r="U642" s="81"/>
    </row>
    <row r="643" spans="1:28" s="20" customFormat="1" outlineLevel="1">
      <c r="A643" s="194" t="s">
        <v>93</v>
      </c>
      <c r="B643" s="7" t="s">
        <v>168</v>
      </c>
      <c r="C643" s="8" t="s">
        <v>138</v>
      </c>
      <c r="D643" s="162" t="s">
        <v>194</v>
      </c>
      <c r="E643" s="28">
        <f>База!E632-'База (2)'!E643</f>
        <v>0</v>
      </c>
      <c r="F643" s="17">
        <f>База!F632-'База (2)'!F643</f>
        <v>0</v>
      </c>
      <c r="G643" s="29">
        <f>База!G632-'База (2)'!G643</f>
        <v>0</v>
      </c>
      <c r="H643" s="28">
        <f>База!H632-'База (2)'!H643</f>
        <v>0</v>
      </c>
      <c r="I643" s="17">
        <f>База!I632-'База (2)'!I643</f>
        <v>0</v>
      </c>
      <c r="J643" s="29">
        <f>База!J632-'База (2)'!J643</f>
        <v>0</v>
      </c>
      <c r="K643" s="111">
        <f>База!K632-'База (2)'!K643</f>
        <v>0</v>
      </c>
      <c r="L643" s="18">
        <f>База!L632-'База (2)'!L643</f>
        <v>0</v>
      </c>
      <c r="M643" s="29">
        <f>База!M632-'База (2)'!M643</f>
        <v>0</v>
      </c>
      <c r="N643" s="181">
        <f>База!N632-'База (2)'!N643</f>
        <v>0</v>
      </c>
      <c r="O643" s="19">
        <f>База!O632-'База (2)'!O643</f>
        <v>0</v>
      </c>
      <c r="P643" s="32">
        <f>База!P632-'База (2)'!P643</f>
        <v>0</v>
      </c>
      <c r="Q643" s="93"/>
      <c r="R643" s="93"/>
      <c r="S643" s="93"/>
      <c r="U643" s="81"/>
    </row>
    <row r="644" spans="1:28" s="20" customFormat="1" ht="31.5" outlineLevel="1">
      <c r="A644" s="194" t="s">
        <v>93</v>
      </c>
      <c r="B644" s="7" t="s">
        <v>169</v>
      </c>
      <c r="C644" s="129" t="s">
        <v>181</v>
      </c>
      <c r="D644" s="162" t="s">
        <v>195</v>
      </c>
      <c r="E644" s="28">
        <f>База!E633-'База (2)'!E644</f>
        <v>0</v>
      </c>
      <c r="F644" s="17">
        <f>База!F633-'База (2)'!F644</f>
        <v>0</v>
      </c>
      <c r="G644" s="29">
        <f>База!G633-'База (2)'!G644</f>
        <v>0</v>
      </c>
      <c r="H644" s="111">
        <f>База!H633-'База (2)'!H644</f>
        <v>0</v>
      </c>
      <c r="I644" s="18">
        <f>База!I633-'База (2)'!I644</f>
        <v>0</v>
      </c>
      <c r="J644" s="29">
        <f>База!J633-'База (2)'!J644</f>
        <v>0</v>
      </c>
      <c r="K644" s="28">
        <f>База!K633-'База (2)'!K644</f>
        <v>0</v>
      </c>
      <c r="L644" s="18">
        <f>База!L633-'База (2)'!L644</f>
        <v>0</v>
      </c>
      <c r="M644" s="29">
        <f>База!M633-'База (2)'!M644</f>
        <v>0</v>
      </c>
      <c r="N644" s="181">
        <f>База!N633-'База (2)'!N644</f>
        <v>0</v>
      </c>
      <c r="O644" s="19">
        <f>База!O633-'База (2)'!O644</f>
        <v>0</v>
      </c>
      <c r="P644" s="32">
        <f>База!P633-'База (2)'!P644</f>
        <v>0</v>
      </c>
      <c r="Q644" s="93"/>
      <c r="R644" s="93"/>
      <c r="S644" s="93"/>
      <c r="T644" s="87"/>
      <c r="U644" s="81"/>
    </row>
    <row r="645" spans="1:28" s="20" customFormat="1" outlineLevel="1">
      <c r="A645" s="194" t="s">
        <v>93</v>
      </c>
      <c r="B645" s="7" t="s">
        <v>170</v>
      </c>
      <c r="C645" s="8" t="s">
        <v>180</v>
      </c>
      <c r="D645" s="162" t="s">
        <v>194</v>
      </c>
      <c r="E645" s="28">
        <f>База!E634-'База (2)'!E645</f>
        <v>0</v>
      </c>
      <c r="F645" s="17">
        <f>База!F634-'База (2)'!F645</f>
        <v>0</v>
      </c>
      <c r="G645" s="29">
        <f>База!G634-'База (2)'!G645</f>
        <v>0</v>
      </c>
      <c r="H645" s="28">
        <f>База!H634-'База (2)'!H645</f>
        <v>0</v>
      </c>
      <c r="I645" s="17">
        <f>База!I634-'База (2)'!I645</f>
        <v>0</v>
      </c>
      <c r="J645" s="29">
        <f>База!J634-'База (2)'!J645</f>
        <v>0</v>
      </c>
      <c r="K645" s="111">
        <f>База!K634-'База (2)'!K645</f>
        <v>0</v>
      </c>
      <c r="L645" s="18">
        <f>База!L634-'База (2)'!L645</f>
        <v>0</v>
      </c>
      <c r="M645" s="29">
        <f>База!M634-'База (2)'!M645</f>
        <v>0</v>
      </c>
      <c r="N645" s="181">
        <f>База!N634-'База (2)'!N645</f>
        <v>0</v>
      </c>
      <c r="O645" s="19">
        <f>База!O634-'База (2)'!O645</f>
        <v>0</v>
      </c>
      <c r="P645" s="32">
        <f>База!P634-'База (2)'!P645</f>
        <v>0</v>
      </c>
      <c r="Q645" s="93"/>
      <c r="R645" s="93"/>
      <c r="S645" s="93"/>
      <c r="T645" s="87"/>
      <c r="U645" s="81"/>
      <c r="X645" s="198"/>
      <c r="AB645" s="22"/>
    </row>
    <row r="646" spans="1:28" s="20" customFormat="1" outlineLevel="1">
      <c r="A646" s="194" t="s">
        <v>93</v>
      </c>
      <c r="B646" s="7" t="s">
        <v>171</v>
      </c>
      <c r="C646" s="8" t="s">
        <v>156</v>
      </c>
      <c r="D646" s="162"/>
      <c r="E646" s="28">
        <f>База!E635-'База (2)'!E646</f>
        <v>0</v>
      </c>
      <c r="F646" s="17">
        <f>База!F635-'База (2)'!F646</f>
        <v>0</v>
      </c>
      <c r="G646" s="29">
        <f>База!G635-'База (2)'!G646</f>
        <v>0</v>
      </c>
      <c r="H646" s="28">
        <f>База!H635-'База (2)'!H646</f>
        <v>0</v>
      </c>
      <c r="I646" s="17">
        <f>База!I635-'База (2)'!I646</f>
        <v>0</v>
      </c>
      <c r="J646" s="29">
        <f>База!J635-'База (2)'!J646</f>
        <v>0</v>
      </c>
      <c r="K646" s="111">
        <f>База!K635-'База (2)'!K646</f>
        <v>0</v>
      </c>
      <c r="L646" s="18">
        <f>База!L635-'База (2)'!L646</f>
        <v>0</v>
      </c>
      <c r="M646" s="29">
        <f>База!M635-'База (2)'!M646</f>
        <v>0</v>
      </c>
      <c r="N646" s="181">
        <f>База!N635-'База (2)'!N646</f>
        <v>0</v>
      </c>
      <c r="O646" s="19">
        <f>База!O635-'База (2)'!O646</f>
        <v>0</v>
      </c>
      <c r="P646" s="32">
        <f>База!P635-'База (2)'!P646</f>
        <v>0</v>
      </c>
      <c r="Q646" s="93"/>
      <c r="R646" s="93"/>
      <c r="S646" s="93"/>
      <c r="T646" s="87"/>
      <c r="U646" s="81"/>
    </row>
    <row r="647" spans="1:28" s="16" customFormat="1" outlineLevel="1">
      <c r="A647" s="193" t="s">
        <v>93</v>
      </c>
      <c r="B647" s="5" t="s">
        <v>141</v>
      </c>
      <c r="C647" s="6" t="s">
        <v>140</v>
      </c>
      <c r="D647" s="161" t="s">
        <v>159</v>
      </c>
      <c r="E647" s="26">
        <f>База!E636-'База (2)'!E647</f>
        <v>-16</v>
      </c>
      <c r="F647" s="14">
        <f>База!F636-'База (2)'!F647</f>
        <v>-178</v>
      </c>
      <c r="G647" s="27">
        <f>База!G636-'База (2)'!G647</f>
        <v>-351616.47000000003</v>
      </c>
      <c r="H647" s="26">
        <f>База!H636-'База (2)'!H647</f>
        <v>0</v>
      </c>
      <c r="I647" s="21">
        <f>База!I636-'База (2)'!I647</f>
        <v>0</v>
      </c>
      <c r="J647" s="27">
        <f>База!J636-'База (2)'!J647</f>
        <v>0</v>
      </c>
      <c r="K647" s="26">
        <f>База!K636-'База (2)'!K647</f>
        <v>16</v>
      </c>
      <c r="L647" s="21">
        <f>База!L636-'База (2)'!L647</f>
        <v>178</v>
      </c>
      <c r="M647" s="27">
        <f>База!M636-'База (2)'!M647</f>
        <v>351616.47000000003</v>
      </c>
      <c r="N647" s="30">
        <f>База!N636-'База (2)'!N647</f>
        <v>1</v>
      </c>
      <c r="O647" s="15">
        <f>База!O636-'База (2)'!O647</f>
        <v>1</v>
      </c>
      <c r="P647" s="31">
        <f>База!P636-'База (2)'!P647</f>
        <v>1</v>
      </c>
      <c r="Q647" s="92"/>
      <c r="R647" s="92"/>
      <c r="S647" s="92"/>
      <c r="T647" s="86"/>
      <c r="U647" s="81"/>
    </row>
    <row r="648" spans="1:28" s="16" customFormat="1" outlineLevel="1">
      <c r="A648" s="193" t="s">
        <v>93</v>
      </c>
      <c r="B648" s="5"/>
      <c r="C648" s="8" t="s">
        <v>166</v>
      </c>
      <c r="D648" s="162" t="s">
        <v>159</v>
      </c>
      <c r="E648" s="28">
        <f>База!E637-'База (2)'!E648</f>
        <v>0</v>
      </c>
      <c r="F648" s="17">
        <f>База!F637-'База (2)'!F648</f>
        <v>0</v>
      </c>
      <c r="G648" s="29">
        <f>База!G637-'База (2)'!G648</f>
        <v>0</v>
      </c>
      <c r="H648" s="28">
        <f>База!H637-'База (2)'!H648</f>
        <v>0</v>
      </c>
      <c r="I648" s="17">
        <f>База!I637-'База (2)'!I648</f>
        <v>0</v>
      </c>
      <c r="J648" s="29">
        <f>База!J637-'База (2)'!J648</f>
        <v>0</v>
      </c>
      <c r="K648" s="111">
        <f>База!K637-'База (2)'!K648</f>
        <v>0</v>
      </c>
      <c r="L648" s="18">
        <f>База!L637-'База (2)'!L648</f>
        <v>0</v>
      </c>
      <c r="M648" s="29">
        <f>База!M637-'База (2)'!M648</f>
        <v>0</v>
      </c>
      <c r="N648" s="30">
        <f>База!N637-'База (2)'!N648</f>
        <v>0</v>
      </c>
      <c r="O648" s="15">
        <f>База!O637-'База (2)'!O648</f>
        <v>0</v>
      </c>
      <c r="P648" s="31">
        <f>База!P637-'База (2)'!P648</f>
        <v>0</v>
      </c>
      <c r="Q648" s="93"/>
      <c r="R648" s="93"/>
      <c r="S648" s="93"/>
      <c r="T648" s="86"/>
      <c r="U648" s="81"/>
    </row>
    <row r="649" spans="1:28" s="16" customFormat="1" outlineLevel="1">
      <c r="A649" s="193" t="s">
        <v>93</v>
      </c>
      <c r="B649" s="5"/>
      <c r="C649" s="8" t="s">
        <v>167</v>
      </c>
      <c r="D649" s="162" t="s">
        <v>159</v>
      </c>
      <c r="E649" s="28">
        <f>База!E638-'База (2)'!E649</f>
        <v>0</v>
      </c>
      <c r="F649" s="17">
        <f>База!F638-'База (2)'!F649</f>
        <v>0</v>
      </c>
      <c r="G649" s="29">
        <f>База!G638-'База (2)'!G649</f>
        <v>0</v>
      </c>
      <c r="H649" s="111">
        <f>База!H638-'База (2)'!H649</f>
        <v>0</v>
      </c>
      <c r="I649" s="18">
        <f>База!I638-'База (2)'!I649</f>
        <v>0</v>
      </c>
      <c r="J649" s="29">
        <f>База!J638-'База (2)'!J649</f>
        <v>0</v>
      </c>
      <c r="K649" s="111">
        <f>База!K638-'База (2)'!K649</f>
        <v>0</v>
      </c>
      <c r="L649" s="18">
        <f>База!L638-'База (2)'!L649</f>
        <v>0</v>
      </c>
      <c r="M649" s="29">
        <f>База!M638-'База (2)'!M649</f>
        <v>0</v>
      </c>
      <c r="N649" s="181">
        <f>База!N638-'База (2)'!N649</f>
        <v>0</v>
      </c>
      <c r="O649" s="19">
        <f>База!O638-'База (2)'!O649</f>
        <v>0</v>
      </c>
      <c r="P649" s="32">
        <f>База!P638-'База (2)'!P649</f>
        <v>0</v>
      </c>
      <c r="Q649" s="93"/>
      <c r="R649" s="93"/>
      <c r="S649" s="93"/>
      <c r="T649" s="86"/>
      <c r="U649" s="81"/>
    </row>
    <row r="650" spans="1:28" s="20" customFormat="1" ht="31.5" outlineLevel="1">
      <c r="A650" s="193" t="s">
        <v>93</v>
      </c>
      <c r="B650" s="5"/>
      <c r="C650" s="129" t="s">
        <v>182</v>
      </c>
      <c r="D650" s="162" t="s">
        <v>159</v>
      </c>
      <c r="E650" s="28">
        <f>База!E639-'База (2)'!E650</f>
        <v>0</v>
      </c>
      <c r="F650" s="17">
        <f>База!F639-'База (2)'!F650</f>
        <v>0</v>
      </c>
      <c r="G650" s="29">
        <f>База!G639-'База (2)'!G650</f>
        <v>0</v>
      </c>
      <c r="H650" s="28">
        <f>База!H639-'База (2)'!H650</f>
        <v>0</v>
      </c>
      <c r="I650" s="18">
        <f>База!I639-'База (2)'!I650</f>
        <v>0</v>
      </c>
      <c r="J650" s="29">
        <f>База!J639-'База (2)'!J650</f>
        <v>0</v>
      </c>
      <c r="K650" s="111">
        <f>База!K639-'База (2)'!K650</f>
        <v>0</v>
      </c>
      <c r="L650" s="18">
        <f>База!L639-'База (2)'!L650</f>
        <v>0</v>
      </c>
      <c r="M650" s="29">
        <f>База!M639-'База (2)'!M650</f>
        <v>0</v>
      </c>
      <c r="N650" s="30">
        <f>База!N639-'База (2)'!N650</f>
        <v>0</v>
      </c>
      <c r="O650" s="15">
        <f>База!O639-'База (2)'!O650</f>
        <v>0</v>
      </c>
      <c r="P650" s="31">
        <f>База!P639-'База (2)'!P650</f>
        <v>0</v>
      </c>
      <c r="Q650" s="93"/>
      <c r="R650" s="93"/>
      <c r="S650" s="93"/>
      <c r="T650" s="87"/>
      <c r="U650" s="81"/>
    </row>
    <row r="651" spans="1:28" s="20" customFormat="1" outlineLevel="1">
      <c r="A651" s="194" t="s">
        <v>93</v>
      </c>
      <c r="B651" s="7" t="s">
        <v>185</v>
      </c>
      <c r="C651" s="8" t="s">
        <v>157</v>
      </c>
      <c r="D651" s="162" t="s">
        <v>159</v>
      </c>
      <c r="E651" s="28">
        <f>База!E640-'База (2)'!E651</f>
        <v>4147</v>
      </c>
      <c r="F651" s="17">
        <f>База!F640-'База (2)'!F651</f>
        <v>14564</v>
      </c>
      <c r="G651" s="29">
        <f>База!G640-'База (2)'!G651</f>
        <v>13250543.82</v>
      </c>
      <c r="H651" s="28">
        <f>База!H640-'База (2)'!H651</f>
        <v>3771</v>
      </c>
      <c r="I651" s="17">
        <f>База!I640-'База (2)'!I651</f>
        <v>14927</v>
      </c>
      <c r="J651" s="29">
        <f>База!J640-'База (2)'!J651</f>
        <v>14960308.77</v>
      </c>
      <c r="K651" s="111">
        <f>База!K640-'База (2)'!K651</f>
        <v>-376</v>
      </c>
      <c r="L651" s="18">
        <f>База!L640-'База (2)'!L651</f>
        <v>363</v>
      </c>
      <c r="M651" s="29">
        <f>База!M640-'База (2)'!M651</f>
        <v>1709764.9499999986</v>
      </c>
      <c r="N651" s="181">
        <f>База!N640-'База (2)'!N651</f>
        <v>0.90583713668027865</v>
      </c>
      <c r="O651" s="19">
        <f>База!O640-'База (2)'!O651</f>
        <v>1.0125491792158459</v>
      </c>
      <c r="P651" s="32">
        <f>База!P640-'База (2)'!P651</f>
        <v>1.0998479984828937</v>
      </c>
      <c r="Q651" s="93"/>
      <c r="R651" s="93"/>
      <c r="S651" s="93"/>
      <c r="T651" s="87"/>
      <c r="U651" s="81"/>
    </row>
    <row r="652" spans="1:28" s="20" customFormat="1" outlineLevel="1">
      <c r="A652" s="194" t="s">
        <v>93</v>
      </c>
      <c r="B652" s="7" t="s">
        <v>186</v>
      </c>
      <c r="C652" s="8" t="s">
        <v>183</v>
      </c>
      <c r="D652" s="162" t="s">
        <v>159</v>
      </c>
      <c r="E652" s="28">
        <f>База!E641-'База (2)'!E652</f>
        <v>4110</v>
      </c>
      <c r="F652" s="17">
        <f>База!F641-'База (2)'!F652</f>
        <v>14542</v>
      </c>
      <c r="G652" s="29">
        <f>База!G641-'База (2)'!G652</f>
        <v>13317329.290000001</v>
      </c>
      <c r="H652" s="28">
        <f>База!H641-'База (2)'!H652</f>
        <v>3771</v>
      </c>
      <c r="I652" s="17">
        <f>База!I641-'База (2)'!I652</f>
        <v>14927</v>
      </c>
      <c r="J652" s="29">
        <f>База!J641-'База (2)'!J652</f>
        <v>14960308.77</v>
      </c>
      <c r="K652" s="111">
        <f>База!K641-'База (2)'!K652</f>
        <v>-339</v>
      </c>
      <c r="L652" s="18">
        <f>База!L641-'База (2)'!L652</f>
        <v>385</v>
      </c>
      <c r="M652" s="29">
        <f>База!M641-'База (2)'!M652</f>
        <v>1642979.4799999986</v>
      </c>
      <c r="N652" s="181">
        <f>База!N641-'База (2)'!N652</f>
        <v>-8.2481751824817512E-2</v>
      </c>
      <c r="O652" s="19">
        <f>База!O641-'База (2)'!O652</f>
        <v>2.6475037821482601E-2</v>
      </c>
      <c r="P652" s="32">
        <f>База!P641-'База (2)'!P652</f>
        <v>0.12337154426553933</v>
      </c>
      <c r="Q652" s="93"/>
      <c r="R652" s="93"/>
      <c r="S652" s="93"/>
      <c r="T652" s="87"/>
      <c r="U652" s="81"/>
    </row>
    <row r="653" spans="1:28" s="20" customFormat="1" outlineLevel="1">
      <c r="A653" s="194" t="s">
        <v>93</v>
      </c>
      <c r="B653" s="7" t="s">
        <v>187</v>
      </c>
      <c r="C653" s="8" t="s">
        <v>156</v>
      </c>
      <c r="D653" s="162"/>
      <c r="E653" s="28" t="e">
        <f>База!#REF!-'База (2)'!E653</f>
        <v>#REF!</v>
      </c>
      <c r="F653" s="17" t="e">
        <f>База!#REF!-'База (2)'!F653</f>
        <v>#REF!</v>
      </c>
      <c r="G653" s="29" t="e">
        <f>База!#REF!-'База (2)'!G653</f>
        <v>#REF!</v>
      </c>
      <c r="H653" s="28" t="e">
        <f>База!#REF!-'База (2)'!H653</f>
        <v>#REF!</v>
      </c>
      <c r="I653" s="17" t="e">
        <f>База!#REF!-'База (2)'!I653</f>
        <v>#REF!</v>
      </c>
      <c r="J653" s="29" t="e">
        <f>База!#REF!-'База (2)'!J653</f>
        <v>#REF!</v>
      </c>
      <c r="K653" s="111" t="e">
        <f>База!#REF!-'База (2)'!K653</f>
        <v>#REF!</v>
      </c>
      <c r="L653" s="18" t="e">
        <f>База!#REF!-'База (2)'!L653</f>
        <v>#REF!</v>
      </c>
      <c r="M653" s="29" t="e">
        <f>База!#REF!-'База (2)'!M653</f>
        <v>#REF!</v>
      </c>
      <c r="N653" s="181" t="e">
        <f>База!#REF!-'База (2)'!N653</f>
        <v>#REF!</v>
      </c>
      <c r="O653" s="19" t="e">
        <f>База!#REF!-'База (2)'!O653</f>
        <v>#REF!</v>
      </c>
      <c r="P653" s="32" t="e">
        <f>База!#REF!-'База (2)'!P653</f>
        <v>#REF!</v>
      </c>
      <c r="Q653" s="93"/>
      <c r="R653" s="93"/>
      <c r="S653" s="93"/>
      <c r="U653" s="81"/>
    </row>
    <row r="654" spans="1:28" s="20" customFormat="1" ht="31.5" outlineLevel="1">
      <c r="A654" s="193" t="s">
        <v>93</v>
      </c>
      <c r="B654" s="5" t="s">
        <v>139</v>
      </c>
      <c r="C654" s="9" t="s">
        <v>142</v>
      </c>
      <c r="D654" s="163" t="s">
        <v>1</v>
      </c>
      <c r="E654" s="26">
        <f>База!E642-'База (2)'!E654</f>
        <v>-2861</v>
      </c>
      <c r="F654" s="21">
        <f>База!F642-'База (2)'!F654</f>
        <v>-16859</v>
      </c>
      <c r="G654" s="27">
        <f>База!G642-'База (2)'!G654</f>
        <v>-8623179.9899999984</v>
      </c>
      <c r="H654" s="26">
        <f>База!H642-'База (2)'!H654</f>
        <v>-1890</v>
      </c>
      <c r="I654" s="21">
        <f>База!I642-'База (2)'!I654</f>
        <v>-14392</v>
      </c>
      <c r="J654" s="27">
        <f>База!J642-'База (2)'!J654</f>
        <v>6664807.2400000002</v>
      </c>
      <c r="K654" s="26">
        <f>База!K642-'База (2)'!K654</f>
        <v>971</v>
      </c>
      <c r="L654" s="21">
        <f>База!L642-'База (2)'!L654</f>
        <v>2467</v>
      </c>
      <c r="M654" s="27">
        <f>База!M642-'База (2)'!M654</f>
        <v>15287987.229999997</v>
      </c>
      <c r="N654" s="30">
        <f>База!N642-'База (2)'!N654</f>
        <v>0.32756323938483944</v>
      </c>
      <c r="O654" s="15">
        <f>База!O642-'База (2)'!O654</f>
        <v>0.29308067744559507</v>
      </c>
      <c r="P654" s="31">
        <f>База!P642-'База (2)'!P654</f>
        <v>1.3272783187277701</v>
      </c>
      <c r="Q654" s="92"/>
      <c r="R654" s="92"/>
      <c r="S654" s="92"/>
      <c r="T654" s="87"/>
      <c r="U654" s="81"/>
    </row>
    <row r="655" spans="1:28" s="20" customFormat="1" ht="31.5" outlineLevel="1">
      <c r="A655" s="194" t="s">
        <v>93</v>
      </c>
      <c r="B655" s="7" t="s">
        <v>188</v>
      </c>
      <c r="C655" s="10" t="s">
        <v>184</v>
      </c>
      <c r="D655" s="164" t="s">
        <v>1</v>
      </c>
      <c r="E655" s="28">
        <f>База!E643-'База (2)'!E655</f>
        <v>-4298</v>
      </c>
      <c r="F655" s="17">
        <f>База!F643-'База (2)'!F655</f>
        <v>-17642</v>
      </c>
      <c r="G655" s="29">
        <f>База!G643-'База (2)'!G655</f>
        <v>-11923098.879999997</v>
      </c>
      <c r="H655" s="28">
        <f>База!H643-'База (2)'!H655</f>
        <v>-3696</v>
      </c>
      <c r="I655" s="17">
        <f>База!I643-'База (2)'!I655</f>
        <v>-15861</v>
      </c>
      <c r="J655" s="29">
        <f>База!J643-'База (2)'!J655</f>
        <v>2145796.44</v>
      </c>
      <c r="K655" s="111">
        <f>База!K643-'База (2)'!K655</f>
        <v>602</v>
      </c>
      <c r="L655" s="18">
        <f>База!L643-'База (2)'!L655</f>
        <v>1781</v>
      </c>
      <c r="M655" s="29">
        <f>База!M643-'База (2)'!M655</f>
        <v>14068895.319999997</v>
      </c>
      <c r="N655" s="181">
        <f>База!N643-'База (2)'!N655</f>
        <v>0.14006514657980457</v>
      </c>
      <c r="O655" s="19">
        <f>База!O643-'База (2)'!O655</f>
        <v>0.10095227298492235</v>
      </c>
      <c r="P655" s="32">
        <f>База!P643-'База (2)'!P655</f>
        <v>1.1799696925771028</v>
      </c>
      <c r="Q655" s="93"/>
      <c r="R655" s="93"/>
      <c r="S655" s="93"/>
      <c r="T655" s="87"/>
      <c r="U655" s="81"/>
    </row>
    <row r="656" spans="1:28" s="20" customFormat="1" ht="31.5" outlineLevel="1">
      <c r="A656" s="194" t="s">
        <v>93</v>
      </c>
      <c r="B656" s="7"/>
      <c r="C656" s="10" t="s">
        <v>224</v>
      </c>
      <c r="D656" s="164" t="s">
        <v>225</v>
      </c>
      <c r="E656" s="28">
        <f>База!E644-'База (2)'!E656</f>
        <v>-1808</v>
      </c>
      <c r="F656" s="17">
        <f>База!F644-'База (2)'!F656</f>
        <v>-1200</v>
      </c>
      <c r="G656" s="29">
        <f>База!G644-'База (2)'!G656</f>
        <v>-5054902.57</v>
      </c>
      <c r="H656" s="28">
        <f>База!H644-'База (2)'!H656</f>
        <v>-1722</v>
      </c>
      <c r="I656" s="17">
        <f>База!I644-'База (2)'!I656</f>
        <v>-1722</v>
      </c>
      <c r="J656" s="29">
        <f>База!J644-'База (2)'!J656</f>
        <v>-6963850.1999999993</v>
      </c>
      <c r="K656" s="111">
        <f>База!K644-'База (2)'!K656</f>
        <v>86</v>
      </c>
      <c r="L656" s="18">
        <f>База!L644-'База (2)'!L656</f>
        <v>-522</v>
      </c>
      <c r="M656" s="29">
        <f>База!M644-'База (2)'!M656</f>
        <v>-1908947.629999999</v>
      </c>
      <c r="N656" s="181">
        <f>База!N644-'База (2)'!N656</f>
        <v>-0.92530897367006981</v>
      </c>
      <c r="O656" s="19">
        <f>База!O644-'База (2)'!O656</f>
        <v>-1.23</v>
      </c>
      <c r="P656" s="32">
        <f>База!P644-'База (2)'!P656</f>
        <v>-1.3041568663883729</v>
      </c>
      <c r="Q656" s="93"/>
      <c r="R656" s="93"/>
      <c r="S656" s="93"/>
      <c r="T656" s="87"/>
      <c r="U656" s="81"/>
    </row>
    <row r="657" spans="1:28" s="20" customFormat="1" outlineLevel="1">
      <c r="A657" s="194" t="s">
        <v>93</v>
      </c>
      <c r="B657" s="7"/>
      <c r="C657" s="10" t="s">
        <v>222</v>
      </c>
      <c r="D657" s="164" t="s">
        <v>223</v>
      </c>
      <c r="E657" s="28">
        <f>База!E645-'База (2)'!E657</f>
        <v>0</v>
      </c>
      <c r="F657" s="17">
        <f>База!F645-'База (2)'!F657</f>
        <v>0</v>
      </c>
      <c r="G657" s="29">
        <f>База!G645-'База (2)'!G657</f>
        <v>0</v>
      </c>
      <c r="H657" s="28">
        <f>База!H645-'База (2)'!H657</f>
        <v>0</v>
      </c>
      <c r="I657" s="17">
        <f>База!I645-'База (2)'!I657</f>
        <v>0</v>
      </c>
      <c r="J657" s="29">
        <f>База!J645-'База (2)'!J657</f>
        <v>0</v>
      </c>
      <c r="K657" s="111">
        <f>База!K645-'База (2)'!K657</f>
        <v>0</v>
      </c>
      <c r="L657" s="18">
        <f>База!L645-'База (2)'!L657</f>
        <v>0</v>
      </c>
      <c r="M657" s="29">
        <f>База!M645-'База (2)'!M657</f>
        <v>0</v>
      </c>
      <c r="N657" s="181">
        <f>База!N645-'База (2)'!N657</f>
        <v>0</v>
      </c>
      <c r="O657" s="19">
        <f>База!O645-'База (2)'!O657</f>
        <v>0</v>
      </c>
      <c r="P657" s="32">
        <f>База!P645-'База (2)'!P657</f>
        <v>0</v>
      </c>
      <c r="Q657" s="93"/>
      <c r="R657" s="93"/>
      <c r="S657" s="93"/>
      <c r="T657" s="87"/>
      <c r="U657" s="81"/>
    </row>
    <row r="658" spans="1:28" s="20" customFormat="1" outlineLevel="1">
      <c r="A658" s="194" t="s">
        <v>93</v>
      </c>
      <c r="B658" s="7" t="s">
        <v>189</v>
      </c>
      <c r="C658" s="11" t="s">
        <v>144</v>
      </c>
      <c r="D658" s="164" t="s">
        <v>1</v>
      </c>
      <c r="E658" s="28">
        <f>База!E648-'База (2)'!E658</f>
        <v>-196</v>
      </c>
      <c r="F658" s="17">
        <f>База!F648-'База (2)'!F658</f>
        <v>-850</v>
      </c>
      <c r="G658" s="29">
        <f>База!G648-'База (2)'!G658</f>
        <v>-921400</v>
      </c>
      <c r="H658" s="28">
        <f>База!H648-'База (2)'!H658</f>
        <v>-113</v>
      </c>
      <c r="I658" s="17">
        <f>База!I648-'База (2)'!I658</f>
        <v>-450</v>
      </c>
      <c r="J658" s="29">
        <f>База!J648-'База (2)'!J658</f>
        <v>-564000</v>
      </c>
      <c r="K658" s="111">
        <f>База!K648-'База (2)'!K658</f>
        <v>83</v>
      </c>
      <c r="L658" s="18">
        <f>База!L648-'База (2)'!L658</f>
        <v>400</v>
      </c>
      <c r="M658" s="29">
        <f>База!M648-'База (2)'!M658</f>
        <v>357400</v>
      </c>
      <c r="N658" s="181">
        <f>База!N648-'База (2)'!N658</f>
        <v>0.42346938775510207</v>
      </c>
      <c r="O658" s="19">
        <f>База!O648-'База (2)'!O658</f>
        <v>0.47058823529411764</v>
      </c>
      <c r="P658" s="32">
        <f>База!P648-'База (2)'!P658</f>
        <v>0.3878879965270241</v>
      </c>
      <c r="Q658" s="93"/>
      <c r="R658" s="93"/>
      <c r="S658" s="93"/>
      <c r="T658" s="87"/>
      <c r="U658" s="81"/>
    </row>
    <row r="659" spans="1:28" s="16" customFormat="1" outlineLevel="1">
      <c r="A659" s="193" t="s">
        <v>93</v>
      </c>
      <c r="B659" s="5" t="s">
        <v>143</v>
      </c>
      <c r="C659" s="6" t="s">
        <v>2</v>
      </c>
      <c r="D659" s="163" t="s">
        <v>3</v>
      </c>
      <c r="E659" s="26">
        <f>База!E649-'База (2)'!E659</f>
        <v>0</v>
      </c>
      <c r="F659" s="14">
        <f>База!F649-'База (2)'!F659</f>
        <v>0</v>
      </c>
      <c r="G659" s="27">
        <f>База!G649-'База (2)'!G659</f>
        <v>0</v>
      </c>
      <c r="H659" s="230">
        <f>База!H649-'База (2)'!H659</f>
        <v>0</v>
      </c>
      <c r="I659" s="231">
        <f>База!I649-'База (2)'!I659</f>
        <v>0</v>
      </c>
      <c r="J659" s="232">
        <f>База!J649-'База (2)'!J659</f>
        <v>0</v>
      </c>
      <c r="K659" s="165">
        <f>База!K649-'База (2)'!K659</f>
        <v>0</v>
      </c>
      <c r="L659" s="21">
        <f>База!L649-'База (2)'!L659</f>
        <v>0</v>
      </c>
      <c r="M659" s="27">
        <f>База!M649-'База (2)'!M659</f>
        <v>0</v>
      </c>
      <c r="N659" s="30">
        <f>База!N649-'База (2)'!N659</f>
        <v>0</v>
      </c>
      <c r="O659" s="15">
        <f>База!O649-'База (2)'!O659</f>
        <v>0</v>
      </c>
      <c r="P659" s="31">
        <f>База!P649-'База (2)'!P659</f>
        <v>0</v>
      </c>
      <c r="Q659" s="92"/>
      <c r="R659" s="92"/>
      <c r="S659" s="92"/>
      <c r="T659" s="86"/>
      <c r="U659" s="81"/>
    </row>
    <row r="660" spans="1:28" s="13" customFormat="1">
      <c r="A660" s="36" t="s">
        <v>80</v>
      </c>
      <c r="B660" s="37" t="s">
        <v>96</v>
      </c>
      <c r="C660" s="215" t="s">
        <v>95</v>
      </c>
      <c r="D660" s="208" t="s">
        <v>145</v>
      </c>
      <c r="E660" s="40" t="e">
        <f>База!E650-'База (2)'!E660</f>
        <v>#VALUE!</v>
      </c>
      <c r="F660" s="41" t="e">
        <f>База!F650-'База (2)'!F660</f>
        <v>#VALUE!</v>
      </c>
      <c r="G660" s="42">
        <f>База!G650-'База (2)'!G660</f>
        <v>-12569351.389999997</v>
      </c>
      <c r="H660" s="40" t="e">
        <f>База!H650-'База (2)'!H660</f>
        <v>#VALUE!</v>
      </c>
      <c r="I660" s="41" t="e">
        <f>База!I650-'База (2)'!I660</f>
        <v>#VALUE!</v>
      </c>
      <c r="J660" s="42">
        <f>База!J650-'База (2)'!J660</f>
        <v>-1761115.3199999998</v>
      </c>
      <c r="K660" s="40" t="e">
        <f>База!K650-'База (2)'!K660</f>
        <v>#VALUE!</v>
      </c>
      <c r="L660" s="41" t="e">
        <f>База!L650-'База (2)'!L660</f>
        <v>#VALUE!</v>
      </c>
      <c r="M660" s="42">
        <f>База!M650-'База (2)'!M660</f>
        <v>10808236.07</v>
      </c>
      <c r="N660" s="216" t="e">
        <f>База!N650-'База (2)'!N660</f>
        <v>#VALUE!</v>
      </c>
      <c r="O660" s="217" t="e">
        <f>База!O650-'База (2)'!O660</f>
        <v>#VALUE!</v>
      </c>
      <c r="P660" s="43">
        <f>База!P650-'База (2)'!P660</f>
        <v>0.1170349365749267</v>
      </c>
      <c r="Q660" s="91"/>
      <c r="R660" s="91"/>
      <c r="S660" s="91"/>
      <c r="T660" s="85"/>
      <c r="U660" s="81"/>
      <c r="W660" s="81"/>
      <c r="X660" s="81">
        <v>3011080</v>
      </c>
    </row>
    <row r="661" spans="1:28" s="16" customFormat="1" outlineLevel="1">
      <c r="A661" s="193" t="s">
        <v>96</v>
      </c>
      <c r="B661" s="5" t="s">
        <v>136</v>
      </c>
      <c r="C661" s="6" t="s">
        <v>137</v>
      </c>
      <c r="D661" s="161" t="s">
        <v>194</v>
      </c>
      <c r="E661" s="26">
        <f>База!E651-'База (2)'!E661</f>
        <v>-32</v>
      </c>
      <c r="F661" s="14">
        <f>База!F651-'База (2)'!F661</f>
        <v>-379</v>
      </c>
      <c r="G661" s="27">
        <f>База!G651-'База (2)'!G661</f>
        <v>-8114881.6999999993</v>
      </c>
      <c r="H661" s="26">
        <f>База!H651-'База (2)'!H661</f>
        <v>5</v>
      </c>
      <c r="I661" s="14">
        <f>База!I651-'База (2)'!I661</f>
        <v>36</v>
      </c>
      <c r="J661" s="27">
        <f>База!J651-'База (2)'!J661</f>
        <v>673087.04</v>
      </c>
      <c r="K661" s="26">
        <f>База!K651-'База (2)'!K661</f>
        <v>37</v>
      </c>
      <c r="L661" s="14">
        <f>База!L651-'База (2)'!L661</f>
        <v>415</v>
      </c>
      <c r="M661" s="27">
        <f>База!M651-'База (2)'!M661</f>
        <v>8787968.7399999984</v>
      </c>
      <c r="N661" s="30">
        <f>База!N651-'База (2)'!N661</f>
        <v>0.5</v>
      </c>
      <c r="O661" s="15">
        <f>База!O651-'База (2)'!O661</f>
        <v>0.51428571428571423</v>
      </c>
      <c r="P661" s="31">
        <f>База!P651-'База (2)'!P661</f>
        <v>0.58253422151534773</v>
      </c>
      <c r="Q661" s="92"/>
      <c r="R661" s="92"/>
      <c r="S661" s="92"/>
      <c r="T661" s="86"/>
      <c r="U661" s="81"/>
    </row>
    <row r="662" spans="1:28" s="20" customFormat="1" outlineLevel="1">
      <c r="A662" s="194" t="s">
        <v>96</v>
      </c>
      <c r="B662" s="7"/>
      <c r="C662" s="8" t="s">
        <v>166</v>
      </c>
      <c r="D662" s="162" t="s">
        <v>194</v>
      </c>
      <c r="E662" s="28">
        <f>База!E652-'База (2)'!E662</f>
        <v>0</v>
      </c>
      <c r="F662" s="17">
        <f>База!F652-'База (2)'!F662</f>
        <v>0</v>
      </c>
      <c r="G662" s="29">
        <f>База!G652-'База (2)'!G662</f>
        <v>0</v>
      </c>
      <c r="H662" s="28">
        <f>База!H652-'База (2)'!H662</f>
        <v>0</v>
      </c>
      <c r="I662" s="17">
        <f>База!I652-'База (2)'!I662</f>
        <v>0</v>
      </c>
      <c r="J662" s="29">
        <f>База!J652-'База (2)'!J662</f>
        <v>0</v>
      </c>
      <c r="K662" s="28">
        <f>База!K652-'База (2)'!K662</f>
        <v>0</v>
      </c>
      <c r="L662" s="18">
        <f>База!L652-'База (2)'!L662</f>
        <v>0</v>
      </c>
      <c r="M662" s="29">
        <f>База!M652-'База (2)'!M662</f>
        <v>0</v>
      </c>
      <c r="N662" s="181">
        <f>База!N652-'База (2)'!N662</f>
        <v>0</v>
      </c>
      <c r="O662" s="19">
        <f>База!O652-'База (2)'!O662</f>
        <v>0</v>
      </c>
      <c r="P662" s="32">
        <f>База!P652-'База (2)'!P662</f>
        <v>0</v>
      </c>
      <c r="Q662" s="93"/>
      <c r="R662" s="93"/>
      <c r="S662" s="93"/>
      <c r="T662" s="87"/>
      <c r="U662" s="81"/>
    </row>
    <row r="663" spans="1:28" s="20" customFormat="1" outlineLevel="1">
      <c r="A663" s="194" t="s">
        <v>96</v>
      </c>
      <c r="B663" s="7"/>
      <c r="C663" s="8" t="s">
        <v>167</v>
      </c>
      <c r="D663" s="162" t="s">
        <v>194</v>
      </c>
      <c r="E663" s="28">
        <f>База!E653-'База (2)'!E663</f>
        <v>0</v>
      </c>
      <c r="F663" s="17">
        <f>База!F653-'База (2)'!F663</f>
        <v>0</v>
      </c>
      <c r="G663" s="29">
        <f>База!G653-'База (2)'!G663</f>
        <v>0</v>
      </c>
      <c r="H663" s="28">
        <f>База!H653-'База (2)'!H663</f>
        <v>0</v>
      </c>
      <c r="I663" s="17">
        <f>База!I653-'База (2)'!I663</f>
        <v>0</v>
      </c>
      <c r="J663" s="29">
        <f>База!J653-'База (2)'!J663</f>
        <v>0</v>
      </c>
      <c r="K663" s="111">
        <f>База!K653-'База (2)'!K663</f>
        <v>0</v>
      </c>
      <c r="L663" s="18">
        <f>База!L653-'База (2)'!L663</f>
        <v>0</v>
      </c>
      <c r="M663" s="29">
        <f>База!M653-'База (2)'!M663</f>
        <v>0</v>
      </c>
      <c r="N663" s="181">
        <f>База!N653-'База (2)'!N663</f>
        <v>0</v>
      </c>
      <c r="O663" s="19">
        <f>База!O653-'База (2)'!O663</f>
        <v>0</v>
      </c>
      <c r="P663" s="32">
        <f>База!P653-'База (2)'!P663</f>
        <v>0</v>
      </c>
      <c r="Q663" s="93"/>
      <c r="R663" s="93"/>
      <c r="S663" s="93"/>
      <c r="T663" s="87"/>
      <c r="U663" s="81"/>
    </row>
    <row r="664" spans="1:28" s="20" customFormat="1" outlineLevel="1">
      <c r="A664" s="194" t="s">
        <v>96</v>
      </c>
      <c r="B664" s="7" t="s">
        <v>168</v>
      </c>
      <c r="C664" s="8" t="s">
        <v>138</v>
      </c>
      <c r="D664" s="162" t="s">
        <v>194</v>
      </c>
      <c r="E664" s="28">
        <f>База!E654-'База (2)'!E664</f>
        <v>0</v>
      </c>
      <c r="F664" s="17">
        <f>База!F654-'База (2)'!F664</f>
        <v>0</v>
      </c>
      <c r="G664" s="29">
        <f>База!G654-'База (2)'!G664</f>
        <v>0</v>
      </c>
      <c r="H664" s="28">
        <f>База!H654-'База (2)'!H664</f>
        <v>0</v>
      </c>
      <c r="I664" s="17">
        <f>База!I654-'База (2)'!I664</f>
        <v>0</v>
      </c>
      <c r="J664" s="29">
        <f>База!J654-'База (2)'!J664</f>
        <v>0</v>
      </c>
      <c r="K664" s="111">
        <f>База!K654-'База (2)'!K664</f>
        <v>0</v>
      </c>
      <c r="L664" s="18">
        <f>База!L654-'База (2)'!L664</f>
        <v>0</v>
      </c>
      <c r="M664" s="29">
        <f>База!M654-'База (2)'!M664</f>
        <v>0</v>
      </c>
      <c r="N664" s="181">
        <f>База!N654-'База (2)'!N664</f>
        <v>0</v>
      </c>
      <c r="O664" s="19">
        <f>База!O654-'База (2)'!O664</f>
        <v>0</v>
      </c>
      <c r="P664" s="32">
        <f>База!P654-'База (2)'!P664</f>
        <v>0</v>
      </c>
      <c r="Q664" s="93"/>
      <c r="R664" s="93"/>
      <c r="S664" s="93"/>
      <c r="U664" s="81"/>
    </row>
    <row r="665" spans="1:28" s="20" customFormat="1" ht="31.5" outlineLevel="1">
      <c r="A665" s="194" t="s">
        <v>96</v>
      </c>
      <c r="B665" s="7" t="s">
        <v>169</v>
      </c>
      <c r="C665" s="129" t="s">
        <v>181</v>
      </c>
      <c r="D665" s="162" t="s">
        <v>195</v>
      </c>
      <c r="E665" s="28">
        <f>База!E655-'База (2)'!E665</f>
        <v>10</v>
      </c>
      <c r="F665" s="17">
        <f>База!F655-'База (2)'!F665</f>
        <v>70</v>
      </c>
      <c r="G665" s="29">
        <f>База!G655-'База (2)'!G665</f>
        <v>1155446.3500000001</v>
      </c>
      <c r="H665" s="111">
        <f>База!H655-'База (2)'!H665</f>
        <v>5</v>
      </c>
      <c r="I665" s="18">
        <f>База!I655-'База (2)'!I665</f>
        <v>36</v>
      </c>
      <c r="J665" s="29">
        <f>База!J655-'База (2)'!J665</f>
        <v>673087.04</v>
      </c>
      <c r="K665" s="28">
        <f>База!K655-'База (2)'!K665</f>
        <v>-5</v>
      </c>
      <c r="L665" s="18">
        <f>База!L655-'База (2)'!L665</f>
        <v>-34</v>
      </c>
      <c r="M665" s="29">
        <f>База!M655-'База (2)'!M665</f>
        <v>-482359.31000000006</v>
      </c>
      <c r="N665" s="181">
        <f>База!N655-'База (2)'!N665</f>
        <v>-0.5</v>
      </c>
      <c r="O665" s="19">
        <f>База!O655-'База (2)'!O665</f>
        <v>-0.48571428571428571</v>
      </c>
      <c r="P665" s="32">
        <f>База!P655-'База (2)'!P665</f>
        <v>-0.41746577848465227</v>
      </c>
      <c r="Q665" s="93"/>
      <c r="R665" s="93"/>
      <c r="S665" s="93"/>
      <c r="T665" s="87"/>
      <c r="U665" s="81"/>
    </row>
    <row r="666" spans="1:28" s="20" customFormat="1" outlineLevel="1">
      <c r="A666" s="194" t="s">
        <v>96</v>
      </c>
      <c r="B666" s="7" t="s">
        <v>170</v>
      </c>
      <c r="C666" s="8" t="s">
        <v>180</v>
      </c>
      <c r="D666" s="162" t="s">
        <v>194</v>
      </c>
      <c r="E666" s="28">
        <f>База!E656-'База (2)'!E666</f>
        <v>-42</v>
      </c>
      <c r="F666" s="17">
        <f>База!F656-'База (2)'!F666</f>
        <v>-449</v>
      </c>
      <c r="G666" s="29">
        <f>База!G656-'База (2)'!G666</f>
        <v>-9270328.0499999989</v>
      </c>
      <c r="H666" s="28">
        <f>База!H656-'База (2)'!H666</f>
        <v>0</v>
      </c>
      <c r="I666" s="17">
        <f>База!I656-'База (2)'!I666</f>
        <v>0</v>
      </c>
      <c r="J666" s="29">
        <f>База!J656-'База (2)'!J666</f>
        <v>0</v>
      </c>
      <c r="K666" s="111">
        <f>База!K656-'База (2)'!K666</f>
        <v>42</v>
      </c>
      <c r="L666" s="18">
        <f>База!L656-'База (2)'!L666</f>
        <v>449</v>
      </c>
      <c r="M666" s="29">
        <f>База!M656-'База (2)'!M666</f>
        <v>9270328.0499999989</v>
      </c>
      <c r="N666" s="181">
        <f>База!N656-'База (2)'!N666</f>
        <v>1</v>
      </c>
      <c r="O666" s="19">
        <f>База!O656-'База (2)'!O666</f>
        <v>1</v>
      </c>
      <c r="P666" s="32">
        <f>База!P656-'База (2)'!P666</f>
        <v>1</v>
      </c>
      <c r="Q666" s="93"/>
      <c r="R666" s="93"/>
      <c r="S666" s="93"/>
      <c r="T666" s="87"/>
      <c r="U666" s="81"/>
      <c r="X666" s="198"/>
      <c r="AB666" s="22"/>
    </row>
    <row r="667" spans="1:28" s="20" customFormat="1" outlineLevel="1">
      <c r="A667" s="194" t="s">
        <v>96</v>
      </c>
      <c r="B667" s="7" t="s">
        <v>171</v>
      </c>
      <c r="C667" s="8" t="s">
        <v>156</v>
      </c>
      <c r="D667" s="162"/>
      <c r="E667" s="28">
        <f>База!E657-'База (2)'!E667</f>
        <v>0</v>
      </c>
      <c r="F667" s="17">
        <f>База!F657-'База (2)'!F667</f>
        <v>0</v>
      </c>
      <c r="G667" s="29">
        <f>База!G657-'База (2)'!G667</f>
        <v>0</v>
      </c>
      <c r="H667" s="28">
        <f>База!H657-'База (2)'!H667</f>
        <v>0</v>
      </c>
      <c r="I667" s="17">
        <f>База!I657-'База (2)'!I667</f>
        <v>0</v>
      </c>
      <c r="J667" s="29">
        <f>База!J657-'База (2)'!J667</f>
        <v>0</v>
      </c>
      <c r="K667" s="111">
        <f>База!K657-'База (2)'!K667</f>
        <v>0</v>
      </c>
      <c r="L667" s="18">
        <f>База!L657-'База (2)'!L667</f>
        <v>0</v>
      </c>
      <c r="M667" s="29">
        <f>База!M657-'База (2)'!M667</f>
        <v>0</v>
      </c>
      <c r="N667" s="181">
        <f>База!N657-'База (2)'!N667</f>
        <v>0</v>
      </c>
      <c r="O667" s="19">
        <f>База!O657-'База (2)'!O667</f>
        <v>0</v>
      </c>
      <c r="P667" s="32">
        <f>База!P657-'База (2)'!P667</f>
        <v>0</v>
      </c>
      <c r="Q667" s="93"/>
      <c r="R667" s="93"/>
      <c r="S667" s="93"/>
      <c r="T667" s="87"/>
      <c r="U667" s="81"/>
    </row>
    <row r="668" spans="1:28" s="20" customFormat="1" outlineLevel="1">
      <c r="A668" s="193" t="s">
        <v>96</v>
      </c>
      <c r="B668" s="5" t="s">
        <v>141</v>
      </c>
      <c r="C668" s="6" t="s">
        <v>140</v>
      </c>
      <c r="D668" s="161" t="s">
        <v>159</v>
      </c>
      <c r="E668" s="26">
        <f>База!E658-'База (2)'!E668</f>
        <v>0</v>
      </c>
      <c r="F668" s="14">
        <f>База!F658-'База (2)'!F668</f>
        <v>0</v>
      </c>
      <c r="G668" s="27">
        <f>База!G658-'База (2)'!G668</f>
        <v>0</v>
      </c>
      <c r="H668" s="26">
        <f>База!H658-'База (2)'!H668</f>
        <v>0</v>
      </c>
      <c r="I668" s="21">
        <f>База!I658-'База (2)'!I668</f>
        <v>0</v>
      </c>
      <c r="J668" s="27">
        <f>База!J658-'База (2)'!J668</f>
        <v>0</v>
      </c>
      <c r="K668" s="26">
        <f>База!K658-'База (2)'!K668</f>
        <v>0</v>
      </c>
      <c r="L668" s="21">
        <f>База!L658-'База (2)'!L668</f>
        <v>0</v>
      </c>
      <c r="M668" s="27">
        <f>База!M658-'База (2)'!M668</f>
        <v>0</v>
      </c>
      <c r="N668" s="30">
        <f>База!N658-'База (2)'!N668</f>
        <v>0</v>
      </c>
      <c r="O668" s="15">
        <f>База!O658-'База (2)'!O668</f>
        <v>0</v>
      </c>
      <c r="P668" s="31">
        <f>База!P658-'База (2)'!P668</f>
        <v>0</v>
      </c>
      <c r="Q668" s="92"/>
      <c r="R668" s="92"/>
      <c r="S668" s="92"/>
      <c r="T668" s="87"/>
      <c r="U668" s="81"/>
    </row>
    <row r="669" spans="1:28" s="20" customFormat="1" outlineLevel="1">
      <c r="A669" s="193" t="s">
        <v>96</v>
      </c>
      <c r="B669" s="5"/>
      <c r="C669" s="8" t="s">
        <v>166</v>
      </c>
      <c r="D669" s="162" t="s">
        <v>159</v>
      </c>
      <c r="E669" s="28">
        <f>База!E659-'База (2)'!E669</f>
        <v>0</v>
      </c>
      <c r="F669" s="17">
        <f>База!F659-'База (2)'!F669</f>
        <v>0</v>
      </c>
      <c r="G669" s="29">
        <f>База!G659-'База (2)'!G669</f>
        <v>0</v>
      </c>
      <c r="H669" s="28">
        <f>База!H659-'База (2)'!H669</f>
        <v>0</v>
      </c>
      <c r="I669" s="17">
        <f>База!I659-'База (2)'!I669</f>
        <v>0</v>
      </c>
      <c r="J669" s="29">
        <f>База!J659-'База (2)'!J669</f>
        <v>0</v>
      </c>
      <c r="K669" s="111">
        <f>База!K659-'База (2)'!K669</f>
        <v>0</v>
      </c>
      <c r="L669" s="18">
        <f>База!L659-'База (2)'!L669</f>
        <v>0</v>
      </c>
      <c r="M669" s="29">
        <f>База!M659-'База (2)'!M669</f>
        <v>0</v>
      </c>
      <c r="N669" s="30">
        <f>База!N659-'База (2)'!N669</f>
        <v>0</v>
      </c>
      <c r="O669" s="15">
        <f>База!O659-'База (2)'!O669</f>
        <v>0</v>
      </c>
      <c r="P669" s="31">
        <f>База!P659-'База (2)'!P669</f>
        <v>0</v>
      </c>
      <c r="Q669" s="93"/>
      <c r="R669" s="93"/>
      <c r="S669" s="93"/>
      <c r="T669" s="87"/>
      <c r="U669" s="81"/>
    </row>
    <row r="670" spans="1:28" s="16" customFormat="1" outlineLevel="1">
      <c r="A670" s="193" t="s">
        <v>96</v>
      </c>
      <c r="B670" s="5"/>
      <c r="C670" s="8" t="s">
        <v>167</v>
      </c>
      <c r="D670" s="162" t="s">
        <v>159</v>
      </c>
      <c r="E670" s="28">
        <f>База!E660-'База (2)'!E670</f>
        <v>0</v>
      </c>
      <c r="F670" s="17">
        <f>База!F660-'База (2)'!F670</f>
        <v>0</v>
      </c>
      <c r="G670" s="29">
        <f>База!G660-'База (2)'!G670</f>
        <v>0</v>
      </c>
      <c r="H670" s="111">
        <f>База!H660-'База (2)'!H670</f>
        <v>0</v>
      </c>
      <c r="I670" s="18">
        <f>База!I660-'База (2)'!I670</f>
        <v>0</v>
      </c>
      <c r="J670" s="29">
        <f>База!J660-'База (2)'!J670</f>
        <v>0</v>
      </c>
      <c r="K670" s="111">
        <f>База!K660-'База (2)'!K670</f>
        <v>0</v>
      </c>
      <c r="L670" s="18">
        <f>База!L660-'База (2)'!L670</f>
        <v>0</v>
      </c>
      <c r="M670" s="29">
        <f>База!M660-'База (2)'!M670</f>
        <v>0</v>
      </c>
      <c r="N670" s="181">
        <f>База!N660-'База (2)'!N670</f>
        <v>0</v>
      </c>
      <c r="O670" s="19">
        <f>База!O660-'База (2)'!O670</f>
        <v>0</v>
      </c>
      <c r="P670" s="32">
        <f>База!P660-'База (2)'!P670</f>
        <v>0</v>
      </c>
      <c r="Q670" s="93"/>
      <c r="R670" s="93"/>
      <c r="S670" s="93"/>
      <c r="T670" s="86"/>
      <c r="U670" s="81"/>
    </row>
    <row r="671" spans="1:28" s="20" customFormat="1" ht="31.5" outlineLevel="1">
      <c r="A671" s="193" t="s">
        <v>96</v>
      </c>
      <c r="B671" s="5"/>
      <c r="C671" s="129" t="s">
        <v>182</v>
      </c>
      <c r="D671" s="162" t="s">
        <v>159</v>
      </c>
      <c r="E671" s="28">
        <f>База!E661-'База (2)'!E671</f>
        <v>0</v>
      </c>
      <c r="F671" s="17">
        <f>База!F661-'База (2)'!F671</f>
        <v>0</v>
      </c>
      <c r="G671" s="29">
        <f>База!G661-'База (2)'!G671</f>
        <v>0</v>
      </c>
      <c r="H671" s="28">
        <f>База!H661-'База (2)'!H671</f>
        <v>0</v>
      </c>
      <c r="I671" s="18">
        <f>База!I661-'База (2)'!I671</f>
        <v>0</v>
      </c>
      <c r="J671" s="29">
        <f>База!J661-'База (2)'!J671</f>
        <v>0</v>
      </c>
      <c r="K671" s="111">
        <f>База!K661-'База (2)'!K671</f>
        <v>0</v>
      </c>
      <c r="L671" s="18">
        <f>База!L661-'База (2)'!L671</f>
        <v>0</v>
      </c>
      <c r="M671" s="29">
        <f>База!M661-'База (2)'!M671</f>
        <v>0</v>
      </c>
      <c r="N671" s="30">
        <f>База!N661-'База (2)'!N671</f>
        <v>0</v>
      </c>
      <c r="O671" s="15">
        <f>База!O661-'База (2)'!O671</f>
        <v>0</v>
      </c>
      <c r="P671" s="31">
        <f>База!P661-'База (2)'!P671</f>
        <v>0</v>
      </c>
      <c r="Q671" s="93"/>
      <c r="R671" s="93"/>
      <c r="S671" s="93"/>
      <c r="T671" s="87"/>
      <c r="U671" s="81"/>
    </row>
    <row r="672" spans="1:28" s="20" customFormat="1" outlineLevel="1">
      <c r="A672" s="194" t="s">
        <v>96</v>
      </c>
      <c r="B672" s="7" t="s">
        <v>185</v>
      </c>
      <c r="C672" s="8" t="s">
        <v>157</v>
      </c>
      <c r="D672" s="162" t="s">
        <v>159</v>
      </c>
      <c r="E672" s="28">
        <f>База!E662-'База (2)'!E672</f>
        <v>103</v>
      </c>
      <c r="F672" s="17">
        <f>База!F662-'База (2)'!F672</f>
        <v>650</v>
      </c>
      <c r="G672" s="29">
        <f>База!G662-'База (2)'!G672</f>
        <v>3061541.27</v>
      </c>
      <c r="H672" s="28">
        <f>База!H662-'База (2)'!H672</f>
        <v>63</v>
      </c>
      <c r="I672" s="17">
        <f>База!I662-'База (2)'!I672</f>
        <v>300</v>
      </c>
      <c r="J672" s="29">
        <f>База!J662-'База (2)'!J672</f>
        <v>576877.64</v>
      </c>
      <c r="K672" s="111">
        <f>База!K662-'База (2)'!K672</f>
        <v>-40</v>
      </c>
      <c r="L672" s="18">
        <f>База!L662-'База (2)'!L672</f>
        <v>-350</v>
      </c>
      <c r="M672" s="29">
        <f>База!M662-'База (2)'!M672</f>
        <v>-2484663.63</v>
      </c>
      <c r="N672" s="181">
        <f>База!N662-'База (2)'!N672</f>
        <v>-0.38834951456310679</v>
      </c>
      <c r="O672" s="19">
        <f>База!O662-'База (2)'!O672</f>
        <v>-0.53846153846153844</v>
      </c>
      <c r="P672" s="32">
        <f>База!P662-'База (2)'!P672</f>
        <v>-0.81157280300193368</v>
      </c>
      <c r="Q672" s="93"/>
      <c r="R672" s="93"/>
      <c r="S672" s="93"/>
      <c r="T672" s="87"/>
      <c r="U672" s="81"/>
    </row>
    <row r="673" spans="1:28" s="20" customFormat="1" outlineLevel="1">
      <c r="A673" s="194" t="s">
        <v>96</v>
      </c>
      <c r="B673" s="7" t="s">
        <v>186</v>
      </c>
      <c r="C673" s="8" t="s">
        <v>183</v>
      </c>
      <c r="D673" s="162" t="s">
        <v>159</v>
      </c>
      <c r="E673" s="28">
        <f>База!E663-'База (2)'!E673</f>
        <v>24</v>
      </c>
      <c r="F673" s="17">
        <f>База!F663-'База (2)'!F673</f>
        <v>350</v>
      </c>
      <c r="G673" s="29">
        <f>База!G663-'База (2)'!G673</f>
        <v>2557541.27</v>
      </c>
      <c r="H673" s="28">
        <f>База!H663-'База (2)'!H673</f>
        <v>0</v>
      </c>
      <c r="I673" s="17">
        <f>База!I663-'База (2)'!I673</f>
        <v>50</v>
      </c>
      <c r="J673" s="29">
        <f>База!J663-'База (2)'!J673</f>
        <v>120627.64</v>
      </c>
      <c r="K673" s="111">
        <f>База!K663-'База (2)'!K673</f>
        <v>-24</v>
      </c>
      <c r="L673" s="18">
        <f>База!L663-'База (2)'!L673</f>
        <v>-300</v>
      </c>
      <c r="M673" s="29">
        <f>База!M663-'База (2)'!M673</f>
        <v>-2436913.63</v>
      </c>
      <c r="N673" s="181">
        <f>База!N663-'База (2)'!N673</f>
        <v>-1</v>
      </c>
      <c r="O673" s="19">
        <f>База!O663-'База (2)'!O673</f>
        <v>-0.8571428571428571</v>
      </c>
      <c r="P673" s="32">
        <f>База!P663-'База (2)'!P673</f>
        <v>-0.95283452845318106</v>
      </c>
      <c r="Q673" s="93"/>
      <c r="R673" s="93"/>
      <c r="S673" s="93"/>
      <c r="T673" s="87"/>
      <c r="U673" s="81"/>
    </row>
    <row r="674" spans="1:28" s="20" customFormat="1" outlineLevel="1">
      <c r="A674" s="194" t="s">
        <v>96</v>
      </c>
      <c r="B674" s="7" t="s">
        <v>187</v>
      </c>
      <c r="C674" s="8" t="s">
        <v>156</v>
      </c>
      <c r="D674" s="162"/>
      <c r="E674" s="28" t="e">
        <f>База!#REF!-'База (2)'!E674</f>
        <v>#REF!</v>
      </c>
      <c r="F674" s="17" t="e">
        <f>База!#REF!-'База (2)'!F674</f>
        <v>#REF!</v>
      </c>
      <c r="G674" s="29" t="e">
        <f>База!#REF!-'База (2)'!G674</f>
        <v>#REF!</v>
      </c>
      <c r="H674" s="28" t="e">
        <f>База!#REF!-'База (2)'!H674</f>
        <v>#REF!</v>
      </c>
      <c r="I674" s="17" t="e">
        <f>База!#REF!-'База (2)'!I674</f>
        <v>#REF!</v>
      </c>
      <c r="J674" s="29" t="e">
        <f>База!#REF!-'База (2)'!J674</f>
        <v>#REF!</v>
      </c>
      <c r="K674" s="111" t="e">
        <f>База!#REF!-'База (2)'!K674</f>
        <v>#REF!</v>
      </c>
      <c r="L674" s="18" t="e">
        <f>База!#REF!-'База (2)'!L674</f>
        <v>#REF!</v>
      </c>
      <c r="M674" s="29" t="e">
        <f>База!#REF!-'База (2)'!M674</f>
        <v>#REF!</v>
      </c>
      <c r="N674" s="181" t="e">
        <f>База!#REF!-'База (2)'!N674</f>
        <v>#REF!</v>
      </c>
      <c r="O674" s="19" t="e">
        <f>База!#REF!-'База (2)'!O674</f>
        <v>#REF!</v>
      </c>
      <c r="P674" s="32" t="e">
        <f>База!#REF!-'База (2)'!P674</f>
        <v>#REF!</v>
      </c>
      <c r="Q674" s="93"/>
      <c r="R674" s="93"/>
      <c r="S674" s="93"/>
      <c r="U674" s="81"/>
    </row>
    <row r="675" spans="1:28" s="20" customFormat="1" ht="31.5" outlineLevel="1">
      <c r="A675" s="193" t="s">
        <v>96</v>
      </c>
      <c r="B675" s="5" t="s">
        <v>139</v>
      </c>
      <c r="C675" s="9" t="s">
        <v>142</v>
      </c>
      <c r="D675" s="163" t="s">
        <v>1</v>
      </c>
      <c r="E675" s="26">
        <f>База!E664-'База (2)'!E675</f>
        <v>-928</v>
      </c>
      <c r="F675" s="21">
        <f>База!F664-'База (2)'!F675</f>
        <v>-3968</v>
      </c>
      <c r="G675" s="27">
        <f>База!G664-'База (2)'!G675</f>
        <v>-7516010.9600000009</v>
      </c>
      <c r="H675" s="26">
        <f>База!H664-'База (2)'!H675</f>
        <v>-150</v>
      </c>
      <c r="I675" s="21">
        <f>База!I664-'База (2)'!I675</f>
        <v>-912</v>
      </c>
      <c r="J675" s="27">
        <f>База!J664-'База (2)'!J675</f>
        <v>-3011080</v>
      </c>
      <c r="K675" s="26">
        <f>База!K664-'База (2)'!K675</f>
        <v>778</v>
      </c>
      <c r="L675" s="21">
        <f>База!L664-'База (2)'!L675</f>
        <v>3056</v>
      </c>
      <c r="M675" s="27">
        <f>База!M664-'База (2)'!M675</f>
        <v>4504930.9600000009</v>
      </c>
      <c r="N675" s="30">
        <f>База!N664-'База (2)'!N675</f>
        <v>0.83836206896551724</v>
      </c>
      <c r="O675" s="15">
        <f>База!O664-'База (2)'!O675</f>
        <v>0.77016129032258063</v>
      </c>
      <c r="P675" s="31">
        <f>База!P664-'База (2)'!P675</f>
        <v>0.59937791256227768</v>
      </c>
      <c r="Q675" s="92"/>
      <c r="R675" s="92"/>
      <c r="S675" s="92"/>
      <c r="T675" s="87"/>
      <c r="U675" s="81"/>
    </row>
    <row r="676" spans="1:28" s="20" customFormat="1" ht="31.5" outlineLevel="1">
      <c r="A676" s="194" t="s">
        <v>96</v>
      </c>
      <c r="B676" s="7" t="s">
        <v>188</v>
      </c>
      <c r="C676" s="10" t="s">
        <v>184</v>
      </c>
      <c r="D676" s="164" t="s">
        <v>1</v>
      </c>
      <c r="E676" s="28">
        <f>База!E665-'База (2)'!E676</f>
        <v>-815</v>
      </c>
      <c r="F676" s="17">
        <f>База!F665-'База (2)'!F676</f>
        <v>-3468</v>
      </c>
      <c r="G676" s="29">
        <f>База!G665-'База (2)'!G676</f>
        <v>-6933360.9600000009</v>
      </c>
      <c r="H676" s="28">
        <f>База!H665-'База (2)'!H676</f>
        <v>-24</v>
      </c>
      <c r="I676" s="17">
        <f>База!I665-'База (2)'!I676</f>
        <v>-412</v>
      </c>
      <c r="J676" s="29">
        <f>База!J665-'База (2)'!J676</f>
        <v>-2404780</v>
      </c>
      <c r="K676" s="111">
        <f>База!K665-'База (2)'!K676</f>
        <v>791</v>
      </c>
      <c r="L676" s="18">
        <f>База!L665-'База (2)'!L676</f>
        <v>3056</v>
      </c>
      <c r="M676" s="29">
        <f>База!M665-'База (2)'!M676</f>
        <v>4528580.9600000009</v>
      </c>
      <c r="N676" s="181">
        <f>База!N665-'База (2)'!N676</f>
        <v>0.97055214723926375</v>
      </c>
      <c r="O676" s="19">
        <f>База!O665-'База (2)'!O676</f>
        <v>0.88119953863898504</v>
      </c>
      <c r="P676" s="32">
        <f>База!P665-'База (2)'!P676</f>
        <v>0.65315811280075053</v>
      </c>
      <c r="Q676" s="93"/>
      <c r="R676" s="93"/>
      <c r="S676" s="93"/>
      <c r="T676" s="87"/>
      <c r="U676" s="81"/>
    </row>
    <row r="677" spans="1:28" s="20" customFormat="1" ht="31.5" outlineLevel="1">
      <c r="A677" s="194"/>
      <c r="B677" s="7"/>
      <c r="C677" s="10" t="s">
        <v>224</v>
      </c>
      <c r="D677" s="164" t="s">
        <v>225</v>
      </c>
      <c r="E677" s="28">
        <f>База!E666-'База (2)'!E677</f>
        <v>79</v>
      </c>
      <c r="F677" s="17">
        <f>База!F666-'База (2)'!F677</f>
        <v>300</v>
      </c>
      <c r="G677" s="29">
        <f>База!G666-'База (2)'!G677</f>
        <v>504000</v>
      </c>
      <c r="H677" s="28">
        <f>База!H666-'База (2)'!H677</f>
        <v>63</v>
      </c>
      <c r="I677" s="17">
        <f>База!I666-'База (2)'!I677</f>
        <v>250</v>
      </c>
      <c r="J677" s="29">
        <f>База!J666-'База (2)'!J677</f>
        <v>456250</v>
      </c>
      <c r="K677" s="111">
        <f>База!K666-'База (2)'!K677</f>
        <v>-16</v>
      </c>
      <c r="L677" s="18">
        <f>База!L666-'База (2)'!L677</f>
        <v>-50</v>
      </c>
      <c r="M677" s="29">
        <f>База!M666-'База (2)'!M677</f>
        <v>-47750</v>
      </c>
      <c r="N677" s="181">
        <f>База!N666-'База (2)'!N677</f>
        <v>-0.20253164556962025</v>
      </c>
      <c r="O677" s="19">
        <f>База!O666-'База (2)'!O677</f>
        <v>-0.16666666666666666</v>
      </c>
      <c r="P677" s="32">
        <f>База!P666-'База (2)'!P677</f>
        <v>-9.4742063492063489E-2</v>
      </c>
      <c r="Q677" s="93"/>
      <c r="R677" s="93"/>
      <c r="S677" s="93"/>
      <c r="T677" s="87"/>
      <c r="U677" s="81"/>
    </row>
    <row r="678" spans="1:28" s="20" customFormat="1" outlineLevel="1">
      <c r="A678" s="194"/>
      <c r="B678" s="7"/>
      <c r="C678" s="10" t="s">
        <v>222</v>
      </c>
      <c r="D678" s="164" t="s">
        <v>223</v>
      </c>
      <c r="E678" s="28">
        <f>База!E667-'База (2)'!E678</f>
        <v>-100</v>
      </c>
      <c r="F678" s="17">
        <f>База!F667-'База (2)'!F678</f>
        <v>0</v>
      </c>
      <c r="G678" s="29">
        <f>База!G667-'База (2)'!G678</f>
        <v>-228200</v>
      </c>
      <c r="H678" s="28">
        <f>База!H667-'База (2)'!H678</f>
        <v>0</v>
      </c>
      <c r="I678" s="17">
        <f>База!I667-'База (2)'!I678</f>
        <v>0</v>
      </c>
      <c r="J678" s="29">
        <f>База!J667-'База (2)'!J678</f>
        <v>0</v>
      </c>
      <c r="K678" s="111">
        <f>База!K667-'База (2)'!K678</f>
        <v>100</v>
      </c>
      <c r="L678" s="18">
        <f>База!L667-'База (2)'!L678</f>
        <v>0</v>
      </c>
      <c r="M678" s="29">
        <f>База!M667-'База (2)'!M678</f>
        <v>228200</v>
      </c>
      <c r="N678" s="181">
        <f>База!N667-'База (2)'!N678</f>
        <v>1</v>
      </c>
      <c r="O678" s="19">
        <f>База!O667-'База (2)'!O678</f>
        <v>0</v>
      </c>
      <c r="P678" s="32">
        <f>База!P667-'База (2)'!P678</f>
        <v>1</v>
      </c>
      <c r="Q678" s="93"/>
      <c r="R678" s="93"/>
      <c r="S678" s="93"/>
      <c r="T678" s="87"/>
      <c r="U678" s="81"/>
    </row>
    <row r="679" spans="1:28" s="20" customFormat="1" outlineLevel="1">
      <c r="A679" s="194" t="s">
        <v>96</v>
      </c>
      <c r="B679" s="7" t="s">
        <v>189</v>
      </c>
      <c r="C679" s="11" t="s">
        <v>144</v>
      </c>
      <c r="D679" s="164" t="s">
        <v>1</v>
      </c>
      <c r="E679" s="28">
        <f>База!E670-'База (2)'!E679</f>
        <v>-113</v>
      </c>
      <c r="F679" s="17">
        <f>База!F670-'База (2)'!F679</f>
        <v>-500</v>
      </c>
      <c r="G679" s="29">
        <f>База!G670-'База (2)'!G679</f>
        <v>-582650</v>
      </c>
      <c r="H679" s="28">
        <f>База!H670-'База (2)'!H679</f>
        <v>-126</v>
      </c>
      <c r="I679" s="17">
        <f>База!I670-'База (2)'!I679</f>
        <v>-500</v>
      </c>
      <c r="J679" s="29">
        <f>База!J670-'База (2)'!J679</f>
        <v>-606300</v>
      </c>
      <c r="K679" s="111">
        <f>База!K670-'База (2)'!K679</f>
        <v>-13</v>
      </c>
      <c r="L679" s="18">
        <f>База!L670-'База (2)'!L679</f>
        <v>0</v>
      </c>
      <c r="M679" s="29">
        <f>База!M670-'База (2)'!M679</f>
        <v>-23650</v>
      </c>
      <c r="N679" s="181">
        <f>База!N670-'База (2)'!N679</f>
        <v>-0.11504424778761062</v>
      </c>
      <c r="O679" s="19">
        <f>База!O670-'База (2)'!O679</f>
        <v>0</v>
      </c>
      <c r="P679" s="32">
        <f>База!P670-'База (2)'!P679</f>
        <v>-4.0590405904059039E-2</v>
      </c>
      <c r="Q679" s="93"/>
      <c r="R679" s="93"/>
      <c r="S679" s="93"/>
      <c r="T679" s="87"/>
      <c r="U679" s="81"/>
    </row>
    <row r="680" spans="1:28" s="16" customFormat="1" outlineLevel="1">
      <c r="A680" s="193" t="s">
        <v>96</v>
      </c>
      <c r="B680" s="5" t="s">
        <v>143</v>
      </c>
      <c r="C680" s="6" t="s">
        <v>2</v>
      </c>
      <c r="D680" s="163" t="s">
        <v>3</v>
      </c>
      <c r="E680" s="26">
        <f>База!E671-'База (2)'!E680</f>
        <v>0</v>
      </c>
      <c r="F680" s="14">
        <f>База!F671-'База (2)'!F680</f>
        <v>0</v>
      </c>
      <c r="G680" s="27">
        <f>База!G671-'База (2)'!G680</f>
        <v>0</v>
      </c>
      <c r="H680" s="230">
        <f>База!H671-'База (2)'!H680</f>
        <v>0</v>
      </c>
      <c r="I680" s="231">
        <f>База!I671-'База (2)'!I680</f>
        <v>0</v>
      </c>
      <c r="J680" s="232">
        <f>База!J671-'База (2)'!J680</f>
        <v>0</v>
      </c>
      <c r="K680" s="165">
        <f>База!K671-'База (2)'!K680</f>
        <v>0</v>
      </c>
      <c r="L680" s="21">
        <f>База!L671-'База (2)'!L680</f>
        <v>0</v>
      </c>
      <c r="M680" s="27">
        <f>База!M671-'База (2)'!M680</f>
        <v>0</v>
      </c>
      <c r="N680" s="30">
        <f>База!N671-'База (2)'!N680</f>
        <v>0</v>
      </c>
      <c r="O680" s="15">
        <f>База!O671-'База (2)'!O680</f>
        <v>0</v>
      </c>
      <c r="P680" s="31">
        <f>База!P671-'База (2)'!P680</f>
        <v>0</v>
      </c>
      <c r="Q680" s="92"/>
      <c r="R680" s="92"/>
      <c r="S680" s="92"/>
      <c r="T680" s="86"/>
      <c r="U680" s="81"/>
    </row>
    <row r="681" spans="1:28" s="13" customFormat="1">
      <c r="A681" s="36" t="s">
        <v>81</v>
      </c>
      <c r="B681" s="37" t="s">
        <v>99</v>
      </c>
      <c r="C681" s="215" t="s">
        <v>98</v>
      </c>
      <c r="D681" s="208" t="s">
        <v>145</v>
      </c>
      <c r="E681" s="40" t="e">
        <f>База!E672-'База (2)'!E681</f>
        <v>#VALUE!</v>
      </c>
      <c r="F681" s="41" t="e">
        <f>База!F672-'База (2)'!F681</f>
        <v>#VALUE!</v>
      </c>
      <c r="G681" s="42">
        <f>База!G672-'База (2)'!G681</f>
        <v>211571.95999999996</v>
      </c>
      <c r="H681" s="40" t="e">
        <f>База!H672-'База (2)'!H681</f>
        <v>#VALUE!</v>
      </c>
      <c r="I681" s="41" t="e">
        <f>База!I672-'База (2)'!I681</f>
        <v>#VALUE!</v>
      </c>
      <c r="J681" s="42">
        <f>База!J672-'База (2)'!J681</f>
        <v>1776758.51</v>
      </c>
      <c r="K681" s="40" t="e">
        <f>База!K672-'База (2)'!K681</f>
        <v>#VALUE!</v>
      </c>
      <c r="L681" s="41" t="e">
        <f>База!L672-'База (2)'!L681</f>
        <v>#VALUE!</v>
      </c>
      <c r="M681" s="42">
        <f>База!M672-'База (2)'!M681</f>
        <v>1565186.55</v>
      </c>
      <c r="N681" s="216" t="e">
        <f>База!N672-'База (2)'!N681</f>
        <v>#VALUE!</v>
      </c>
      <c r="O681" s="217" t="e">
        <f>База!O672-'База (2)'!O681</f>
        <v>#VALUE!</v>
      </c>
      <c r="P681" s="43">
        <f>База!P672-'База (2)'!P681</f>
        <v>0.7117076652935781</v>
      </c>
      <c r="Q681" s="91"/>
      <c r="R681" s="91"/>
      <c r="S681" s="91"/>
      <c r="T681" s="85"/>
      <c r="U681" s="81"/>
      <c r="W681" s="81"/>
      <c r="X681" s="81">
        <v>65424</v>
      </c>
    </row>
    <row r="682" spans="1:28" s="16" customFormat="1" outlineLevel="1">
      <c r="A682" s="193" t="s">
        <v>99</v>
      </c>
      <c r="B682" s="5" t="s">
        <v>136</v>
      </c>
      <c r="C682" s="6" t="s">
        <v>137</v>
      </c>
      <c r="D682" s="161" t="s">
        <v>194</v>
      </c>
      <c r="E682" s="26">
        <f>База!E673-'База (2)'!E682</f>
        <v>0</v>
      </c>
      <c r="F682" s="14">
        <f>База!F673-'База (2)'!F682</f>
        <v>0</v>
      </c>
      <c r="G682" s="27">
        <f>База!G673-'База (2)'!G682</f>
        <v>0</v>
      </c>
      <c r="H682" s="26">
        <f>База!H673-'База (2)'!H682</f>
        <v>0</v>
      </c>
      <c r="I682" s="14">
        <f>База!I673-'База (2)'!I682</f>
        <v>0</v>
      </c>
      <c r="J682" s="27">
        <f>База!J673-'База (2)'!J682</f>
        <v>0</v>
      </c>
      <c r="K682" s="26">
        <f>База!K673-'База (2)'!K682</f>
        <v>0</v>
      </c>
      <c r="L682" s="14">
        <f>База!L673-'База (2)'!L682</f>
        <v>0</v>
      </c>
      <c r="M682" s="27">
        <f>База!M673-'База (2)'!M682</f>
        <v>0</v>
      </c>
      <c r="N682" s="30">
        <f>База!N673-'База (2)'!N682</f>
        <v>0</v>
      </c>
      <c r="O682" s="15">
        <f>База!O673-'База (2)'!O682</f>
        <v>0</v>
      </c>
      <c r="P682" s="31">
        <f>База!P673-'База (2)'!P682</f>
        <v>0</v>
      </c>
      <c r="Q682" s="92"/>
      <c r="R682" s="92"/>
      <c r="S682" s="92"/>
      <c r="T682" s="86"/>
      <c r="U682" s="81"/>
    </row>
    <row r="683" spans="1:28" s="20" customFormat="1" outlineLevel="1">
      <c r="A683" s="194" t="s">
        <v>99</v>
      </c>
      <c r="B683" s="7"/>
      <c r="C683" s="8" t="s">
        <v>166</v>
      </c>
      <c r="D683" s="162" t="s">
        <v>194</v>
      </c>
      <c r="E683" s="28">
        <f>База!E674-'База (2)'!E683</f>
        <v>0</v>
      </c>
      <c r="F683" s="17">
        <f>База!F674-'База (2)'!F683</f>
        <v>0</v>
      </c>
      <c r="G683" s="29">
        <f>База!G674-'База (2)'!G683</f>
        <v>0</v>
      </c>
      <c r="H683" s="28">
        <f>База!H674-'База (2)'!H683</f>
        <v>0</v>
      </c>
      <c r="I683" s="17">
        <f>База!I674-'База (2)'!I683</f>
        <v>0</v>
      </c>
      <c r="J683" s="29">
        <f>База!J674-'База (2)'!J683</f>
        <v>0</v>
      </c>
      <c r="K683" s="28">
        <f>База!K674-'База (2)'!K683</f>
        <v>0</v>
      </c>
      <c r="L683" s="18">
        <f>База!L674-'База (2)'!L683</f>
        <v>0</v>
      </c>
      <c r="M683" s="29">
        <f>База!M674-'База (2)'!M683</f>
        <v>0</v>
      </c>
      <c r="N683" s="181">
        <f>База!N674-'База (2)'!N683</f>
        <v>0</v>
      </c>
      <c r="O683" s="19">
        <f>База!O674-'База (2)'!O683</f>
        <v>0</v>
      </c>
      <c r="P683" s="32">
        <f>База!P674-'База (2)'!P683</f>
        <v>0</v>
      </c>
      <c r="Q683" s="93"/>
      <c r="R683" s="93"/>
      <c r="S683" s="93"/>
      <c r="T683" s="87"/>
      <c r="U683" s="81"/>
    </row>
    <row r="684" spans="1:28" s="20" customFormat="1" outlineLevel="1">
      <c r="A684" s="194" t="s">
        <v>99</v>
      </c>
      <c r="B684" s="7"/>
      <c r="C684" s="8" t="s">
        <v>167</v>
      </c>
      <c r="D684" s="162" t="s">
        <v>194</v>
      </c>
      <c r="E684" s="28">
        <f>База!E675-'База (2)'!E684</f>
        <v>0</v>
      </c>
      <c r="F684" s="17">
        <f>База!F675-'База (2)'!F684</f>
        <v>0</v>
      </c>
      <c r="G684" s="29">
        <f>База!G675-'База (2)'!G684</f>
        <v>0</v>
      </c>
      <c r="H684" s="28">
        <f>База!H675-'База (2)'!H684</f>
        <v>0</v>
      </c>
      <c r="I684" s="17">
        <f>База!I675-'База (2)'!I684</f>
        <v>0</v>
      </c>
      <c r="J684" s="29">
        <f>База!J675-'База (2)'!J684</f>
        <v>0</v>
      </c>
      <c r="K684" s="111">
        <f>База!K675-'База (2)'!K684</f>
        <v>0</v>
      </c>
      <c r="L684" s="18">
        <f>База!L675-'База (2)'!L684</f>
        <v>0</v>
      </c>
      <c r="M684" s="29">
        <f>База!M675-'База (2)'!M684</f>
        <v>0</v>
      </c>
      <c r="N684" s="181">
        <f>База!N675-'База (2)'!N684</f>
        <v>0</v>
      </c>
      <c r="O684" s="19">
        <f>База!O675-'База (2)'!O684</f>
        <v>0</v>
      </c>
      <c r="P684" s="32">
        <f>База!P675-'База (2)'!P684</f>
        <v>0</v>
      </c>
      <c r="Q684" s="93"/>
      <c r="R684" s="93"/>
      <c r="S684" s="93"/>
      <c r="T684" s="87"/>
      <c r="U684" s="81"/>
    </row>
    <row r="685" spans="1:28" s="20" customFormat="1" outlineLevel="1">
      <c r="A685" s="194" t="s">
        <v>99</v>
      </c>
      <c r="B685" s="7" t="s">
        <v>168</v>
      </c>
      <c r="C685" s="8" t="s">
        <v>138</v>
      </c>
      <c r="D685" s="162" t="s">
        <v>194</v>
      </c>
      <c r="E685" s="28">
        <f>База!E676-'База (2)'!E685</f>
        <v>0</v>
      </c>
      <c r="F685" s="17">
        <f>База!F676-'База (2)'!F685</f>
        <v>0</v>
      </c>
      <c r="G685" s="29">
        <f>База!G676-'База (2)'!G685</f>
        <v>0</v>
      </c>
      <c r="H685" s="28">
        <f>База!H676-'База (2)'!H685</f>
        <v>0</v>
      </c>
      <c r="I685" s="17">
        <f>База!I676-'База (2)'!I685</f>
        <v>0</v>
      </c>
      <c r="J685" s="29">
        <f>База!J676-'База (2)'!J685</f>
        <v>0</v>
      </c>
      <c r="K685" s="111">
        <f>База!K676-'База (2)'!K685</f>
        <v>0</v>
      </c>
      <c r="L685" s="18">
        <f>База!L676-'База (2)'!L685</f>
        <v>0</v>
      </c>
      <c r="M685" s="29">
        <f>База!M676-'База (2)'!M685</f>
        <v>0</v>
      </c>
      <c r="N685" s="181">
        <f>База!N676-'База (2)'!N685</f>
        <v>0</v>
      </c>
      <c r="O685" s="19">
        <f>База!O676-'База (2)'!O685</f>
        <v>0</v>
      </c>
      <c r="P685" s="32">
        <f>База!P676-'База (2)'!P685</f>
        <v>0</v>
      </c>
      <c r="Q685" s="93"/>
      <c r="R685" s="93"/>
      <c r="S685" s="93"/>
      <c r="U685" s="81"/>
    </row>
    <row r="686" spans="1:28" s="20" customFormat="1" ht="31.5" outlineLevel="1">
      <c r="A686" s="194" t="s">
        <v>99</v>
      </c>
      <c r="B686" s="7" t="s">
        <v>169</v>
      </c>
      <c r="C686" s="129" t="s">
        <v>181</v>
      </c>
      <c r="D686" s="162" t="s">
        <v>195</v>
      </c>
      <c r="E686" s="28">
        <f>База!E677-'База (2)'!E686</f>
        <v>0</v>
      </c>
      <c r="F686" s="17">
        <f>База!F677-'База (2)'!F686</f>
        <v>0</v>
      </c>
      <c r="G686" s="29">
        <f>База!G677-'База (2)'!G686</f>
        <v>0</v>
      </c>
      <c r="H686" s="111">
        <f>База!H677-'База (2)'!H686</f>
        <v>0</v>
      </c>
      <c r="I686" s="18">
        <f>База!I677-'База (2)'!I686</f>
        <v>0</v>
      </c>
      <c r="J686" s="29">
        <f>База!J677-'База (2)'!J686</f>
        <v>0</v>
      </c>
      <c r="K686" s="28">
        <f>База!K677-'База (2)'!K686</f>
        <v>0</v>
      </c>
      <c r="L686" s="18">
        <f>База!L677-'База (2)'!L686</f>
        <v>0</v>
      </c>
      <c r="M686" s="29">
        <f>База!M677-'База (2)'!M686</f>
        <v>0</v>
      </c>
      <c r="N686" s="181">
        <f>База!N677-'База (2)'!N686</f>
        <v>0</v>
      </c>
      <c r="O686" s="19">
        <f>База!O677-'База (2)'!O686</f>
        <v>0</v>
      </c>
      <c r="P686" s="32">
        <f>База!P677-'База (2)'!P686</f>
        <v>0</v>
      </c>
      <c r="Q686" s="93"/>
      <c r="R686" s="93"/>
      <c r="S686" s="93"/>
      <c r="T686" s="87"/>
      <c r="U686" s="81"/>
    </row>
    <row r="687" spans="1:28" s="20" customFormat="1" outlineLevel="1">
      <c r="A687" s="194" t="s">
        <v>99</v>
      </c>
      <c r="B687" s="7" t="s">
        <v>170</v>
      </c>
      <c r="C687" s="8" t="s">
        <v>180</v>
      </c>
      <c r="D687" s="162" t="s">
        <v>194</v>
      </c>
      <c r="E687" s="28">
        <f>База!E678-'База (2)'!E687</f>
        <v>0</v>
      </c>
      <c r="F687" s="17">
        <f>База!F678-'База (2)'!F687</f>
        <v>0</v>
      </c>
      <c r="G687" s="29">
        <f>База!G678-'База (2)'!G687</f>
        <v>0</v>
      </c>
      <c r="H687" s="28">
        <f>База!H678-'База (2)'!H687</f>
        <v>0</v>
      </c>
      <c r="I687" s="17">
        <f>База!I678-'База (2)'!I687</f>
        <v>0</v>
      </c>
      <c r="J687" s="29">
        <f>База!J678-'База (2)'!J687</f>
        <v>0</v>
      </c>
      <c r="K687" s="111">
        <f>База!K678-'База (2)'!K687</f>
        <v>0</v>
      </c>
      <c r="L687" s="18">
        <f>База!L678-'База (2)'!L687</f>
        <v>0</v>
      </c>
      <c r="M687" s="29">
        <f>База!M678-'База (2)'!M687</f>
        <v>0</v>
      </c>
      <c r="N687" s="181">
        <f>База!N678-'База (2)'!N687</f>
        <v>0</v>
      </c>
      <c r="O687" s="19">
        <f>База!O678-'База (2)'!O687</f>
        <v>0</v>
      </c>
      <c r="P687" s="32">
        <f>База!P678-'База (2)'!P687</f>
        <v>0</v>
      </c>
      <c r="Q687" s="93"/>
      <c r="R687" s="93"/>
      <c r="S687" s="93"/>
      <c r="T687" s="87"/>
      <c r="U687" s="81"/>
      <c r="AB687" s="22"/>
    </row>
    <row r="688" spans="1:28" s="20" customFormat="1" outlineLevel="1">
      <c r="A688" s="194" t="s">
        <v>99</v>
      </c>
      <c r="B688" s="7" t="s">
        <v>171</v>
      </c>
      <c r="C688" s="8" t="s">
        <v>156</v>
      </c>
      <c r="D688" s="162"/>
      <c r="E688" s="28">
        <f>База!E679-'База (2)'!E688</f>
        <v>93</v>
      </c>
      <c r="F688" s="17">
        <f>База!F679-'База (2)'!F688</f>
        <v>1077</v>
      </c>
      <c r="G688" s="29">
        <f>База!G679-'База (2)'!G688</f>
        <v>2422408.5099999998</v>
      </c>
      <c r="H688" s="28">
        <f>База!H679-'База (2)'!H688</f>
        <v>70</v>
      </c>
      <c r="I688" s="17">
        <f>База!I679-'База (2)'!I688</f>
        <v>804</v>
      </c>
      <c r="J688" s="29">
        <f>База!J679-'База (2)'!J688</f>
        <v>1769182.51</v>
      </c>
      <c r="K688" s="111">
        <f>База!K679-'База (2)'!K688</f>
        <v>-23</v>
      </c>
      <c r="L688" s="18">
        <f>База!L679-'База (2)'!L688</f>
        <v>-273</v>
      </c>
      <c r="M688" s="29">
        <f>База!M679-'База (2)'!M688</f>
        <v>-653225.99999999977</v>
      </c>
      <c r="N688" s="181">
        <f>База!N679-'База (2)'!N688</f>
        <v>-0.24731182795698925</v>
      </c>
      <c r="O688" s="19">
        <f>База!O679-'База (2)'!O688</f>
        <v>-0.25348189415041783</v>
      </c>
      <c r="P688" s="32">
        <f>База!P679-'База (2)'!P688</f>
        <v>-0.26965971978029413</v>
      </c>
      <c r="Q688" s="93"/>
      <c r="R688" s="93"/>
      <c r="S688" s="93"/>
      <c r="T688" s="87"/>
      <c r="U688" s="81"/>
    </row>
    <row r="689" spans="1:24" s="16" customFormat="1" outlineLevel="1">
      <c r="A689" s="193" t="s">
        <v>99</v>
      </c>
      <c r="B689" s="5" t="s">
        <v>141</v>
      </c>
      <c r="C689" s="6" t="s">
        <v>140</v>
      </c>
      <c r="D689" s="161" t="s">
        <v>159</v>
      </c>
      <c r="E689" s="26">
        <f>База!E680-'База (2)'!E689</f>
        <v>0</v>
      </c>
      <c r="F689" s="14">
        <f>База!F680-'База (2)'!F689</f>
        <v>0</v>
      </c>
      <c r="G689" s="27">
        <f>База!G680-'База (2)'!G689</f>
        <v>0</v>
      </c>
      <c r="H689" s="26">
        <f>База!H680-'База (2)'!H689</f>
        <v>0</v>
      </c>
      <c r="I689" s="21">
        <f>База!I680-'База (2)'!I689</f>
        <v>0</v>
      </c>
      <c r="J689" s="27">
        <f>База!J680-'База (2)'!J689</f>
        <v>0</v>
      </c>
      <c r="K689" s="26">
        <f>База!K680-'База (2)'!K689</f>
        <v>0</v>
      </c>
      <c r="L689" s="21">
        <f>База!L680-'База (2)'!L689</f>
        <v>0</v>
      </c>
      <c r="M689" s="27">
        <f>База!M680-'База (2)'!M689</f>
        <v>0</v>
      </c>
      <c r="N689" s="30">
        <f>База!N680-'База (2)'!N689</f>
        <v>0</v>
      </c>
      <c r="O689" s="15">
        <f>База!O680-'База (2)'!O689</f>
        <v>0</v>
      </c>
      <c r="P689" s="31">
        <f>База!P680-'База (2)'!P689</f>
        <v>0</v>
      </c>
      <c r="Q689" s="92"/>
      <c r="R689" s="92"/>
      <c r="S689" s="92"/>
      <c r="T689" s="86"/>
      <c r="U689" s="81"/>
    </row>
    <row r="690" spans="1:24" s="20" customFormat="1" outlineLevel="1">
      <c r="A690" s="193" t="s">
        <v>99</v>
      </c>
      <c r="B690" s="5"/>
      <c r="C690" s="8" t="s">
        <v>166</v>
      </c>
      <c r="D690" s="162" t="s">
        <v>159</v>
      </c>
      <c r="E690" s="28">
        <f>База!E681-'База (2)'!E690</f>
        <v>0</v>
      </c>
      <c r="F690" s="17">
        <f>База!F681-'База (2)'!F690</f>
        <v>0</v>
      </c>
      <c r="G690" s="29">
        <f>База!G681-'База (2)'!G690</f>
        <v>0</v>
      </c>
      <c r="H690" s="28">
        <f>База!H681-'База (2)'!H690</f>
        <v>0</v>
      </c>
      <c r="I690" s="17">
        <f>База!I681-'База (2)'!I690</f>
        <v>0</v>
      </c>
      <c r="J690" s="29">
        <f>База!J681-'База (2)'!J690</f>
        <v>0</v>
      </c>
      <c r="K690" s="111">
        <f>База!K681-'База (2)'!K690</f>
        <v>0</v>
      </c>
      <c r="L690" s="18">
        <f>База!L681-'База (2)'!L690</f>
        <v>0</v>
      </c>
      <c r="M690" s="29">
        <f>База!M681-'База (2)'!M690</f>
        <v>0</v>
      </c>
      <c r="N690" s="30">
        <f>База!N681-'База (2)'!N690</f>
        <v>0</v>
      </c>
      <c r="O690" s="15">
        <f>База!O681-'База (2)'!O690</f>
        <v>0</v>
      </c>
      <c r="P690" s="31">
        <f>База!P681-'База (2)'!P690</f>
        <v>0</v>
      </c>
      <c r="Q690" s="93"/>
      <c r="R690" s="93"/>
      <c r="S690" s="93"/>
      <c r="T690" s="87"/>
      <c r="U690" s="81"/>
    </row>
    <row r="691" spans="1:24" s="20" customFormat="1" outlineLevel="1">
      <c r="A691" s="193" t="s">
        <v>99</v>
      </c>
      <c r="B691" s="5"/>
      <c r="C691" s="8" t="s">
        <v>167</v>
      </c>
      <c r="D691" s="162" t="s">
        <v>159</v>
      </c>
      <c r="E691" s="28">
        <f>База!E682-'База (2)'!E691</f>
        <v>93</v>
      </c>
      <c r="F691" s="17">
        <f>База!F682-'База (2)'!F691</f>
        <v>1077</v>
      </c>
      <c r="G691" s="29">
        <f>База!G682-'База (2)'!G691</f>
        <v>2422408.5099999998</v>
      </c>
      <c r="H691" s="111">
        <f>База!H682-'База (2)'!H691</f>
        <v>70</v>
      </c>
      <c r="I691" s="18">
        <f>База!I682-'База (2)'!I691</f>
        <v>804</v>
      </c>
      <c r="J691" s="29">
        <f>База!J682-'База (2)'!J691</f>
        <v>1769182.51</v>
      </c>
      <c r="K691" s="111">
        <f>База!K682-'База (2)'!K691</f>
        <v>-23</v>
      </c>
      <c r="L691" s="18">
        <f>База!L682-'База (2)'!L691</f>
        <v>-273</v>
      </c>
      <c r="M691" s="29">
        <f>База!M682-'База (2)'!M691</f>
        <v>-653225.99999999977</v>
      </c>
      <c r="N691" s="181">
        <f>База!N682-'База (2)'!N691</f>
        <v>-0.24731182795698925</v>
      </c>
      <c r="O691" s="19">
        <f>База!O682-'База (2)'!O691</f>
        <v>-0.25348189415041783</v>
      </c>
      <c r="P691" s="32">
        <f>База!P682-'База (2)'!P691</f>
        <v>-0.26965971978029413</v>
      </c>
      <c r="Q691" s="93"/>
      <c r="R691" s="93"/>
      <c r="S691" s="93"/>
      <c r="T691" s="87"/>
      <c r="U691" s="81"/>
    </row>
    <row r="692" spans="1:24" s="20" customFormat="1" ht="31.5" outlineLevel="1">
      <c r="A692" s="193" t="s">
        <v>99</v>
      </c>
      <c r="B692" s="5"/>
      <c r="C692" s="129" t="s">
        <v>182</v>
      </c>
      <c r="D692" s="162" t="s">
        <v>159</v>
      </c>
      <c r="E692" s="28">
        <f>База!E683-'База (2)'!E692</f>
        <v>0</v>
      </c>
      <c r="F692" s="17">
        <f>База!F683-'База (2)'!F692</f>
        <v>0</v>
      </c>
      <c r="G692" s="29">
        <f>База!G683-'База (2)'!G692</f>
        <v>0</v>
      </c>
      <c r="H692" s="28">
        <f>База!H683-'База (2)'!H692</f>
        <v>0</v>
      </c>
      <c r="I692" s="18">
        <f>База!I683-'База (2)'!I692</f>
        <v>0</v>
      </c>
      <c r="J692" s="29">
        <f>База!J683-'База (2)'!J692</f>
        <v>0</v>
      </c>
      <c r="K692" s="111">
        <f>База!K683-'База (2)'!K692</f>
        <v>0</v>
      </c>
      <c r="L692" s="18">
        <f>База!L683-'База (2)'!L692</f>
        <v>0</v>
      </c>
      <c r="M692" s="29">
        <f>База!M683-'База (2)'!M692</f>
        <v>0</v>
      </c>
      <c r="N692" s="30">
        <f>База!N683-'База (2)'!N692</f>
        <v>0</v>
      </c>
      <c r="O692" s="15">
        <f>База!O683-'База (2)'!O692</f>
        <v>0</v>
      </c>
      <c r="P692" s="31">
        <f>База!P683-'База (2)'!P692</f>
        <v>0</v>
      </c>
      <c r="Q692" s="93"/>
      <c r="R692" s="93"/>
      <c r="S692" s="93"/>
      <c r="T692" s="87"/>
      <c r="U692" s="81"/>
    </row>
    <row r="693" spans="1:24" s="20" customFormat="1" outlineLevel="1">
      <c r="A693" s="194" t="s">
        <v>99</v>
      </c>
      <c r="B693" s="7" t="s">
        <v>185</v>
      </c>
      <c r="C693" s="8" t="s">
        <v>157</v>
      </c>
      <c r="D693" s="162" t="s">
        <v>159</v>
      </c>
      <c r="E693" s="28">
        <f>База!E684-'База (2)'!E693</f>
        <v>13</v>
      </c>
      <c r="F693" s="17">
        <f>База!F684-'База (2)'!F693</f>
        <v>50</v>
      </c>
      <c r="G693" s="29">
        <f>База!G684-'База (2)'!G693</f>
        <v>65520</v>
      </c>
      <c r="H693" s="28">
        <f>База!H684-'База (2)'!H693</f>
        <v>18</v>
      </c>
      <c r="I693" s="17">
        <f>База!I684-'База (2)'!I693</f>
        <v>70</v>
      </c>
      <c r="J693" s="29">
        <f>База!J684-'База (2)'!J693</f>
        <v>73000</v>
      </c>
      <c r="K693" s="111">
        <f>База!K684-'База (2)'!K693</f>
        <v>5</v>
      </c>
      <c r="L693" s="18">
        <f>База!L684-'База (2)'!L693</f>
        <v>20</v>
      </c>
      <c r="M693" s="29">
        <f>База!M684-'База (2)'!M693</f>
        <v>7480</v>
      </c>
      <c r="N693" s="181">
        <f>База!N684-'База (2)'!N693</f>
        <v>0.38461538461538464</v>
      </c>
      <c r="O693" s="19">
        <f>База!O684-'База (2)'!O693</f>
        <v>0.4</v>
      </c>
      <c r="P693" s="32">
        <f>База!P684-'База (2)'!P693</f>
        <v>0.11416361416361416</v>
      </c>
      <c r="Q693" s="93"/>
      <c r="R693" s="93"/>
      <c r="S693" s="93"/>
      <c r="T693" s="87"/>
      <c r="U693" s="81"/>
    </row>
    <row r="694" spans="1:24" s="20" customFormat="1" outlineLevel="1">
      <c r="A694" s="194" t="s">
        <v>99</v>
      </c>
      <c r="B694" s="7" t="s">
        <v>186</v>
      </c>
      <c r="C694" s="8" t="s">
        <v>183</v>
      </c>
      <c r="D694" s="162" t="s">
        <v>159</v>
      </c>
      <c r="E694" s="28">
        <f>База!E685-'База (2)'!E694</f>
        <v>0</v>
      </c>
      <c r="F694" s="17">
        <f>База!F685-'База (2)'!F694</f>
        <v>0</v>
      </c>
      <c r="G694" s="29">
        <f>База!G685-'База (2)'!G694</f>
        <v>0</v>
      </c>
      <c r="H694" s="28">
        <f>База!H685-'База (2)'!H694</f>
        <v>0</v>
      </c>
      <c r="I694" s="17">
        <f>База!I685-'База (2)'!I694</f>
        <v>0</v>
      </c>
      <c r="J694" s="29">
        <f>База!J685-'База (2)'!J694</f>
        <v>0</v>
      </c>
      <c r="K694" s="111">
        <f>База!K685-'База (2)'!K694</f>
        <v>0</v>
      </c>
      <c r="L694" s="18">
        <f>База!L685-'База (2)'!L694</f>
        <v>0</v>
      </c>
      <c r="M694" s="29">
        <f>База!M685-'База (2)'!M694</f>
        <v>0</v>
      </c>
      <c r="N694" s="181">
        <f>База!N685-'База (2)'!N694</f>
        <v>0</v>
      </c>
      <c r="O694" s="19">
        <f>База!O685-'База (2)'!O694</f>
        <v>0</v>
      </c>
      <c r="P694" s="32">
        <f>База!P685-'База (2)'!P694</f>
        <v>0</v>
      </c>
      <c r="Q694" s="93"/>
      <c r="R694" s="93"/>
      <c r="S694" s="93"/>
      <c r="T694" s="87"/>
      <c r="U694" s="81"/>
    </row>
    <row r="695" spans="1:24" s="20" customFormat="1" outlineLevel="1">
      <c r="A695" s="194" t="s">
        <v>99</v>
      </c>
      <c r="B695" s="7" t="s">
        <v>187</v>
      </c>
      <c r="C695" s="8" t="s">
        <v>156</v>
      </c>
      <c r="D695" s="162"/>
      <c r="E695" s="28" t="e">
        <f>База!#REF!-'База (2)'!E695</f>
        <v>#REF!</v>
      </c>
      <c r="F695" s="17" t="e">
        <f>База!#REF!-'База (2)'!F695</f>
        <v>#REF!</v>
      </c>
      <c r="G695" s="29" t="e">
        <f>База!#REF!-'База (2)'!G695</f>
        <v>#REF!</v>
      </c>
      <c r="H695" s="28" t="e">
        <f>База!#REF!-'База (2)'!H695</f>
        <v>#REF!</v>
      </c>
      <c r="I695" s="17" t="e">
        <f>База!#REF!-'База (2)'!I695</f>
        <v>#REF!</v>
      </c>
      <c r="J695" s="29" t="e">
        <f>База!#REF!-'База (2)'!J695</f>
        <v>#REF!</v>
      </c>
      <c r="K695" s="111" t="e">
        <f>База!#REF!-'База (2)'!K695</f>
        <v>#REF!</v>
      </c>
      <c r="L695" s="18" t="e">
        <f>База!#REF!-'База (2)'!L695</f>
        <v>#REF!</v>
      </c>
      <c r="M695" s="29" t="e">
        <f>База!#REF!-'База (2)'!M695</f>
        <v>#REF!</v>
      </c>
      <c r="N695" s="181" t="e">
        <f>База!#REF!-'База (2)'!N695</f>
        <v>#REF!</v>
      </c>
      <c r="O695" s="19" t="e">
        <f>База!#REF!-'База (2)'!O695</f>
        <v>#REF!</v>
      </c>
      <c r="P695" s="32" t="e">
        <f>База!#REF!-'База (2)'!P695</f>
        <v>#REF!</v>
      </c>
      <c r="Q695" s="93"/>
      <c r="R695" s="93"/>
      <c r="S695" s="93"/>
      <c r="U695" s="81"/>
    </row>
    <row r="696" spans="1:24" s="20" customFormat="1" ht="31.5" outlineLevel="1">
      <c r="A696" s="193" t="s">
        <v>99</v>
      </c>
      <c r="B696" s="5" t="s">
        <v>139</v>
      </c>
      <c r="C696" s="9" t="s">
        <v>142</v>
      </c>
      <c r="D696" s="163" t="s">
        <v>1</v>
      </c>
      <c r="E696" s="26">
        <f>База!E686-'База (2)'!E696</f>
        <v>-1041</v>
      </c>
      <c r="F696" s="21">
        <f>База!F686-'База (2)'!F696</f>
        <v>-3871</v>
      </c>
      <c r="G696" s="27">
        <f>База!G686-'База (2)'!G696</f>
        <v>-2276356.5499999998</v>
      </c>
      <c r="H696" s="26">
        <f>База!H686-'База (2)'!H696</f>
        <v>-20</v>
      </c>
      <c r="I696" s="21">
        <f>База!I686-'База (2)'!I696</f>
        <v>-80</v>
      </c>
      <c r="J696" s="27">
        <f>База!J686-'База (2)'!J696</f>
        <v>-65424</v>
      </c>
      <c r="K696" s="26">
        <f>База!K686-'База (2)'!K696</f>
        <v>1021</v>
      </c>
      <c r="L696" s="21">
        <f>База!L686-'База (2)'!L696</f>
        <v>3791</v>
      </c>
      <c r="M696" s="27">
        <f>База!M686-'База (2)'!M696</f>
        <v>2210932.5499999998</v>
      </c>
      <c r="N696" s="30">
        <f>База!N686-'База (2)'!N696</f>
        <v>0.98078770413064364</v>
      </c>
      <c r="O696" s="15">
        <f>База!O686-'База (2)'!O696</f>
        <v>0.97933350555412035</v>
      </c>
      <c r="P696" s="31">
        <f>База!P686-'База (2)'!P696</f>
        <v>0.97125933544988807</v>
      </c>
      <c r="Q696" s="92"/>
      <c r="R696" s="92"/>
      <c r="S696" s="92"/>
      <c r="T696" s="87"/>
      <c r="U696" s="81"/>
    </row>
    <row r="697" spans="1:24" s="20" customFormat="1" ht="31.5" outlineLevel="1">
      <c r="A697" s="194" t="s">
        <v>99</v>
      </c>
      <c r="B697" s="7" t="s">
        <v>188</v>
      </c>
      <c r="C697" s="10" t="s">
        <v>184</v>
      </c>
      <c r="D697" s="164" t="s">
        <v>1</v>
      </c>
      <c r="E697" s="28">
        <f>База!E687-'База (2)'!E697</f>
        <v>-1028</v>
      </c>
      <c r="F697" s="17">
        <f>База!F687-'База (2)'!F697</f>
        <v>-3791</v>
      </c>
      <c r="G697" s="29">
        <f>База!G687-'База (2)'!G697</f>
        <v>-2213484.5499999998</v>
      </c>
      <c r="H697" s="28">
        <f>База!H687-'База (2)'!H697</f>
        <v>0</v>
      </c>
      <c r="I697" s="17">
        <f>База!I687-'База (2)'!I697</f>
        <v>0</v>
      </c>
      <c r="J697" s="29">
        <f>База!J687-'База (2)'!J697</f>
        <v>0</v>
      </c>
      <c r="K697" s="111">
        <f>База!K687-'База (2)'!K697</f>
        <v>1028</v>
      </c>
      <c r="L697" s="18">
        <f>База!L687-'База (2)'!L697</f>
        <v>3791</v>
      </c>
      <c r="M697" s="29">
        <f>База!M687-'База (2)'!M697</f>
        <v>2213484.5499999998</v>
      </c>
      <c r="N697" s="181">
        <f>База!N687-'База (2)'!N697</f>
        <v>1</v>
      </c>
      <c r="O697" s="19">
        <f>База!O687-'База (2)'!O697</f>
        <v>1</v>
      </c>
      <c r="P697" s="32">
        <f>База!P687-'База (2)'!P697</f>
        <v>1</v>
      </c>
      <c r="Q697" s="93"/>
      <c r="R697" s="93"/>
      <c r="S697" s="93"/>
      <c r="T697" s="87"/>
      <c r="U697" s="81"/>
    </row>
    <row r="698" spans="1:24" s="20" customFormat="1" ht="31.5" outlineLevel="1">
      <c r="A698" s="194" t="s">
        <v>99</v>
      </c>
      <c r="B698" s="7"/>
      <c r="C698" s="10" t="s">
        <v>224</v>
      </c>
      <c r="D698" s="164" t="s">
        <v>225</v>
      </c>
      <c r="E698" s="28">
        <f>База!E688-'База (2)'!E698</f>
        <v>13</v>
      </c>
      <c r="F698" s="17">
        <f>База!F688-'База (2)'!F698</f>
        <v>50</v>
      </c>
      <c r="G698" s="29">
        <f>База!G688-'База (2)'!G698</f>
        <v>65520</v>
      </c>
      <c r="H698" s="28">
        <f>База!H688-'База (2)'!H698</f>
        <v>18</v>
      </c>
      <c r="I698" s="17">
        <f>База!I688-'База (2)'!I698</f>
        <v>70</v>
      </c>
      <c r="J698" s="29">
        <f>База!J688-'База (2)'!J698</f>
        <v>73000</v>
      </c>
      <c r="K698" s="111">
        <f>База!K688-'База (2)'!K698</f>
        <v>5</v>
      </c>
      <c r="L698" s="18">
        <f>База!L688-'База (2)'!L698</f>
        <v>20</v>
      </c>
      <c r="M698" s="29">
        <f>База!M688-'База (2)'!M698</f>
        <v>7480</v>
      </c>
      <c r="N698" s="181">
        <f>База!N688-'База (2)'!N698</f>
        <v>0.38461538461538464</v>
      </c>
      <c r="O698" s="19">
        <f>База!O688-'База (2)'!O698</f>
        <v>0.4</v>
      </c>
      <c r="P698" s="32">
        <f>База!P688-'База (2)'!P698</f>
        <v>0.11416361416361416</v>
      </c>
      <c r="Q698" s="93"/>
      <c r="R698" s="93"/>
      <c r="S698" s="93"/>
      <c r="T698" s="87"/>
      <c r="U698" s="81"/>
    </row>
    <row r="699" spans="1:24" s="20" customFormat="1" outlineLevel="1">
      <c r="A699" s="194" t="s">
        <v>99</v>
      </c>
      <c r="B699" s="7"/>
      <c r="C699" s="10" t="s">
        <v>222</v>
      </c>
      <c r="D699" s="164" t="s">
        <v>223</v>
      </c>
      <c r="E699" s="28">
        <f>База!E689-'База (2)'!E699</f>
        <v>0</v>
      </c>
      <c r="F699" s="17">
        <f>База!F689-'База (2)'!F699</f>
        <v>0</v>
      </c>
      <c r="G699" s="29">
        <f>База!G689-'База (2)'!G699</f>
        <v>0</v>
      </c>
      <c r="H699" s="28">
        <f>База!H689-'База (2)'!H699</f>
        <v>0</v>
      </c>
      <c r="I699" s="17">
        <f>База!I689-'База (2)'!I699</f>
        <v>0</v>
      </c>
      <c r="J699" s="29">
        <f>База!J689-'База (2)'!J699</f>
        <v>0</v>
      </c>
      <c r="K699" s="111">
        <f>База!K689-'База (2)'!K699</f>
        <v>0</v>
      </c>
      <c r="L699" s="18">
        <f>База!L689-'База (2)'!L699</f>
        <v>0</v>
      </c>
      <c r="M699" s="29">
        <f>База!M689-'База (2)'!M699</f>
        <v>0</v>
      </c>
      <c r="N699" s="181">
        <f>База!N689-'База (2)'!N699</f>
        <v>0</v>
      </c>
      <c r="O699" s="19">
        <f>База!O689-'База (2)'!O699</f>
        <v>0</v>
      </c>
      <c r="P699" s="32">
        <f>База!P689-'База (2)'!P699</f>
        <v>0</v>
      </c>
      <c r="Q699" s="93"/>
      <c r="R699" s="93"/>
      <c r="S699" s="93"/>
      <c r="T699" s="87"/>
      <c r="U699" s="81"/>
    </row>
    <row r="700" spans="1:24" s="20" customFormat="1" outlineLevel="1">
      <c r="A700" s="194" t="s">
        <v>99</v>
      </c>
      <c r="B700" s="7" t="s">
        <v>189</v>
      </c>
      <c r="C700" s="11" t="s">
        <v>144</v>
      </c>
      <c r="D700" s="164" t="s">
        <v>1</v>
      </c>
      <c r="E700" s="28">
        <f>База!E692-'База (2)'!E700</f>
        <v>-13</v>
      </c>
      <c r="F700" s="17">
        <f>База!F692-'База (2)'!F700</f>
        <v>-80</v>
      </c>
      <c r="G700" s="29">
        <f>База!G692-'База (2)'!G700</f>
        <v>-62872</v>
      </c>
      <c r="H700" s="28">
        <f>База!H692-'База (2)'!H700</f>
        <v>-20</v>
      </c>
      <c r="I700" s="17">
        <f>База!I692-'База (2)'!I700</f>
        <v>-80</v>
      </c>
      <c r="J700" s="29">
        <f>База!J692-'База (2)'!J700</f>
        <v>-65424</v>
      </c>
      <c r="K700" s="111">
        <f>База!K692-'База (2)'!K700</f>
        <v>-7</v>
      </c>
      <c r="L700" s="18">
        <f>База!L692-'База (2)'!L700</f>
        <v>0</v>
      </c>
      <c r="M700" s="29">
        <f>База!M692-'База (2)'!M700</f>
        <v>-2552</v>
      </c>
      <c r="N700" s="181">
        <f>База!N692-'База (2)'!N700</f>
        <v>-0.53846153846153844</v>
      </c>
      <c r="O700" s="19">
        <f>База!O692-'База (2)'!O700</f>
        <v>0</v>
      </c>
      <c r="P700" s="32">
        <f>База!P692-'База (2)'!P700</f>
        <v>-4.0590405904059039E-2</v>
      </c>
      <c r="Q700" s="93"/>
      <c r="R700" s="93"/>
      <c r="S700" s="93"/>
      <c r="T700" s="87"/>
      <c r="U700" s="81"/>
    </row>
    <row r="701" spans="1:24" s="16" customFormat="1" outlineLevel="1">
      <c r="A701" s="193" t="s">
        <v>99</v>
      </c>
      <c r="B701" s="5" t="s">
        <v>143</v>
      </c>
      <c r="C701" s="6" t="s">
        <v>2</v>
      </c>
      <c r="D701" s="163" t="s">
        <v>3</v>
      </c>
      <c r="E701" s="26">
        <f>База!E693-'База (2)'!E701</f>
        <v>0</v>
      </c>
      <c r="F701" s="14">
        <f>База!F693-'База (2)'!F701</f>
        <v>0</v>
      </c>
      <c r="G701" s="27">
        <f>База!G693-'База (2)'!G701</f>
        <v>0</v>
      </c>
      <c r="H701" s="230">
        <f>База!H693-'База (2)'!H701</f>
        <v>0</v>
      </c>
      <c r="I701" s="231">
        <f>База!I693-'База (2)'!I701</f>
        <v>0</v>
      </c>
      <c r="J701" s="232">
        <f>База!J693-'База (2)'!J701</f>
        <v>0</v>
      </c>
      <c r="K701" s="165">
        <f>База!K693-'База (2)'!K701</f>
        <v>0</v>
      </c>
      <c r="L701" s="21">
        <f>База!L693-'База (2)'!L701</f>
        <v>0</v>
      </c>
      <c r="M701" s="27">
        <f>База!M693-'База (2)'!M701</f>
        <v>0</v>
      </c>
      <c r="N701" s="30">
        <f>База!N693-'База (2)'!N701</f>
        <v>0</v>
      </c>
      <c r="O701" s="15">
        <f>База!O693-'База (2)'!O701</f>
        <v>0</v>
      </c>
      <c r="P701" s="31">
        <f>База!P693-'База (2)'!P701</f>
        <v>0</v>
      </c>
      <c r="Q701" s="92"/>
      <c r="R701" s="92"/>
      <c r="S701" s="92"/>
      <c r="T701" s="86"/>
      <c r="U701" s="81"/>
    </row>
    <row r="702" spans="1:24" s="13" customFormat="1">
      <c r="A702" s="36" t="s">
        <v>83</v>
      </c>
      <c r="B702" s="37" t="s">
        <v>103</v>
      </c>
      <c r="C702" s="215" t="s">
        <v>102</v>
      </c>
      <c r="D702" s="208" t="s">
        <v>145</v>
      </c>
      <c r="E702" s="40" t="e">
        <f>База!E694-'База (2)'!E702</f>
        <v>#VALUE!</v>
      </c>
      <c r="F702" s="41" t="e">
        <f>База!F694-'База (2)'!F702</f>
        <v>#VALUE!</v>
      </c>
      <c r="G702" s="42">
        <f>База!G694-'База (2)'!G702</f>
        <v>11180539.600000001</v>
      </c>
      <c r="H702" s="40" t="e">
        <f>База!H694-'База (2)'!H702</f>
        <v>#VALUE!</v>
      </c>
      <c r="I702" s="41" t="e">
        <f>База!I694-'База (2)'!I702</f>
        <v>#VALUE!</v>
      </c>
      <c r="J702" s="42">
        <f>База!J694-'База (2)'!J702</f>
        <v>41618621.280000001</v>
      </c>
      <c r="K702" s="40" t="e">
        <f>База!K694-'База (2)'!K702</f>
        <v>#VALUE!</v>
      </c>
      <c r="L702" s="41" t="e">
        <f>База!L694-'База (2)'!L702</f>
        <v>#VALUE!</v>
      </c>
      <c r="M702" s="42">
        <f>База!M694-'База (2)'!M702</f>
        <v>30438081.68</v>
      </c>
      <c r="N702" s="216" t="e">
        <f>База!N694-'База (2)'!N702</f>
        <v>#VALUE!</v>
      </c>
      <c r="O702" s="217" t="e">
        <f>База!O694-'База (2)'!O702</f>
        <v>#VALUE!</v>
      </c>
      <c r="P702" s="43">
        <f>База!P694-'База (2)'!P702</f>
        <v>0.91880994716531239</v>
      </c>
      <c r="Q702" s="91"/>
      <c r="R702" s="91"/>
      <c r="S702" s="91"/>
      <c r="T702" s="85"/>
      <c r="U702" s="81"/>
      <c r="W702" s="81"/>
      <c r="X702" s="81">
        <v>2788304.12</v>
      </c>
    </row>
    <row r="703" spans="1:24" s="16" customFormat="1" outlineLevel="1">
      <c r="A703" s="193" t="s">
        <v>103</v>
      </c>
      <c r="B703" s="5" t="s">
        <v>136</v>
      </c>
      <c r="C703" s="6" t="s">
        <v>137</v>
      </c>
      <c r="D703" s="161" t="s">
        <v>194</v>
      </c>
      <c r="E703" s="26">
        <f>База!E695-'База (2)'!E703</f>
        <v>0</v>
      </c>
      <c r="F703" s="14">
        <f>База!F695-'База (2)'!F703</f>
        <v>0</v>
      </c>
      <c r="G703" s="27">
        <f>База!G695-'База (2)'!G703</f>
        <v>0</v>
      </c>
      <c r="H703" s="26">
        <f>База!H695-'База (2)'!H703</f>
        <v>0</v>
      </c>
      <c r="I703" s="14">
        <f>База!I695-'База (2)'!I703</f>
        <v>0</v>
      </c>
      <c r="J703" s="27">
        <f>База!J695-'База (2)'!J703</f>
        <v>0</v>
      </c>
      <c r="K703" s="26">
        <f>База!K695-'База (2)'!K703</f>
        <v>0</v>
      </c>
      <c r="L703" s="14">
        <f>База!L695-'База (2)'!L703</f>
        <v>0</v>
      </c>
      <c r="M703" s="27">
        <f>База!M695-'База (2)'!M703</f>
        <v>0</v>
      </c>
      <c r="N703" s="30">
        <f>База!N695-'База (2)'!N703</f>
        <v>0</v>
      </c>
      <c r="O703" s="15">
        <f>База!O695-'База (2)'!O703</f>
        <v>0</v>
      </c>
      <c r="P703" s="31">
        <f>База!P695-'База (2)'!P703</f>
        <v>0</v>
      </c>
      <c r="Q703" s="92"/>
      <c r="R703" s="92"/>
      <c r="S703" s="92"/>
      <c r="T703" s="86"/>
      <c r="U703" s="81"/>
    </row>
    <row r="704" spans="1:24" s="20" customFormat="1" outlineLevel="1">
      <c r="A704" s="194" t="s">
        <v>103</v>
      </c>
      <c r="B704" s="7"/>
      <c r="C704" s="8" t="s">
        <v>166</v>
      </c>
      <c r="D704" s="162" t="s">
        <v>194</v>
      </c>
      <c r="E704" s="28">
        <f>База!E696-'База (2)'!E704</f>
        <v>0</v>
      </c>
      <c r="F704" s="17">
        <f>База!F696-'База (2)'!F704</f>
        <v>0</v>
      </c>
      <c r="G704" s="29">
        <f>База!G696-'База (2)'!G704</f>
        <v>0</v>
      </c>
      <c r="H704" s="28">
        <f>База!H696-'База (2)'!H704</f>
        <v>0</v>
      </c>
      <c r="I704" s="17">
        <f>База!I696-'База (2)'!I704</f>
        <v>0</v>
      </c>
      <c r="J704" s="29">
        <f>База!J696-'База (2)'!J704</f>
        <v>0</v>
      </c>
      <c r="K704" s="28">
        <f>База!K696-'База (2)'!K704</f>
        <v>0</v>
      </c>
      <c r="L704" s="18">
        <f>База!L696-'База (2)'!L704</f>
        <v>0</v>
      </c>
      <c r="M704" s="29">
        <f>База!M696-'База (2)'!M704</f>
        <v>0</v>
      </c>
      <c r="N704" s="181">
        <f>База!N696-'База (2)'!N704</f>
        <v>0</v>
      </c>
      <c r="O704" s="19">
        <f>База!O696-'База (2)'!O704</f>
        <v>0</v>
      </c>
      <c r="P704" s="32">
        <f>База!P696-'База (2)'!P704</f>
        <v>0</v>
      </c>
      <c r="Q704" s="93"/>
      <c r="R704" s="93"/>
      <c r="S704" s="93"/>
      <c r="T704" s="87"/>
      <c r="U704" s="81"/>
    </row>
    <row r="705" spans="1:28" s="20" customFormat="1" outlineLevel="1">
      <c r="A705" s="194" t="s">
        <v>103</v>
      </c>
      <c r="B705" s="7"/>
      <c r="C705" s="8" t="s">
        <v>167</v>
      </c>
      <c r="D705" s="162" t="s">
        <v>194</v>
      </c>
      <c r="E705" s="28">
        <f>База!E697-'База (2)'!E705</f>
        <v>0</v>
      </c>
      <c r="F705" s="17">
        <f>База!F697-'База (2)'!F705</f>
        <v>0</v>
      </c>
      <c r="G705" s="29">
        <f>База!G697-'База (2)'!G705</f>
        <v>0</v>
      </c>
      <c r="H705" s="28">
        <f>База!H697-'База (2)'!H705</f>
        <v>0</v>
      </c>
      <c r="I705" s="17">
        <f>База!I697-'База (2)'!I705</f>
        <v>0</v>
      </c>
      <c r="J705" s="29">
        <f>База!J697-'База (2)'!J705</f>
        <v>0</v>
      </c>
      <c r="K705" s="111">
        <f>База!K697-'База (2)'!K705</f>
        <v>0</v>
      </c>
      <c r="L705" s="18">
        <f>База!L697-'База (2)'!L705</f>
        <v>0</v>
      </c>
      <c r="M705" s="29">
        <f>База!M697-'База (2)'!M705</f>
        <v>0</v>
      </c>
      <c r="N705" s="181">
        <f>База!N697-'База (2)'!N705</f>
        <v>0</v>
      </c>
      <c r="O705" s="19">
        <f>База!O697-'База (2)'!O705</f>
        <v>0</v>
      </c>
      <c r="P705" s="32">
        <f>База!P697-'База (2)'!P705</f>
        <v>0</v>
      </c>
      <c r="Q705" s="93"/>
      <c r="R705" s="93"/>
      <c r="S705" s="93"/>
      <c r="T705" s="87"/>
      <c r="U705" s="81"/>
    </row>
    <row r="706" spans="1:28" s="20" customFormat="1" outlineLevel="1">
      <c r="A706" s="194" t="s">
        <v>103</v>
      </c>
      <c r="B706" s="7" t="s">
        <v>168</v>
      </c>
      <c r="C706" s="8" t="s">
        <v>138</v>
      </c>
      <c r="D706" s="162" t="s">
        <v>194</v>
      </c>
      <c r="E706" s="28">
        <f>База!E698-'База (2)'!E706</f>
        <v>0</v>
      </c>
      <c r="F706" s="17">
        <f>База!F698-'База (2)'!F706</f>
        <v>0</v>
      </c>
      <c r="G706" s="29">
        <f>База!G698-'База (2)'!G706</f>
        <v>0</v>
      </c>
      <c r="H706" s="28">
        <f>База!H698-'База (2)'!H706</f>
        <v>0</v>
      </c>
      <c r="I706" s="17">
        <f>База!I698-'База (2)'!I706</f>
        <v>0</v>
      </c>
      <c r="J706" s="29">
        <f>База!J698-'База (2)'!J706</f>
        <v>0</v>
      </c>
      <c r="K706" s="111">
        <f>База!K698-'База (2)'!K706</f>
        <v>0</v>
      </c>
      <c r="L706" s="18">
        <f>База!L698-'База (2)'!L706</f>
        <v>0</v>
      </c>
      <c r="M706" s="29">
        <f>База!M698-'База (2)'!M706</f>
        <v>0</v>
      </c>
      <c r="N706" s="181">
        <f>База!N698-'База (2)'!N706</f>
        <v>0</v>
      </c>
      <c r="O706" s="19">
        <f>База!O698-'База (2)'!O706</f>
        <v>0</v>
      </c>
      <c r="P706" s="32">
        <f>База!P698-'База (2)'!P706</f>
        <v>0</v>
      </c>
      <c r="Q706" s="93"/>
      <c r="R706" s="93"/>
      <c r="S706" s="93"/>
      <c r="U706" s="81"/>
    </row>
    <row r="707" spans="1:28" s="20" customFormat="1" ht="31.5" outlineLevel="1">
      <c r="A707" s="194" t="s">
        <v>103</v>
      </c>
      <c r="B707" s="7" t="s">
        <v>169</v>
      </c>
      <c r="C707" s="129" t="s">
        <v>181</v>
      </c>
      <c r="D707" s="162" t="s">
        <v>195</v>
      </c>
      <c r="E707" s="28">
        <f>База!E699-'База (2)'!E707</f>
        <v>0</v>
      </c>
      <c r="F707" s="17">
        <f>База!F699-'База (2)'!F707</f>
        <v>0</v>
      </c>
      <c r="G707" s="29">
        <f>База!G699-'База (2)'!G707</f>
        <v>0</v>
      </c>
      <c r="H707" s="111">
        <f>База!H699-'База (2)'!H707</f>
        <v>0</v>
      </c>
      <c r="I707" s="18">
        <f>База!I699-'База (2)'!I707</f>
        <v>0</v>
      </c>
      <c r="J707" s="29">
        <f>База!J699-'База (2)'!J707</f>
        <v>0</v>
      </c>
      <c r="K707" s="28">
        <f>База!K699-'База (2)'!K707</f>
        <v>0</v>
      </c>
      <c r="L707" s="18">
        <f>База!L699-'База (2)'!L707</f>
        <v>0</v>
      </c>
      <c r="M707" s="29">
        <f>База!M699-'База (2)'!M707</f>
        <v>0</v>
      </c>
      <c r="N707" s="181">
        <f>База!N699-'База (2)'!N707</f>
        <v>0</v>
      </c>
      <c r="O707" s="19">
        <f>База!O699-'База (2)'!O707</f>
        <v>0</v>
      </c>
      <c r="P707" s="32">
        <f>База!P699-'База (2)'!P707</f>
        <v>0</v>
      </c>
      <c r="Q707" s="93"/>
      <c r="R707" s="93"/>
      <c r="S707" s="93"/>
      <c r="T707" s="87"/>
      <c r="U707" s="81"/>
    </row>
    <row r="708" spans="1:28" s="20" customFormat="1" outlineLevel="1">
      <c r="A708" s="194" t="s">
        <v>103</v>
      </c>
      <c r="B708" s="7" t="s">
        <v>170</v>
      </c>
      <c r="C708" s="8" t="s">
        <v>180</v>
      </c>
      <c r="D708" s="162" t="s">
        <v>194</v>
      </c>
      <c r="E708" s="28">
        <f>База!E700-'База (2)'!E708</f>
        <v>0</v>
      </c>
      <c r="F708" s="17">
        <f>База!F700-'База (2)'!F708</f>
        <v>0</v>
      </c>
      <c r="G708" s="29">
        <f>База!G700-'База (2)'!G708</f>
        <v>0</v>
      </c>
      <c r="H708" s="28">
        <f>База!H700-'База (2)'!H708</f>
        <v>0</v>
      </c>
      <c r="I708" s="17">
        <f>База!I700-'База (2)'!I708</f>
        <v>0</v>
      </c>
      <c r="J708" s="29">
        <f>База!J700-'База (2)'!J708</f>
        <v>0</v>
      </c>
      <c r="K708" s="111">
        <f>База!K700-'База (2)'!K708</f>
        <v>0</v>
      </c>
      <c r="L708" s="18">
        <f>База!L700-'База (2)'!L708</f>
        <v>0</v>
      </c>
      <c r="M708" s="29">
        <f>База!M700-'База (2)'!M708</f>
        <v>0</v>
      </c>
      <c r="N708" s="181">
        <f>База!N700-'База (2)'!N708</f>
        <v>0</v>
      </c>
      <c r="O708" s="19">
        <f>База!O700-'База (2)'!O708</f>
        <v>0</v>
      </c>
      <c r="P708" s="32">
        <f>База!P700-'База (2)'!P708</f>
        <v>0</v>
      </c>
      <c r="Q708" s="93"/>
      <c r="R708" s="93"/>
      <c r="S708" s="93"/>
      <c r="T708" s="87"/>
      <c r="U708" s="81"/>
      <c r="AB708" s="22"/>
    </row>
    <row r="709" spans="1:28" s="20" customFormat="1" outlineLevel="1">
      <c r="A709" s="194" t="s">
        <v>103</v>
      </c>
      <c r="B709" s="7" t="s">
        <v>171</v>
      </c>
      <c r="C709" s="8" t="s">
        <v>156</v>
      </c>
      <c r="D709" s="162"/>
      <c r="E709" s="28">
        <f>База!E701-'База (2)'!E709</f>
        <v>300</v>
      </c>
      <c r="F709" s="17">
        <f>База!F701-'База (2)'!F709</f>
        <v>3424</v>
      </c>
      <c r="G709" s="29">
        <f>База!G701-'База (2)'!G709</f>
        <v>7471008.9199999999</v>
      </c>
      <c r="H709" s="28">
        <f>База!H701-'База (2)'!H709</f>
        <v>200</v>
      </c>
      <c r="I709" s="17">
        <f>База!I701-'База (2)'!I709</f>
        <v>2274</v>
      </c>
      <c r="J709" s="29">
        <f>База!J701-'База (2)'!J709</f>
        <v>4822287.9999999991</v>
      </c>
      <c r="K709" s="111">
        <f>База!K701-'База (2)'!K709</f>
        <v>-100</v>
      </c>
      <c r="L709" s="18">
        <f>База!L701-'База (2)'!L709</f>
        <v>-1150</v>
      </c>
      <c r="M709" s="29">
        <f>База!M701-'База (2)'!M709</f>
        <v>-2648720.9200000009</v>
      </c>
      <c r="N709" s="181">
        <f>База!N701-'База (2)'!N709</f>
        <v>-0.33333333333333331</v>
      </c>
      <c r="O709" s="19">
        <f>База!O701-'База (2)'!O709</f>
        <v>-0.33586448598130841</v>
      </c>
      <c r="P709" s="32">
        <f>База!P701-'База (2)'!P709</f>
        <v>-0.35453322949586319</v>
      </c>
      <c r="Q709" s="93"/>
      <c r="R709" s="93"/>
      <c r="S709" s="93"/>
      <c r="T709" s="87"/>
      <c r="U709" s="81"/>
    </row>
    <row r="710" spans="1:28" s="16" customFormat="1" outlineLevel="1">
      <c r="A710" s="193" t="s">
        <v>103</v>
      </c>
      <c r="B710" s="5" t="s">
        <v>141</v>
      </c>
      <c r="C710" s="6" t="s">
        <v>140</v>
      </c>
      <c r="D710" s="161" t="s">
        <v>159</v>
      </c>
      <c r="E710" s="26">
        <f>База!E702-'База (2)'!E710</f>
        <v>-240</v>
      </c>
      <c r="F710" s="14">
        <f>База!F702-'База (2)'!F710</f>
        <v>-2706</v>
      </c>
      <c r="G710" s="27">
        <f>База!G702-'База (2)'!G710</f>
        <v>-5169617.8499999996</v>
      </c>
      <c r="H710" s="26">
        <f>База!H702-'База (2)'!H710</f>
        <v>0</v>
      </c>
      <c r="I710" s="21">
        <f>База!I702-'База (2)'!I710</f>
        <v>0</v>
      </c>
      <c r="J710" s="27">
        <f>База!J702-'База (2)'!J710</f>
        <v>0</v>
      </c>
      <c r="K710" s="26">
        <f>База!K702-'База (2)'!K710</f>
        <v>240</v>
      </c>
      <c r="L710" s="21">
        <f>База!L702-'База (2)'!L710</f>
        <v>2706</v>
      </c>
      <c r="M710" s="27">
        <f>База!M702-'База (2)'!M710</f>
        <v>5169617.8499999996</v>
      </c>
      <c r="N710" s="30">
        <f>База!N702-'База (2)'!N710</f>
        <v>1</v>
      </c>
      <c r="O710" s="15">
        <f>База!O702-'База (2)'!O710</f>
        <v>1</v>
      </c>
      <c r="P710" s="31">
        <f>База!P702-'База (2)'!P710</f>
        <v>1</v>
      </c>
      <c r="Q710" s="92"/>
      <c r="R710" s="92"/>
      <c r="S710" s="92"/>
      <c r="T710" s="86"/>
      <c r="U710" s="81"/>
    </row>
    <row r="711" spans="1:28" s="20" customFormat="1" outlineLevel="1">
      <c r="A711" s="193" t="s">
        <v>103</v>
      </c>
      <c r="B711" s="5"/>
      <c r="C711" s="8" t="s">
        <v>166</v>
      </c>
      <c r="D711" s="162" t="s">
        <v>159</v>
      </c>
      <c r="E711" s="28">
        <f>База!E703-'База (2)'!E711</f>
        <v>0</v>
      </c>
      <c r="F711" s="17">
        <f>База!F703-'База (2)'!F711</f>
        <v>0</v>
      </c>
      <c r="G711" s="29">
        <f>База!G703-'База (2)'!G711</f>
        <v>0</v>
      </c>
      <c r="H711" s="28">
        <f>База!H703-'База (2)'!H711</f>
        <v>0</v>
      </c>
      <c r="I711" s="17">
        <f>База!I703-'База (2)'!I711</f>
        <v>0</v>
      </c>
      <c r="J711" s="29">
        <f>База!J703-'База (2)'!J711</f>
        <v>0</v>
      </c>
      <c r="K711" s="111">
        <f>База!K703-'База (2)'!K711</f>
        <v>0</v>
      </c>
      <c r="L711" s="18">
        <f>База!L703-'База (2)'!L711</f>
        <v>0</v>
      </c>
      <c r="M711" s="29">
        <f>База!M703-'База (2)'!M711</f>
        <v>0</v>
      </c>
      <c r="N711" s="30">
        <f>База!N703-'База (2)'!N711</f>
        <v>0</v>
      </c>
      <c r="O711" s="15">
        <f>База!O703-'База (2)'!O711</f>
        <v>0</v>
      </c>
      <c r="P711" s="31">
        <f>База!P703-'База (2)'!P711</f>
        <v>0</v>
      </c>
      <c r="Q711" s="93"/>
      <c r="R711" s="93"/>
      <c r="S711" s="93"/>
      <c r="T711" s="87"/>
      <c r="U711" s="81"/>
    </row>
    <row r="712" spans="1:28" s="20" customFormat="1" outlineLevel="1">
      <c r="A712" s="193" t="s">
        <v>103</v>
      </c>
      <c r="B712" s="5"/>
      <c r="C712" s="8" t="s">
        <v>167</v>
      </c>
      <c r="D712" s="162" t="s">
        <v>159</v>
      </c>
      <c r="E712" s="28">
        <f>База!E704-'База (2)'!E712</f>
        <v>300</v>
      </c>
      <c r="F712" s="17">
        <f>База!F704-'База (2)'!F712</f>
        <v>3424</v>
      </c>
      <c r="G712" s="29">
        <f>База!G704-'База (2)'!G712</f>
        <v>7471008.9199999999</v>
      </c>
      <c r="H712" s="111">
        <f>База!H704-'База (2)'!H712</f>
        <v>200</v>
      </c>
      <c r="I712" s="18">
        <f>База!I704-'База (2)'!I712</f>
        <v>2274</v>
      </c>
      <c r="J712" s="29">
        <f>База!J704-'База (2)'!J712</f>
        <v>4822287.9999999991</v>
      </c>
      <c r="K712" s="111">
        <f>База!K704-'База (2)'!K712</f>
        <v>-100</v>
      </c>
      <c r="L712" s="18">
        <f>База!L704-'База (2)'!L712</f>
        <v>-1150</v>
      </c>
      <c r="M712" s="29">
        <f>База!M704-'База (2)'!M712</f>
        <v>-2648720.9200000009</v>
      </c>
      <c r="N712" s="181">
        <f>База!N704-'База (2)'!N712</f>
        <v>-0.33333333333333331</v>
      </c>
      <c r="O712" s="19">
        <f>База!O704-'База (2)'!O712</f>
        <v>-0.33586448598130841</v>
      </c>
      <c r="P712" s="32">
        <f>База!P704-'База (2)'!P712</f>
        <v>-0.35453322949586319</v>
      </c>
      <c r="Q712" s="93"/>
      <c r="R712" s="93"/>
      <c r="S712" s="93"/>
      <c r="T712" s="87"/>
      <c r="U712" s="81"/>
    </row>
    <row r="713" spans="1:28" s="20" customFormat="1" ht="31.5" outlineLevel="1">
      <c r="A713" s="193" t="s">
        <v>103</v>
      </c>
      <c r="B713" s="5"/>
      <c r="C713" s="129" t="s">
        <v>182</v>
      </c>
      <c r="D713" s="162" t="s">
        <v>159</v>
      </c>
      <c r="E713" s="28">
        <f>База!E705-'База (2)'!E713</f>
        <v>0</v>
      </c>
      <c r="F713" s="17">
        <f>База!F705-'База (2)'!F713</f>
        <v>0</v>
      </c>
      <c r="G713" s="29">
        <f>База!G705-'База (2)'!G713</f>
        <v>0</v>
      </c>
      <c r="H713" s="28">
        <f>База!H705-'База (2)'!H713</f>
        <v>0</v>
      </c>
      <c r="I713" s="18">
        <f>База!I705-'База (2)'!I713</f>
        <v>0</v>
      </c>
      <c r="J713" s="29">
        <f>База!J705-'База (2)'!J713</f>
        <v>0</v>
      </c>
      <c r="K713" s="111">
        <f>База!K705-'База (2)'!K713</f>
        <v>0</v>
      </c>
      <c r="L713" s="18">
        <f>База!L705-'База (2)'!L713</f>
        <v>0</v>
      </c>
      <c r="M713" s="29">
        <f>База!M705-'База (2)'!M713</f>
        <v>0</v>
      </c>
      <c r="N713" s="30">
        <f>База!N705-'База (2)'!N713</f>
        <v>0</v>
      </c>
      <c r="O713" s="15">
        <f>База!O705-'База (2)'!O713</f>
        <v>0</v>
      </c>
      <c r="P713" s="31">
        <f>База!P705-'База (2)'!P713</f>
        <v>0</v>
      </c>
      <c r="Q713" s="93"/>
      <c r="R713" s="93"/>
      <c r="S713" s="93"/>
      <c r="T713" s="87"/>
      <c r="U713" s="81"/>
    </row>
    <row r="714" spans="1:28" s="20" customFormat="1" outlineLevel="1">
      <c r="A714" s="194" t="s">
        <v>103</v>
      </c>
      <c r="B714" s="7" t="s">
        <v>185</v>
      </c>
      <c r="C714" s="8" t="s">
        <v>157</v>
      </c>
      <c r="D714" s="162" t="s">
        <v>159</v>
      </c>
      <c r="E714" s="28">
        <f>База!E706-'База (2)'!E714</f>
        <v>10848</v>
      </c>
      <c r="F714" s="17">
        <f>База!F706-'База (2)'!F714</f>
        <v>36120</v>
      </c>
      <c r="G714" s="29">
        <f>База!G706-'База (2)'!G714</f>
        <v>31630237.779999994</v>
      </c>
      <c r="H714" s="28">
        <f>База!H706-'База (2)'!H714</f>
        <v>8391</v>
      </c>
      <c r="I714" s="17">
        <f>База!I706-'База (2)'!I714</f>
        <v>37760</v>
      </c>
      <c r="J714" s="29">
        <f>База!J706-'База (2)'!J714</f>
        <v>39584637.399999999</v>
      </c>
      <c r="K714" s="111">
        <f>База!K706-'База (2)'!K714</f>
        <v>-2457</v>
      </c>
      <c r="L714" s="18">
        <f>База!L706-'База (2)'!L714</f>
        <v>1640</v>
      </c>
      <c r="M714" s="29">
        <f>База!M706-'База (2)'!M714</f>
        <v>7954399.6200000029</v>
      </c>
      <c r="N714" s="181">
        <f>База!N706-'База (2)'!N714</f>
        <v>0.75676406926406925</v>
      </c>
      <c r="O714" s="19">
        <f>База!O706-'База (2)'!O714</f>
        <v>0.97254417143151495</v>
      </c>
      <c r="P714" s="32">
        <f>База!P706-'База (2)'!P714</f>
        <v>1.0756737145384285</v>
      </c>
      <c r="Q714" s="93"/>
      <c r="R714" s="93"/>
      <c r="S714" s="93"/>
      <c r="T714" s="87"/>
      <c r="U714" s="81"/>
    </row>
    <row r="715" spans="1:28" s="20" customFormat="1" outlineLevel="1">
      <c r="A715" s="194" t="s">
        <v>103</v>
      </c>
      <c r="B715" s="7" t="s">
        <v>186</v>
      </c>
      <c r="C715" s="8" t="s">
        <v>183</v>
      </c>
      <c r="D715" s="162" t="s">
        <v>159</v>
      </c>
      <c r="E715" s="28">
        <f>База!E707-'База (2)'!E715</f>
        <v>10668</v>
      </c>
      <c r="F715" s="17">
        <f>База!F707-'База (2)'!F715</f>
        <v>37226</v>
      </c>
      <c r="G715" s="29">
        <f>База!G707-'База (2)'!G715</f>
        <v>34279855.629999995</v>
      </c>
      <c r="H715" s="28">
        <f>База!H707-'База (2)'!H715</f>
        <v>7959</v>
      </c>
      <c r="I715" s="17">
        <f>База!I707-'База (2)'!I715</f>
        <v>36060</v>
      </c>
      <c r="J715" s="29">
        <f>База!J707-'База (2)'!J715</f>
        <v>36299637.399999999</v>
      </c>
      <c r="K715" s="111">
        <f>База!K707-'База (2)'!K715</f>
        <v>-2709</v>
      </c>
      <c r="L715" s="18">
        <f>База!L707-'База (2)'!L715</f>
        <v>-1166</v>
      </c>
      <c r="M715" s="29">
        <f>База!M707-'База (2)'!M715</f>
        <v>2019781.7700000033</v>
      </c>
      <c r="N715" s="181">
        <f>База!N707-'База (2)'!N715</f>
        <v>-0.25393700787401574</v>
      </c>
      <c r="O715" s="19">
        <f>База!O707-'База (2)'!O715</f>
        <v>-3.1322194165368293E-2</v>
      </c>
      <c r="P715" s="32">
        <f>База!P707-'База (2)'!P715</f>
        <v>5.8920369788033541E-2</v>
      </c>
      <c r="Q715" s="93"/>
      <c r="R715" s="93"/>
      <c r="S715" s="93"/>
      <c r="T715" s="87"/>
      <c r="U715" s="81"/>
    </row>
    <row r="716" spans="1:28" s="20" customFormat="1" outlineLevel="1">
      <c r="A716" s="194" t="s">
        <v>103</v>
      </c>
      <c r="B716" s="7" t="s">
        <v>187</v>
      </c>
      <c r="C716" s="8" t="s">
        <v>156</v>
      </c>
      <c r="D716" s="162"/>
      <c r="E716" s="28" t="e">
        <f>База!#REF!-'База (2)'!E716</f>
        <v>#REF!</v>
      </c>
      <c r="F716" s="17" t="e">
        <f>База!#REF!-'База (2)'!F716</f>
        <v>#REF!</v>
      </c>
      <c r="G716" s="29" t="e">
        <f>База!#REF!-'База (2)'!G716</f>
        <v>#REF!</v>
      </c>
      <c r="H716" s="28" t="e">
        <f>База!#REF!-'База (2)'!H716</f>
        <v>#REF!</v>
      </c>
      <c r="I716" s="17" t="e">
        <f>База!#REF!-'База (2)'!I716</f>
        <v>#REF!</v>
      </c>
      <c r="J716" s="29" t="e">
        <f>База!#REF!-'База (2)'!J716</f>
        <v>#REF!</v>
      </c>
      <c r="K716" s="111" t="e">
        <f>База!#REF!-'База (2)'!K716</f>
        <v>#REF!</v>
      </c>
      <c r="L716" s="18" t="e">
        <f>База!#REF!-'База (2)'!L716</f>
        <v>#REF!</v>
      </c>
      <c r="M716" s="29" t="e">
        <f>База!#REF!-'База (2)'!M716</f>
        <v>#REF!</v>
      </c>
      <c r="N716" s="181" t="e">
        <f>База!#REF!-'База (2)'!N716</f>
        <v>#REF!</v>
      </c>
      <c r="O716" s="19" t="e">
        <f>База!#REF!-'База (2)'!O716</f>
        <v>#REF!</v>
      </c>
      <c r="P716" s="32" t="e">
        <f>База!#REF!-'База (2)'!P716</f>
        <v>#REF!</v>
      </c>
      <c r="Q716" s="93"/>
      <c r="R716" s="93"/>
      <c r="S716" s="93"/>
      <c r="U716" s="81"/>
    </row>
    <row r="717" spans="1:28" s="20" customFormat="1" ht="31.5" outlineLevel="1">
      <c r="A717" s="193" t="s">
        <v>103</v>
      </c>
      <c r="B717" s="5" t="s">
        <v>139</v>
      </c>
      <c r="C717" s="9" t="s">
        <v>142</v>
      </c>
      <c r="D717" s="163" t="s">
        <v>1</v>
      </c>
      <c r="E717" s="26">
        <f>База!E708-'База (2)'!E717</f>
        <v>-7250</v>
      </c>
      <c r="F717" s="21">
        <f>База!F708-'База (2)'!F717</f>
        <v>-35607</v>
      </c>
      <c r="G717" s="27">
        <f>База!G708-'База (2)'!G717</f>
        <v>-20224356.189999998</v>
      </c>
      <c r="H717" s="26">
        <f>База!H708-'База (2)'!H717</f>
        <v>-6585</v>
      </c>
      <c r="I717" s="21">
        <f>База!I708-'База (2)'!I717</f>
        <v>-35525</v>
      </c>
      <c r="J717" s="27">
        <f>База!J708-'База (2)'!J717</f>
        <v>6577502.04</v>
      </c>
      <c r="K717" s="26">
        <f>База!K708-'База (2)'!K717</f>
        <v>665</v>
      </c>
      <c r="L717" s="21">
        <f>База!L708-'База (2)'!L717</f>
        <v>82</v>
      </c>
      <c r="M717" s="27">
        <f>База!M708-'База (2)'!M717</f>
        <v>26801858.229999997</v>
      </c>
      <c r="N717" s="30">
        <f>База!N708-'База (2)'!N717</f>
        <v>0.1984258133423496</v>
      </c>
      <c r="O717" s="15">
        <f>База!O708-'База (2)'!O717</f>
        <v>0.17437523386101506</v>
      </c>
      <c r="P717" s="31">
        <f>База!P708-'База (2)'!P717</f>
        <v>1.1170500710202724</v>
      </c>
      <c r="Q717" s="92"/>
      <c r="R717" s="92"/>
      <c r="S717" s="92"/>
      <c r="T717" s="87"/>
      <c r="U717" s="81"/>
    </row>
    <row r="718" spans="1:28" s="20" customFormat="1" ht="31.5" outlineLevel="1">
      <c r="A718" s="194" t="s">
        <v>103</v>
      </c>
      <c r="B718" s="7" t="s">
        <v>188</v>
      </c>
      <c r="C718" s="10" t="s">
        <v>184</v>
      </c>
      <c r="D718" s="164" t="s">
        <v>1</v>
      </c>
      <c r="E718" s="28">
        <f>База!E709-'База (2)'!E718</f>
        <v>-8214</v>
      </c>
      <c r="F718" s="17">
        <f>База!F709-'База (2)'!F718</f>
        <v>-36516</v>
      </c>
      <c r="G718" s="29">
        <f>База!G709-'База (2)'!G718</f>
        <v>-24141692.099999998</v>
      </c>
      <c r="H718" s="28">
        <f>База!H709-'База (2)'!H718</f>
        <v>-8297</v>
      </c>
      <c r="I718" s="17">
        <f>База!I709-'База (2)'!I718</f>
        <v>-37076</v>
      </c>
      <c r="J718" s="29">
        <f>База!J709-'База (2)'!J718</f>
        <v>992248.87999999989</v>
      </c>
      <c r="K718" s="111">
        <f>База!K709-'База (2)'!K718</f>
        <v>-83</v>
      </c>
      <c r="L718" s="18">
        <f>База!L709-'База (2)'!L718</f>
        <v>-560</v>
      </c>
      <c r="M718" s="29">
        <f>База!M709-'База (2)'!M718</f>
        <v>25133940.979999997</v>
      </c>
      <c r="N718" s="181">
        <f>База!N709-'База (2)'!N718</f>
        <v>-0.10783135977030343</v>
      </c>
      <c r="O718" s="19">
        <f>База!O709-'База (2)'!O718</f>
        <v>-1.5335743235841822E-2</v>
      </c>
      <c r="P718" s="32">
        <f>База!P709-'База (2)'!P718</f>
        <v>0.88141846222583231</v>
      </c>
      <c r="Q718" s="93"/>
      <c r="R718" s="93"/>
      <c r="S718" s="93"/>
      <c r="T718" s="87"/>
      <c r="U718" s="81"/>
    </row>
    <row r="719" spans="1:28" s="20" customFormat="1" ht="31.5" outlineLevel="1">
      <c r="A719" s="194" t="s">
        <v>103</v>
      </c>
      <c r="B719" s="7"/>
      <c r="C719" s="10" t="s">
        <v>224</v>
      </c>
      <c r="D719" s="164" t="s">
        <v>225</v>
      </c>
      <c r="E719" s="28">
        <f>База!E710-'База (2)'!E719</f>
        <v>-2552</v>
      </c>
      <c r="F719" s="17">
        <f>База!F710-'База (2)'!F719</f>
        <v>-443</v>
      </c>
      <c r="G719" s="29">
        <f>База!G710-'База (2)'!G719</f>
        <v>-5335584.8100000005</v>
      </c>
      <c r="H719" s="28">
        <f>База!H710-'База (2)'!H719</f>
        <v>-2299</v>
      </c>
      <c r="I719" s="17">
        <f>База!I710-'База (2)'!I719</f>
        <v>-1031</v>
      </c>
      <c r="J719" s="29">
        <f>База!J710-'База (2)'!J719</f>
        <v>-7897015.6199999992</v>
      </c>
      <c r="K719" s="111">
        <f>База!K710-'База (2)'!K719</f>
        <v>253</v>
      </c>
      <c r="L719" s="18">
        <f>База!L710-'База (2)'!L719</f>
        <v>-588</v>
      </c>
      <c r="M719" s="29">
        <f>База!M710-'База (2)'!M719</f>
        <v>-2561430.8099999987</v>
      </c>
      <c r="N719" s="181">
        <f>База!N710-'База (2)'!N719</f>
        <v>0.10966160353778119</v>
      </c>
      <c r="O719" s="19">
        <f>База!O710-'База (2)'!O719</f>
        <v>-0.27425966715614292</v>
      </c>
      <c r="P719" s="32">
        <f>База!P710-'База (2)'!P719</f>
        <v>-0.1198764611089832</v>
      </c>
      <c r="Q719" s="93"/>
      <c r="R719" s="93"/>
      <c r="S719" s="93"/>
      <c r="T719" s="87"/>
      <c r="U719" s="81"/>
    </row>
    <row r="720" spans="1:28" s="20" customFormat="1" outlineLevel="1">
      <c r="A720" s="194" t="s">
        <v>103</v>
      </c>
      <c r="B720" s="7"/>
      <c r="C720" s="10" t="s">
        <v>222</v>
      </c>
      <c r="D720" s="164" t="s">
        <v>223</v>
      </c>
      <c r="E720" s="28">
        <f>База!E711-'База (2)'!E720</f>
        <v>-903</v>
      </c>
      <c r="F720" s="17">
        <f>База!F711-'База (2)'!F720</f>
        <v>0</v>
      </c>
      <c r="G720" s="29">
        <f>База!G711-'База (2)'!G720</f>
        <v>-1667000</v>
      </c>
      <c r="H720" s="28">
        <f>База!H711-'База (2)'!H720</f>
        <v>-1534</v>
      </c>
      <c r="I720" s="17">
        <f>База!I711-'База (2)'!I720</f>
        <v>0</v>
      </c>
      <c r="J720" s="29">
        <f>База!J711-'База (2)'!J720</f>
        <v>-1380584</v>
      </c>
      <c r="K720" s="111">
        <f>База!K711-'База (2)'!K720</f>
        <v>-631</v>
      </c>
      <c r="L720" s="18">
        <f>База!L711-'База (2)'!L720</f>
        <v>0</v>
      </c>
      <c r="M720" s="29">
        <f>База!M711-'База (2)'!M720</f>
        <v>286416</v>
      </c>
      <c r="N720" s="181">
        <f>База!N711-'База (2)'!N720</f>
        <v>-0.69878183831672203</v>
      </c>
      <c r="O720" s="19">
        <f>База!O711-'База (2)'!O720</f>
        <v>0</v>
      </c>
      <c r="P720" s="32">
        <f>База!P711-'База (2)'!P720</f>
        <v>0.17181523695260947</v>
      </c>
      <c r="Q720" s="93"/>
      <c r="R720" s="93"/>
      <c r="S720" s="93"/>
      <c r="T720" s="87"/>
      <c r="U720" s="81"/>
    </row>
    <row r="721" spans="1:28" s="20" customFormat="1" outlineLevel="1">
      <c r="A721" s="194" t="s">
        <v>103</v>
      </c>
      <c r="B721" s="7" t="s">
        <v>189</v>
      </c>
      <c r="C721" s="11" t="s">
        <v>144</v>
      </c>
      <c r="D721" s="164" t="s">
        <v>1</v>
      </c>
      <c r="E721" s="28">
        <f>База!E714-'База (2)'!E721</f>
        <v>-512</v>
      </c>
      <c r="F721" s="17">
        <f>База!F714-'База (2)'!F721</f>
        <v>-2000</v>
      </c>
      <c r="G721" s="29">
        <f>База!G714-'База (2)'!G721</f>
        <v>-2384800</v>
      </c>
      <c r="H721" s="28">
        <f>База!H714-'База (2)'!H721</f>
        <v>-473</v>
      </c>
      <c r="I721" s="17">
        <f>База!I714-'База (2)'!I721</f>
        <v>-1900</v>
      </c>
      <c r="J721" s="29">
        <f>База!J714-'База (2)'!J721</f>
        <v>-2538000</v>
      </c>
      <c r="K721" s="111">
        <f>База!K714-'База (2)'!K721</f>
        <v>39</v>
      </c>
      <c r="L721" s="18">
        <f>База!L714-'База (2)'!L721</f>
        <v>100</v>
      </c>
      <c r="M721" s="29">
        <f>База!M714-'База (2)'!M721</f>
        <v>-153200</v>
      </c>
      <c r="N721" s="181">
        <f>База!N714-'База (2)'!N721</f>
        <v>7.6171875E-2</v>
      </c>
      <c r="O721" s="19">
        <f>База!O714-'База (2)'!O721</f>
        <v>0.05</v>
      </c>
      <c r="P721" s="32">
        <f>База!P714-'База (2)'!P721</f>
        <v>-6.4240187856424019E-2</v>
      </c>
      <c r="Q721" s="93"/>
      <c r="R721" s="93"/>
      <c r="S721" s="93"/>
      <c r="T721" s="87"/>
      <c r="U721" s="81"/>
    </row>
    <row r="722" spans="1:28" s="16" customFormat="1" outlineLevel="1">
      <c r="A722" s="193" t="s">
        <v>103</v>
      </c>
      <c r="B722" s="5" t="s">
        <v>143</v>
      </c>
      <c r="C722" s="6" t="s">
        <v>2</v>
      </c>
      <c r="D722" s="163" t="s">
        <v>3</v>
      </c>
      <c r="E722" s="26">
        <f>База!E715-'База (2)'!E722</f>
        <v>0</v>
      </c>
      <c r="F722" s="14">
        <f>База!F715-'База (2)'!F722</f>
        <v>0</v>
      </c>
      <c r="G722" s="27">
        <f>База!G715-'База (2)'!G722</f>
        <v>0</v>
      </c>
      <c r="H722" s="230">
        <f>База!H715-'База (2)'!H722</f>
        <v>0</v>
      </c>
      <c r="I722" s="231">
        <f>База!I715-'База (2)'!I722</f>
        <v>0</v>
      </c>
      <c r="J722" s="232">
        <f>База!J715-'База (2)'!J722</f>
        <v>0</v>
      </c>
      <c r="K722" s="165">
        <f>База!K715-'База (2)'!K722</f>
        <v>0</v>
      </c>
      <c r="L722" s="21">
        <f>База!L715-'База (2)'!L722</f>
        <v>0</v>
      </c>
      <c r="M722" s="27">
        <f>База!M715-'База (2)'!M722</f>
        <v>0</v>
      </c>
      <c r="N722" s="30">
        <f>База!N715-'База (2)'!N722</f>
        <v>0</v>
      </c>
      <c r="O722" s="15">
        <f>База!O715-'База (2)'!O722</f>
        <v>0</v>
      </c>
      <c r="P722" s="31">
        <f>База!P715-'База (2)'!P722</f>
        <v>0</v>
      </c>
      <c r="Q722" s="92"/>
      <c r="R722" s="92"/>
      <c r="S722" s="92"/>
      <c r="T722" s="86"/>
      <c r="U722" s="81"/>
    </row>
    <row r="723" spans="1:28" s="13" customFormat="1">
      <c r="A723" s="36" t="s">
        <v>86</v>
      </c>
      <c r="B723" s="37" t="s">
        <v>105</v>
      </c>
      <c r="C723" s="215" t="s">
        <v>198</v>
      </c>
      <c r="D723" s="208" t="s">
        <v>145</v>
      </c>
      <c r="E723" s="40" t="e">
        <f>База!E716-'База (2)'!E723</f>
        <v>#VALUE!</v>
      </c>
      <c r="F723" s="41" t="e">
        <f>База!F716-'База (2)'!F723</f>
        <v>#VALUE!</v>
      </c>
      <c r="G723" s="42">
        <f>База!G716-'База (2)'!G723</f>
        <v>20159746.23999998</v>
      </c>
      <c r="H723" s="40" t="e">
        <f>База!H716-'База (2)'!H723</f>
        <v>#VALUE!</v>
      </c>
      <c r="I723" s="41" t="e">
        <f>База!I716-'База (2)'!I723</f>
        <v>#VALUE!</v>
      </c>
      <c r="J723" s="42">
        <f>База!J716-'База (2)'!J723</f>
        <v>51873450.629999995</v>
      </c>
      <c r="K723" s="40" t="e">
        <f>База!K716-'База (2)'!K723</f>
        <v>#VALUE!</v>
      </c>
      <c r="L723" s="41" t="e">
        <f>База!L716-'База (2)'!L723</f>
        <v>#VALUE!</v>
      </c>
      <c r="M723" s="42">
        <f>База!M716-'База (2)'!M723</f>
        <v>31713704.390000008</v>
      </c>
      <c r="N723" s="216" t="e">
        <f>База!N716-'База (2)'!N723</f>
        <v>#VALUE!</v>
      </c>
      <c r="O723" s="217" t="e">
        <f>База!O716-'База (2)'!O723</f>
        <v>#VALUE!</v>
      </c>
      <c r="P723" s="43">
        <f>База!P716-'База (2)'!P723</f>
        <v>0.83510383893998141</v>
      </c>
      <c r="Q723" s="91"/>
      <c r="R723" s="91"/>
      <c r="S723" s="91"/>
      <c r="T723" s="85"/>
      <c r="U723" s="81"/>
      <c r="W723" s="81"/>
      <c r="X723" s="81">
        <v>7812844.5300000003</v>
      </c>
    </row>
    <row r="724" spans="1:28" s="16" customFormat="1" outlineLevel="1">
      <c r="A724" s="193" t="s">
        <v>105</v>
      </c>
      <c r="B724" s="5" t="s">
        <v>136</v>
      </c>
      <c r="C724" s="6" t="s">
        <v>137</v>
      </c>
      <c r="D724" s="161" t="s">
        <v>194</v>
      </c>
      <c r="E724" s="26">
        <f>База!E717-'База (2)'!E724</f>
        <v>0</v>
      </c>
      <c r="F724" s="14">
        <f>База!F717-'База (2)'!F724</f>
        <v>0</v>
      </c>
      <c r="G724" s="27">
        <f>База!G717-'База (2)'!G724</f>
        <v>0</v>
      </c>
      <c r="H724" s="26">
        <f>База!H717-'База (2)'!H724</f>
        <v>0</v>
      </c>
      <c r="I724" s="14">
        <f>База!I717-'База (2)'!I724</f>
        <v>0</v>
      </c>
      <c r="J724" s="27">
        <f>База!J717-'База (2)'!J724</f>
        <v>0</v>
      </c>
      <c r="K724" s="26">
        <f>База!K717-'База (2)'!K724</f>
        <v>0</v>
      </c>
      <c r="L724" s="14">
        <f>База!L717-'База (2)'!L724</f>
        <v>0</v>
      </c>
      <c r="M724" s="27">
        <f>База!M717-'База (2)'!M724</f>
        <v>0</v>
      </c>
      <c r="N724" s="30">
        <f>База!N717-'База (2)'!N724</f>
        <v>0</v>
      </c>
      <c r="O724" s="15">
        <f>База!O717-'База (2)'!O724</f>
        <v>0</v>
      </c>
      <c r="P724" s="31">
        <f>База!P717-'База (2)'!P724</f>
        <v>0</v>
      </c>
      <c r="Q724" s="92"/>
      <c r="R724" s="92"/>
      <c r="S724" s="92"/>
      <c r="T724" s="86"/>
      <c r="U724" s="81"/>
    </row>
    <row r="725" spans="1:28" s="20" customFormat="1" outlineLevel="1">
      <c r="A725" s="194" t="s">
        <v>105</v>
      </c>
      <c r="B725" s="7"/>
      <c r="C725" s="8" t="s">
        <v>166</v>
      </c>
      <c r="D725" s="162" t="s">
        <v>194</v>
      </c>
      <c r="E725" s="28">
        <f>База!E718-'База (2)'!E725</f>
        <v>0</v>
      </c>
      <c r="F725" s="17">
        <f>База!F718-'База (2)'!F725</f>
        <v>0</v>
      </c>
      <c r="G725" s="29">
        <f>База!G718-'База (2)'!G725</f>
        <v>0</v>
      </c>
      <c r="H725" s="28">
        <f>База!H718-'База (2)'!H725</f>
        <v>0</v>
      </c>
      <c r="I725" s="17">
        <f>База!I718-'База (2)'!I725</f>
        <v>0</v>
      </c>
      <c r="J725" s="29">
        <f>База!J718-'База (2)'!J725</f>
        <v>0</v>
      </c>
      <c r="K725" s="28">
        <f>База!K718-'База (2)'!K725</f>
        <v>0</v>
      </c>
      <c r="L725" s="18">
        <f>База!L718-'База (2)'!L725</f>
        <v>0</v>
      </c>
      <c r="M725" s="29">
        <f>База!M718-'База (2)'!M725</f>
        <v>0</v>
      </c>
      <c r="N725" s="181">
        <f>База!N718-'База (2)'!N725</f>
        <v>0</v>
      </c>
      <c r="O725" s="19">
        <f>База!O718-'База (2)'!O725</f>
        <v>0</v>
      </c>
      <c r="P725" s="32">
        <f>База!P718-'База (2)'!P725</f>
        <v>0</v>
      </c>
      <c r="Q725" s="93"/>
      <c r="R725" s="93"/>
      <c r="S725" s="93"/>
      <c r="T725" s="87"/>
      <c r="U725" s="81"/>
    </row>
    <row r="726" spans="1:28" s="20" customFormat="1" outlineLevel="1">
      <c r="A726" s="194" t="s">
        <v>105</v>
      </c>
      <c r="B726" s="7"/>
      <c r="C726" s="8" t="s">
        <v>167</v>
      </c>
      <c r="D726" s="162" t="s">
        <v>194</v>
      </c>
      <c r="E726" s="28">
        <f>База!E719-'База (2)'!E726</f>
        <v>0</v>
      </c>
      <c r="F726" s="17">
        <f>База!F719-'База (2)'!F726</f>
        <v>0</v>
      </c>
      <c r="G726" s="29">
        <f>База!G719-'База (2)'!G726</f>
        <v>0</v>
      </c>
      <c r="H726" s="28">
        <f>База!H719-'База (2)'!H726</f>
        <v>0</v>
      </c>
      <c r="I726" s="17">
        <f>База!I719-'База (2)'!I726</f>
        <v>0</v>
      </c>
      <c r="J726" s="29">
        <f>База!J719-'База (2)'!J726</f>
        <v>0</v>
      </c>
      <c r="K726" s="111">
        <f>База!K719-'База (2)'!K726</f>
        <v>0</v>
      </c>
      <c r="L726" s="18">
        <f>База!L719-'База (2)'!L726</f>
        <v>0</v>
      </c>
      <c r="M726" s="29">
        <f>База!M719-'База (2)'!M726</f>
        <v>0</v>
      </c>
      <c r="N726" s="181">
        <f>База!N719-'База (2)'!N726</f>
        <v>0</v>
      </c>
      <c r="O726" s="19">
        <f>База!O719-'База (2)'!O726</f>
        <v>0</v>
      </c>
      <c r="P726" s="32">
        <f>База!P719-'База (2)'!P726</f>
        <v>0</v>
      </c>
      <c r="Q726" s="93"/>
      <c r="R726" s="93"/>
      <c r="S726" s="93"/>
      <c r="T726" s="87"/>
      <c r="U726" s="81"/>
    </row>
    <row r="727" spans="1:28" s="20" customFormat="1" outlineLevel="1">
      <c r="A727" s="194" t="s">
        <v>105</v>
      </c>
      <c r="B727" s="7" t="s">
        <v>168</v>
      </c>
      <c r="C727" s="8" t="s">
        <v>138</v>
      </c>
      <c r="D727" s="162" t="s">
        <v>194</v>
      </c>
      <c r="E727" s="28">
        <f>База!E720-'База (2)'!E727</f>
        <v>0</v>
      </c>
      <c r="F727" s="17">
        <f>База!F720-'База (2)'!F727</f>
        <v>0</v>
      </c>
      <c r="G727" s="29">
        <f>База!G720-'База (2)'!G727</f>
        <v>0</v>
      </c>
      <c r="H727" s="28">
        <f>База!H720-'База (2)'!H727</f>
        <v>0</v>
      </c>
      <c r="I727" s="17">
        <f>База!I720-'База (2)'!I727</f>
        <v>0</v>
      </c>
      <c r="J727" s="29">
        <f>База!J720-'База (2)'!J727</f>
        <v>0</v>
      </c>
      <c r="K727" s="111">
        <f>База!K720-'База (2)'!K727</f>
        <v>0</v>
      </c>
      <c r="L727" s="18">
        <f>База!L720-'База (2)'!L727</f>
        <v>0</v>
      </c>
      <c r="M727" s="29">
        <f>База!M720-'База (2)'!M727</f>
        <v>0</v>
      </c>
      <c r="N727" s="181">
        <f>База!N720-'База (2)'!N727</f>
        <v>0</v>
      </c>
      <c r="O727" s="19">
        <f>База!O720-'База (2)'!O727</f>
        <v>0</v>
      </c>
      <c r="P727" s="32">
        <f>База!P720-'База (2)'!P727</f>
        <v>0</v>
      </c>
      <c r="Q727" s="93"/>
      <c r="R727" s="93"/>
      <c r="S727" s="93"/>
      <c r="U727" s="81"/>
    </row>
    <row r="728" spans="1:28" s="20" customFormat="1" ht="31.5" outlineLevel="1">
      <c r="A728" s="194" t="s">
        <v>105</v>
      </c>
      <c r="B728" s="7" t="s">
        <v>169</v>
      </c>
      <c r="C728" s="129" t="s">
        <v>181</v>
      </c>
      <c r="D728" s="162" t="s">
        <v>195</v>
      </c>
      <c r="E728" s="28">
        <f>База!E721-'База (2)'!E728</f>
        <v>0</v>
      </c>
      <c r="F728" s="17">
        <f>База!F721-'База (2)'!F728</f>
        <v>0</v>
      </c>
      <c r="G728" s="29">
        <f>База!G721-'База (2)'!G728</f>
        <v>0</v>
      </c>
      <c r="H728" s="111">
        <f>База!H721-'База (2)'!H728</f>
        <v>0</v>
      </c>
      <c r="I728" s="18">
        <f>База!I721-'База (2)'!I728</f>
        <v>0</v>
      </c>
      <c r="J728" s="29">
        <f>База!J721-'База (2)'!J728</f>
        <v>0</v>
      </c>
      <c r="K728" s="28">
        <f>База!K721-'База (2)'!K728</f>
        <v>0</v>
      </c>
      <c r="L728" s="18">
        <f>База!L721-'База (2)'!L728</f>
        <v>0</v>
      </c>
      <c r="M728" s="29">
        <f>База!M721-'База (2)'!M728</f>
        <v>0</v>
      </c>
      <c r="N728" s="181">
        <f>База!N721-'База (2)'!N728</f>
        <v>0</v>
      </c>
      <c r="O728" s="19">
        <f>База!O721-'База (2)'!O728</f>
        <v>0</v>
      </c>
      <c r="P728" s="32">
        <f>База!P721-'База (2)'!P728</f>
        <v>0</v>
      </c>
      <c r="Q728" s="93"/>
      <c r="R728" s="93"/>
      <c r="S728" s="93"/>
      <c r="T728" s="87"/>
      <c r="U728" s="81"/>
    </row>
    <row r="729" spans="1:28" s="20" customFormat="1" outlineLevel="1">
      <c r="A729" s="194" t="s">
        <v>105</v>
      </c>
      <c r="B729" s="7" t="s">
        <v>170</v>
      </c>
      <c r="C729" s="8" t="s">
        <v>180</v>
      </c>
      <c r="D729" s="162" t="s">
        <v>194</v>
      </c>
      <c r="E729" s="28">
        <f>База!E722-'База (2)'!E729</f>
        <v>0</v>
      </c>
      <c r="F729" s="17">
        <f>База!F722-'База (2)'!F729</f>
        <v>0</v>
      </c>
      <c r="G729" s="29">
        <f>База!G722-'База (2)'!G729</f>
        <v>0</v>
      </c>
      <c r="H729" s="28">
        <f>База!H722-'База (2)'!H729</f>
        <v>0</v>
      </c>
      <c r="I729" s="17">
        <f>База!I722-'База (2)'!I729</f>
        <v>0</v>
      </c>
      <c r="J729" s="29">
        <f>База!J722-'База (2)'!J729</f>
        <v>0</v>
      </c>
      <c r="K729" s="111">
        <f>База!K722-'База (2)'!K729</f>
        <v>0</v>
      </c>
      <c r="L729" s="18">
        <f>База!L722-'База (2)'!L729</f>
        <v>0</v>
      </c>
      <c r="M729" s="29">
        <f>База!M722-'База (2)'!M729</f>
        <v>0</v>
      </c>
      <c r="N729" s="181">
        <f>База!N722-'База (2)'!N729</f>
        <v>0</v>
      </c>
      <c r="O729" s="19">
        <f>База!O722-'База (2)'!O729</f>
        <v>0</v>
      </c>
      <c r="P729" s="32">
        <f>База!P722-'База (2)'!P729</f>
        <v>0</v>
      </c>
      <c r="Q729" s="93"/>
      <c r="R729" s="93"/>
      <c r="S729" s="93"/>
      <c r="T729" s="87"/>
      <c r="U729" s="81"/>
      <c r="AB729" s="22"/>
    </row>
    <row r="730" spans="1:28" s="20" customFormat="1" outlineLevel="1">
      <c r="A730" s="194" t="s">
        <v>105</v>
      </c>
      <c r="B730" s="7" t="s">
        <v>171</v>
      </c>
      <c r="C730" s="8" t="s">
        <v>156</v>
      </c>
      <c r="D730" s="162"/>
      <c r="E730" s="28">
        <f>База!E723-'База (2)'!E730</f>
        <v>260</v>
      </c>
      <c r="F730" s="17">
        <f>База!F723-'База (2)'!F730</f>
        <v>2850</v>
      </c>
      <c r="G730" s="29">
        <f>База!G723-'База (2)'!G730</f>
        <v>6920687.8000000007</v>
      </c>
      <c r="H730" s="28">
        <f>База!H723-'База (2)'!H730</f>
        <v>250</v>
      </c>
      <c r="I730" s="17">
        <f>База!I723-'База (2)'!I730</f>
        <v>2743</v>
      </c>
      <c r="J730" s="29">
        <f>База!J723-'База (2)'!J730</f>
        <v>6041375.2800000003</v>
      </c>
      <c r="K730" s="111">
        <f>База!K723-'База (2)'!K730</f>
        <v>-10</v>
      </c>
      <c r="L730" s="18">
        <f>База!L723-'База (2)'!L730</f>
        <v>-107</v>
      </c>
      <c r="M730" s="29">
        <f>База!M723-'База (2)'!M730</f>
        <v>-879312.52000000048</v>
      </c>
      <c r="N730" s="181">
        <f>База!N723-'База (2)'!N730</f>
        <v>-3.8461538461538464E-2</v>
      </c>
      <c r="O730" s="19">
        <f>База!O723-'База (2)'!O730</f>
        <v>-3.754385964912281E-2</v>
      </c>
      <c r="P730" s="32">
        <f>База!P723-'База (2)'!P730</f>
        <v>-0.12705565478621941</v>
      </c>
      <c r="Q730" s="93"/>
      <c r="R730" s="93"/>
      <c r="S730" s="93"/>
      <c r="T730" s="87"/>
      <c r="U730" s="81"/>
    </row>
    <row r="731" spans="1:28" s="16" customFormat="1" outlineLevel="1">
      <c r="A731" s="193" t="s">
        <v>105</v>
      </c>
      <c r="B731" s="5" t="s">
        <v>141</v>
      </c>
      <c r="C731" s="6" t="s">
        <v>140</v>
      </c>
      <c r="D731" s="161" t="s">
        <v>159</v>
      </c>
      <c r="E731" s="26">
        <f>База!E724-'База (2)'!E731</f>
        <v>-93</v>
      </c>
      <c r="F731" s="14">
        <f>База!F724-'База (2)'!F731</f>
        <v>-1030</v>
      </c>
      <c r="G731" s="27">
        <f>База!G724-'База (2)'!G731</f>
        <v>-2146331.3199999998</v>
      </c>
      <c r="H731" s="26">
        <f>База!H724-'База (2)'!H731</f>
        <v>0</v>
      </c>
      <c r="I731" s="21">
        <f>База!I724-'База (2)'!I731</f>
        <v>0</v>
      </c>
      <c r="J731" s="27">
        <f>База!J724-'База (2)'!J731</f>
        <v>0</v>
      </c>
      <c r="K731" s="26">
        <f>База!K724-'База (2)'!K731</f>
        <v>93</v>
      </c>
      <c r="L731" s="21">
        <f>База!L724-'База (2)'!L731</f>
        <v>1030</v>
      </c>
      <c r="M731" s="27">
        <f>База!M724-'База (2)'!M731</f>
        <v>2146331.3199999998</v>
      </c>
      <c r="N731" s="30">
        <f>База!N724-'База (2)'!N731</f>
        <v>1</v>
      </c>
      <c r="O731" s="15">
        <f>База!O724-'База (2)'!O731</f>
        <v>1</v>
      </c>
      <c r="P731" s="31">
        <f>База!P724-'База (2)'!P731</f>
        <v>1</v>
      </c>
      <c r="Q731" s="92"/>
      <c r="R731" s="92"/>
      <c r="S731" s="92"/>
      <c r="T731" s="86"/>
      <c r="U731" s="81"/>
    </row>
    <row r="732" spans="1:28" s="16" customFormat="1" outlineLevel="1">
      <c r="A732" s="193" t="s">
        <v>105</v>
      </c>
      <c r="B732" s="5"/>
      <c r="C732" s="8" t="s">
        <v>166</v>
      </c>
      <c r="D732" s="162" t="s">
        <v>159</v>
      </c>
      <c r="E732" s="28">
        <f>База!E725-'База (2)'!E732</f>
        <v>0</v>
      </c>
      <c r="F732" s="17">
        <f>База!F725-'База (2)'!F732</f>
        <v>0</v>
      </c>
      <c r="G732" s="29">
        <f>База!G725-'База (2)'!G732</f>
        <v>0</v>
      </c>
      <c r="H732" s="28">
        <f>База!H725-'База (2)'!H732</f>
        <v>0</v>
      </c>
      <c r="I732" s="17">
        <f>База!I725-'База (2)'!I732</f>
        <v>0</v>
      </c>
      <c r="J732" s="29">
        <f>База!J725-'База (2)'!J732</f>
        <v>0</v>
      </c>
      <c r="K732" s="111">
        <f>База!K725-'База (2)'!K732</f>
        <v>0</v>
      </c>
      <c r="L732" s="18">
        <f>База!L725-'База (2)'!L732</f>
        <v>0</v>
      </c>
      <c r="M732" s="29">
        <f>База!M725-'База (2)'!M732</f>
        <v>0</v>
      </c>
      <c r="N732" s="30">
        <f>База!N725-'База (2)'!N732</f>
        <v>0</v>
      </c>
      <c r="O732" s="15">
        <f>База!O725-'База (2)'!O732</f>
        <v>0</v>
      </c>
      <c r="P732" s="31">
        <f>База!P725-'База (2)'!P732</f>
        <v>0</v>
      </c>
      <c r="Q732" s="93"/>
      <c r="R732" s="93"/>
      <c r="S732" s="93"/>
      <c r="T732" s="86"/>
      <c r="U732" s="81"/>
    </row>
    <row r="733" spans="1:28" s="16" customFormat="1" outlineLevel="1">
      <c r="A733" s="193" t="s">
        <v>105</v>
      </c>
      <c r="B733" s="5"/>
      <c r="C733" s="8" t="s">
        <v>167</v>
      </c>
      <c r="D733" s="162" t="s">
        <v>159</v>
      </c>
      <c r="E733" s="28">
        <f>База!E726-'База (2)'!E733</f>
        <v>260</v>
      </c>
      <c r="F733" s="17">
        <f>База!F726-'База (2)'!F733</f>
        <v>2850</v>
      </c>
      <c r="G733" s="29">
        <f>База!G726-'База (2)'!G733</f>
        <v>6920687.8000000007</v>
      </c>
      <c r="H733" s="111">
        <f>База!H726-'База (2)'!H733</f>
        <v>250</v>
      </c>
      <c r="I733" s="18">
        <f>База!I726-'База (2)'!I733</f>
        <v>2743</v>
      </c>
      <c r="J733" s="29">
        <f>База!J726-'База (2)'!J733</f>
        <v>6041375.2800000003</v>
      </c>
      <c r="K733" s="111">
        <f>База!K726-'База (2)'!K733</f>
        <v>-10</v>
      </c>
      <c r="L733" s="18">
        <f>База!L726-'База (2)'!L733</f>
        <v>-107</v>
      </c>
      <c r="M733" s="29">
        <f>База!M726-'База (2)'!M733</f>
        <v>-879312.52000000048</v>
      </c>
      <c r="N733" s="181">
        <f>База!N726-'База (2)'!N733</f>
        <v>-3.8461538461538464E-2</v>
      </c>
      <c r="O733" s="19">
        <f>База!O726-'База (2)'!O733</f>
        <v>-3.754385964912281E-2</v>
      </c>
      <c r="P733" s="32">
        <f>База!P726-'База (2)'!P733</f>
        <v>-0.12705565478621941</v>
      </c>
      <c r="Q733" s="93"/>
      <c r="R733" s="93"/>
      <c r="S733" s="93"/>
      <c r="T733" s="86"/>
      <c r="U733" s="81"/>
    </row>
    <row r="734" spans="1:28" s="20" customFormat="1" ht="31.5" outlineLevel="1">
      <c r="A734" s="193" t="s">
        <v>105</v>
      </c>
      <c r="B734" s="5"/>
      <c r="C734" s="129" t="s">
        <v>182</v>
      </c>
      <c r="D734" s="162" t="s">
        <v>159</v>
      </c>
      <c r="E734" s="28">
        <f>База!E727-'База (2)'!E734</f>
        <v>0</v>
      </c>
      <c r="F734" s="17">
        <f>База!F727-'База (2)'!F734</f>
        <v>0</v>
      </c>
      <c r="G734" s="29">
        <f>База!G727-'База (2)'!G734</f>
        <v>0</v>
      </c>
      <c r="H734" s="28">
        <f>База!H727-'База (2)'!H734</f>
        <v>0</v>
      </c>
      <c r="I734" s="18">
        <f>База!I727-'База (2)'!I734</f>
        <v>0</v>
      </c>
      <c r="J734" s="29">
        <f>База!J727-'База (2)'!J734</f>
        <v>0</v>
      </c>
      <c r="K734" s="111">
        <f>База!K727-'База (2)'!K734</f>
        <v>0</v>
      </c>
      <c r="L734" s="18">
        <f>База!L727-'База (2)'!L734</f>
        <v>0</v>
      </c>
      <c r="M734" s="29">
        <f>База!M727-'База (2)'!M734</f>
        <v>0</v>
      </c>
      <c r="N734" s="30">
        <f>База!N727-'База (2)'!N734</f>
        <v>0</v>
      </c>
      <c r="O734" s="15">
        <f>База!O727-'База (2)'!O734</f>
        <v>0</v>
      </c>
      <c r="P734" s="31">
        <f>База!P727-'База (2)'!P734</f>
        <v>0</v>
      </c>
      <c r="Q734" s="93"/>
      <c r="R734" s="93"/>
      <c r="S734" s="93"/>
      <c r="T734" s="87"/>
      <c r="U734" s="81"/>
    </row>
    <row r="735" spans="1:28" s="20" customFormat="1" outlineLevel="1">
      <c r="A735" s="194" t="s">
        <v>105</v>
      </c>
      <c r="B735" s="7" t="s">
        <v>185</v>
      </c>
      <c r="C735" s="8" t="s">
        <v>157</v>
      </c>
      <c r="D735" s="162" t="s">
        <v>159</v>
      </c>
      <c r="E735" s="28">
        <f>База!E728-'База (2)'!E735</f>
        <v>11466</v>
      </c>
      <c r="F735" s="17">
        <f>База!F728-'База (2)'!F735</f>
        <v>42939</v>
      </c>
      <c r="G735" s="29">
        <f>База!G728-'База (2)'!G735</f>
        <v>47927546.739999987</v>
      </c>
      <c r="H735" s="28">
        <f>База!H728-'База (2)'!H735</f>
        <v>9013</v>
      </c>
      <c r="I735" s="17">
        <f>База!I728-'База (2)'!I735</f>
        <v>41683</v>
      </c>
      <c r="J735" s="29">
        <f>База!J728-'База (2)'!J735</f>
        <v>53644919.879999995</v>
      </c>
      <c r="K735" s="111">
        <f>База!K728-'База (2)'!K735</f>
        <v>-2453</v>
      </c>
      <c r="L735" s="18">
        <f>База!L728-'База (2)'!L735</f>
        <v>-1256</v>
      </c>
      <c r="M735" s="29">
        <f>База!M728-'База (2)'!M735</f>
        <v>5717373.1400000053</v>
      </c>
      <c r="N735" s="181">
        <f>База!N728-'База (2)'!N735</f>
        <v>0.77973873172419761</v>
      </c>
      <c r="O735" s="19">
        <f>База!O728-'База (2)'!O735</f>
        <v>0.94800882439900835</v>
      </c>
      <c r="P735" s="32">
        <f>База!P728-'База (2)'!P735</f>
        <v>1.0712830437508725</v>
      </c>
      <c r="Q735" s="93"/>
      <c r="R735" s="93"/>
      <c r="S735" s="93"/>
      <c r="T735" s="87"/>
      <c r="U735" s="81"/>
    </row>
    <row r="736" spans="1:28" s="20" customFormat="1" outlineLevel="1">
      <c r="A736" s="194" t="s">
        <v>105</v>
      </c>
      <c r="B736" s="7" t="s">
        <v>186</v>
      </c>
      <c r="C736" s="8" t="s">
        <v>183</v>
      </c>
      <c r="D736" s="162" t="s">
        <v>159</v>
      </c>
      <c r="E736" s="28">
        <f>База!E729-'База (2)'!E736</f>
        <v>10423</v>
      </c>
      <c r="F736" s="17">
        <f>База!F729-'База (2)'!F736</f>
        <v>40134</v>
      </c>
      <c r="G736" s="29">
        <f>База!G729-'База (2)'!G736</f>
        <v>43348112.29999999</v>
      </c>
      <c r="H736" s="28">
        <f>База!H729-'База (2)'!H736</f>
        <v>8284</v>
      </c>
      <c r="I736" s="17">
        <f>База!I729-'База (2)'!I736</f>
        <v>38683</v>
      </c>
      <c r="J736" s="29">
        <f>База!J729-'База (2)'!J736</f>
        <v>47957766.879999995</v>
      </c>
      <c r="K736" s="111">
        <f>База!K729-'База (2)'!K736</f>
        <v>-2139</v>
      </c>
      <c r="L736" s="18">
        <f>База!L729-'База (2)'!L736</f>
        <v>-1451</v>
      </c>
      <c r="M736" s="29">
        <f>База!M729-'База (2)'!M736</f>
        <v>4609654.5800000057</v>
      </c>
      <c r="N736" s="181">
        <f>База!N729-'База (2)'!N736</f>
        <v>-0.20521922671016021</v>
      </c>
      <c r="O736" s="19">
        <f>База!O729-'База (2)'!O736</f>
        <v>-3.6153884486968657E-2</v>
      </c>
      <c r="P736" s="32">
        <f>База!P729-'База (2)'!P736</f>
        <v>0.10634037644125986</v>
      </c>
      <c r="Q736" s="93"/>
      <c r="R736" s="93"/>
      <c r="S736" s="93"/>
      <c r="T736" s="87"/>
      <c r="U736" s="81"/>
    </row>
    <row r="737" spans="1:28" s="20" customFormat="1" outlineLevel="1">
      <c r="A737" s="194" t="s">
        <v>105</v>
      </c>
      <c r="B737" s="7" t="s">
        <v>187</v>
      </c>
      <c r="C737" s="8" t="s">
        <v>156</v>
      </c>
      <c r="D737" s="162"/>
      <c r="E737" s="28" t="e">
        <f>База!#REF!-'База (2)'!E737</f>
        <v>#REF!</v>
      </c>
      <c r="F737" s="17" t="e">
        <f>База!#REF!-'База (2)'!F737</f>
        <v>#REF!</v>
      </c>
      <c r="G737" s="29" t="e">
        <f>База!#REF!-'База (2)'!G737</f>
        <v>#REF!</v>
      </c>
      <c r="H737" s="28" t="e">
        <f>База!#REF!-'База (2)'!H737</f>
        <v>#REF!</v>
      </c>
      <c r="I737" s="17" t="e">
        <f>База!#REF!-'База (2)'!I737</f>
        <v>#REF!</v>
      </c>
      <c r="J737" s="29" t="e">
        <f>База!#REF!-'База (2)'!J737</f>
        <v>#REF!</v>
      </c>
      <c r="K737" s="111" t="e">
        <f>База!#REF!-'База (2)'!K737</f>
        <v>#REF!</v>
      </c>
      <c r="L737" s="18" t="e">
        <f>База!#REF!-'База (2)'!L737</f>
        <v>#REF!</v>
      </c>
      <c r="M737" s="29" t="e">
        <f>База!#REF!-'База (2)'!M737</f>
        <v>#REF!</v>
      </c>
      <c r="N737" s="181" t="e">
        <f>База!#REF!-'База (2)'!N737</f>
        <v>#REF!</v>
      </c>
      <c r="O737" s="19" t="e">
        <f>База!#REF!-'База (2)'!O737</f>
        <v>#REF!</v>
      </c>
      <c r="P737" s="32" t="e">
        <f>База!#REF!-'База (2)'!P737</f>
        <v>#REF!</v>
      </c>
      <c r="Q737" s="93"/>
      <c r="R737" s="93"/>
      <c r="S737" s="93"/>
      <c r="U737" s="81"/>
    </row>
    <row r="738" spans="1:28" s="20" customFormat="1" ht="31.5" outlineLevel="1">
      <c r="A738" s="193" t="s">
        <v>105</v>
      </c>
      <c r="B738" s="5" t="s">
        <v>139</v>
      </c>
      <c r="C738" s="9" t="s">
        <v>142</v>
      </c>
      <c r="D738" s="163" t="s">
        <v>1</v>
      </c>
      <c r="E738" s="26">
        <f>База!E730-'База (2)'!E738</f>
        <v>-7511</v>
      </c>
      <c r="F738" s="21">
        <f>База!F730-'База (2)'!F738</f>
        <v>-36627</v>
      </c>
      <c r="G738" s="27">
        <f>База!G730-'База (2)'!G738</f>
        <v>-26707482.600000005</v>
      </c>
      <c r="H738" s="26">
        <f>База!H730-'База (2)'!H738</f>
        <v>-5561</v>
      </c>
      <c r="I738" s="21">
        <f>База!I730-'База (2)'!I738</f>
        <v>-36476</v>
      </c>
      <c r="J738" s="27">
        <f>База!J730-'База (2)'!J738</f>
        <v>2532570.4099999992</v>
      </c>
      <c r="K738" s="26">
        <f>База!K730-'База (2)'!K738</f>
        <v>1950</v>
      </c>
      <c r="L738" s="21">
        <f>База!L730-'База (2)'!L738</f>
        <v>151</v>
      </c>
      <c r="M738" s="27">
        <f>База!M730-'База (2)'!M738</f>
        <v>29240053.010000002</v>
      </c>
      <c r="N738" s="30">
        <f>База!N730-'База (2)'!N738</f>
        <v>0.36741221340042612</v>
      </c>
      <c r="O738" s="15">
        <f>База!O730-'База (2)'!O738</f>
        <v>0.24201572446433248</v>
      </c>
      <c r="P738" s="31">
        <f>База!P730-'База (2)'!P738</f>
        <v>1.0707895724301555</v>
      </c>
      <c r="Q738" s="92"/>
      <c r="R738" s="92"/>
      <c r="S738" s="92"/>
      <c r="T738" s="87"/>
      <c r="U738" s="81"/>
    </row>
    <row r="739" spans="1:28" s="20" customFormat="1" ht="31.5" outlineLevel="1">
      <c r="A739" s="194" t="s">
        <v>105</v>
      </c>
      <c r="B739" s="7" t="s">
        <v>188</v>
      </c>
      <c r="C739" s="10" t="s">
        <v>184</v>
      </c>
      <c r="D739" s="164" t="s">
        <v>1</v>
      </c>
      <c r="E739" s="28">
        <f>База!E731-'База (2)'!E739</f>
        <v>-9094</v>
      </c>
      <c r="F739" s="17">
        <f>База!F731-'База (2)'!F739</f>
        <v>-37515</v>
      </c>
      <c r="G739" s="29">
        <f>База!G731-'База (2)'!G739</f>
        <v>-30848900.660000004</v>
      </c>
      <c r="H739" s="28">
        <f>База!H731-'База (2)'!H739</f>
        <v>-7947</v>
      </c>
      <c r="I739" s="17">
        <f>База!I731-'База (2)'!I739</f>
        <v>-37845</v>
      </c>
      <c r="J739" s="29">
        <f>База!J731-'База (2)'!J739</f>
        <v>-3466107.5300000003</v>
      </c>
      <c r="K739" s="111">
        <f>База!K731-'База (2)'!K739</f>
        <v>1147</v>
      </c>
      <c r="L739" s="18">
        <f>База!L731-'База (2)'!L739</f>
        <v>-330</v>
      </c>
      <c r="M739" s="29">
        <f>База!M731-'База (2)'!M739</f>
        <v>27382793.130000003</v>
      </c>
      <c r="N739" s="181">
        <f>База!N731-'База (2)'!N739</f>
        <v>1.4948987602670702E-2</v>
      </c>
      <c r="O739" s="19">
        <f>База!O731-'База (2)'!O739</f>
        <v>-8.7964814074370252E-3</v>
      </c>
      <c r="P739" s="32">
        <f>База!P731-'База (2)'!P739</f>
        <v>0.90023269730450073</v>
      </c>
      <c r="Q739" s="93"/>
      <c r="R739" s="93"/>
      <c r="S739" s="93"/>
      <c r="T739" s="87"/>
      <c r="U739" s="81"/>
    </row>
    <row r="740" spans="1:28" s="20" customFormat="1" ht="31.5" outlineLevel="1">
      <c r="A740" s="194" t="s">
        <v>105</v>
      </c>
      <c r="B740" s="7"/>
      <c r="C740" s="10" t="s">
        <v>224</v>
      </c>
      <c r="D740" s="164" t="s">
        <v>225</v>
      </c>
      <c r="E740" s="28">
        <f>База!E732-'База (2)'!E740</f>
        <v>-1636</v>
      </c>
      <c r="F740" s="17">
        <f>База!F732-'База (2)'!F740</f>
        <v>1725</v>
      </c>
      <c r="G740" s="29">
        <f>База!G732-'База (2)'!G740</f>
        <v>-1053844.3700000001</v>
      </c>
      <c r="H740" s="28">
        <f>База!H732-'База (2)'!H740</f>
        <v>-2212</v>
      </c>
      <c r="I740" s="17">
        <f>База!I732-'База (2)'!I740</f>
        <v>59</v>
      </c>
      <c r="J740" s="29">
        <f>База!J732-'База (2)'!J740</f>
        <v>-6204648.7600000016</v>
      </c>
      <c r="K740" s="111">
        <f>База!K732-'База (2)'!K740</f>
        <v>-576</v>
      </c>
      <c r="L740" s="18">
        <f>База!L732-'База (2)'!L740</f>
        <v>-1666</v>
      </c>
      <c r="M740" s="29">
        <f>База!M732-'База (2)'!M740</f>
        <v>-5150804.3900000015</v>
      </c>
      <c r="N740" s="181">
        <f>База!N732-'База (2)'!N740</f>
        <v>-0.41924145885413489</v>
      </c>
      <c r="O740" s="19">
        <f>База!O732-'База (2)'!O740</f>
        <v>-0.61157028368049338</v>
      </c>
      <c r="P740" s="32">
        <f>База!P732-'База (2)'!P740</f>
        <v>-0.6829015811429564</v>
      </c>
      <c r="Q740" s="93"/>
      <c r="R740" s="93"/>
      <c r="S740" s="93"/>
      <c r="T740" s="87"/>
      <c r="U740" s="81"/>
    </row>
    <row r="741" spans="1:28" s="20" customFormat="1" outlineLevel="1">
      <c r="A741" s="194" t="s">
        <v>105</v>
      </c>
      <c r="B741" s="7"/>
      <c r="C741" s="10" t="s">
        <v>222</v>
      </c>
      <c r="D741" s="164" t="s">
        <v>223</v>
      </c>
      <c r="E741" s="28">
        <f>База!E733-'База (2)'!E741</f>
        <v>-528</v>
      </c>
      <c r="F741" s="17">
        <f>База!F733-'База (2)'!F741</f>
        <v>0</v>
      </c>
      <c r="G741" s="29">
        <f>База!G733-'База (2)'!G741</f>
        <v>-656550</v>
      </c>
      <c r="H741" s="28">
        <f>База!H733-'База (2)'!H741</f>
        <v>-619</v>
      </c>
      <c r="I741" s="17">
        <f>База!I733-'База (2)'!I741</f>
        <v>0</v>
      </c>
      <c r="J741" s="29">
        <f>База!J733-'База (2)'!J741</f>
        <v>-637050</v>
      </c>
      <c r="K741" s="111">
        <f>База!K733-'База (2)'!K741</f>
        <v>-91</v>
      </c>
      <c r="L741" s="18">
        <f>База!L733-'База (2)'!L741</f>
        <v>0</v>
      </c>
      <c r="M741" s="29">
        <f>База!M733-'База (2)'!M741</f>
        <v>19500</v>
      </c>
      <c r="N741" s="181">
        <f>База!N733-'База (2)'!N741</f>
        <v>-0.17234848484848486</v>
      </c>
      <c r="O741" s="19">
        <f>База!O733-'База (2)'!O741</f>
        <v>0</v>
      </c>
      <c r="P741" s="32">
        <f>База!P733-'База (2)'!P741</f>
        <v>2.9700708247658213E-2</v>
      </c>
      <c r="Q741" s="93"/>
      <c r="R741" s="93"/>
      <c r="S741" s="93"/>
      <c r="T741" s="87"/>
      <c r="U741" s="81"/>
    </row>
    <row r="742" spans="1:28" s="20" customFormat="1" outlineLevel="1">
      <c r="A742" s="194" t="s">
        <v>105</v>
      </c>
      <c r="B742" s="7" t="s">
        <v>189</v>
      </c>
      <c r="C742" s="11" t="s">
        <v>144</v>
      </c>
      <c r="D742" s="164" t="s">
        <v>1</v>
      </c>
      <c r="E742" s="28">
        <f>База!E736-'База (2)'!E742</f>
        <v>-534</v>
      </c>
      <c r="F742" s="17">
        <f>База!F736-'База (2)'!F742</f>
        <v>-2187</v>
      </c>
      <c r="G742" s="29">
        <f>База!G736-'База (2)'!G742</f>
        <v>-2787898</v>
      </c>
      <c r="H742" s="28">
        <f>База!H736-'База (2)'!H742</f>
        <v>-630</v>
      </c>
      <c r="I742" s="17">
        <f>База!I736-'База (2)'!I742</f>
        <v>-2500</v>
      </c>
      <c r="J742" s="29">
        <f>База!J736-'База (2)'!J742</f>
        <v>-3247902</v>
      </c>
      <c r="K742" s="111">
        <f>База!K736-'База (2)'!K742</f>
        <v>-96</v>
      </c>
      <c r="L742" s="18">
        <f>База!L736-'База (2)'!L742</f>
        <v>-313</v>
      </c>
      <c r="M742" s="29">
        <f>База!M736-'База (2)'!M742</f>
        <v>-460004</v>
      </c>
      <c r="N742" s="181">
        <f>База!N736-'База (2)'!N742</f>
        <v>-0.1797752808988764</v>
      </c>
      <c r="O742" s="19">
        <f>База!O736-'База (2)'!O742</f>
        <v>-0.14311842706904435</v>
      </c>
      <c r="P742" s="32">
        <f>База!P736-'База (2)'!P742</f>
        <v>-0.16500029771533967</v>
      </c>
      <c r="Q742" s="93"/>
      <c r="R742" s="93"/>
      <c r="S742" s="93"/>
      <c r="T742" s="87"/>
      <c r="U742" s="81"/>
    </row>
    <row r="743" spans="1:28" s="16" customFormat="1" outlineLevel="1">
      <c r="A743" s="193" t="s">
        <v>105</v>
      </c>
      <c r="B743" s="5" t="s">
        <v>143</v>
      </c>
      <c r="C743" s="6" t="s">
        <v>2</v>
      </c>
      <c r="D743" s="163" t="s">
        <v>3</v>
      </c>
      <c r="E743" s="26">
        <f>База!E737-'База (2)'!E743</f>
        <v>0</v>
      </c>
      <c r="F743" s="14">
        <f>База!F737-'База (2)'!F743</f>
        <v>0</v>
      </c>
      <c r="G743" s="27">
        <f>База!G737-'База (2)'!G743</f>
        <v>0</v>
      </c>
      <c r="H743" s="230">
        <f>База!H737-'База (2)'!H743</f>
        <v>0</v>
      </c>
      <c r="I743" s="231">
        <f>База!I737-'База (2)'!I743</f>
        <v>0</v>
      </c>
      <c r="J743" s="232">
        <f>База!J737-'База (2)'!J743</f>
        <v>0</v>
      </c>
      <c r="K743" s="165">
        <f>База!K737-'База (2)'!K743</f>
        <v>0</v>
      </c>
      <c r="L743" s="21">
        <f>База!L737-'База (2)'!L743</f>
        <v>0</v>
      </c>
      <c r="M743" s="27">
        <f>База!M737-'База (2)'!M743</f>
        <v>0</v>
      </c>
      <c r="N743" s="30">
        <f>База!N737-'База (2)'!N743</f>
        <v>0</v>
      </c>
      <c r="O743" s="15">
        <f>База!O737-'База (2)'!O743</f>
        <v>0</v>
      </c>
      <c r="P743" s="31">
        <f>База!P737-'База (2)'!P743</f>
        <v>0</v>
      </c>
      <c r="Q743" s="92"/>
      <c r="R743" s="92"/>
      <c r="S743" s="92"/>
      <c r="T743" s="86"/>
      <c r="U743" s="81"/>
    </row>
    <row r="744" spans="1:28" s="13" customFormat="1">
      <c r="A744" s="36" t="s">
        <v>89</v>
      </c>
      <c r="B744" s="37" t="s">
        <v>123</v>
      </c>
      <c r="C744" s="215" t="s">
        <v>5</v>
      </c>
      <c r="D744" s="208" t="s">
        <v>145</v>
      </c>
      <c r="E744" s="40" t="e">
        <f>База!#REF!-'База (2)'!E744</f>
        <v>#REF!</v>
      </c>
      <c r="F744" s="41" t="e">
        <f>База!#REF!-'База (2)'!F744</f>
        <v>#REF!</v>
      </c>
      <c r="G744" s="42" t="e">
        <f>База!#REF!-'База (2)'!G744</f>
        <v>#REF!</v>
      </c>
      <c r="H744" s="40" t="e">
        <f>База!#REF!-'База (2)'!H744</f>
        <v>#REF!</v>
      </c>
      <c r="I744" s="41" t="e">
        <f>База!#REF!-'База (2)'!I744</f>
        <v>#REF!</v>
      </c>
      <c r="J744" s="42" t="e">
        <f>База!#REF!-'База (2)'!J744</f>
        <v>#REF!</v>
      </c>
      <c r="K744" s="40" t="e">
        <f>База!#REF!-'База (2)'!K744</f>
        <v>#REF!</v>
      </c>
      <c r="L744" s="41" t="e">
        <f>База!#REF!-'База (2)'!L744</f>
        <v>#REF!</v>
      </c>
      <c r="M744" s="42" t="e">
        <f>База!#REF!-'База (2)'!M744</f>
        <v>#REF!</v>
      </c>
      <c r="N744" s="216" t="e">
        <f>База!#REF!-'База (2)'!N744</f>
        <v>#REF!</v>
      </c>
      <c r="O744" s="217" t="e">
        <f>База!#REF!-'База (2)'!O744</f>
        <v>#REF!</v>
      </c>
      <c r="P744" s="43" t="e">
        <f>База!#REF!-'База (2)'!P744</f>
        <v>#REF!</v>
      </c>
      <c r="Q744" s="91"/>
      <c r="R744" s="91"/>
      <c r="S744" s="91"/>
      <c r="T744" s="85"/>
      <c r="U744" s="81"/>
      <c r="W744" s="81"/>
      <c r="X744" s="81">
        <v>0</v>
      </c>
    </row>
    <row r="745" spans="1:28" s="16" customFormat="1" outlineLevel="1">
      <c r="A745" s="193" t="s">
        <v>123</v>
      </c>
      <c r="B745" s="5" t="s">
        <v>136</v>
      </c>
      <c r="C745" s="6" t="s">
        <v>137</v>
      </c>
      <c r="D745" s="161" t="s">
        <v>194</v>
      </c>
      <c r="E745" s="26" t="e">
        <f>База!#REF!-'База (2)'!E745</f>
        <v>#REF!</v>
      </c>
      <c r="F745" s="14" t="e">
        <f>База!#REF!-'База (2)'!F745</f>
        <v>#REF!</v>
      </c>
      <c r="G745" s="27" t="e">
        <f>База!#REF!-'База (2)'!G745</f>
        <v>#REF!</v>
      </c>
      <c r="H745" s="26" t="e">
        <f>База!#REF!-'База (2)'!H745</f>
        <v>#REF!</v>
      </c>
      <c r="I745" s="14" t="e">
        <f>База!#REF!-'База (2)'!I745</f>
        <v>#REF!</v>
      </c>
      <c r="J745" s="27" t="e">
        <f>База!#REF!-'База (2)'!J745</f>
        <v>#REF!</v>
      </c>
      <c r="K745" s="26" t="e">
        <f>База!#REF!-'База (2)'!K745</f>
        <v>#REF!</v>
      </c>
      <c r="L745" s="14" t="e">
        <f>База!#REF!-'База (2)'!L745</f>
        <v>#REF!</v>
      </c>
      <c r="M745" s="27" t="e">
        <f>База!#REF!-'База (2)'!M745</f>
        <v>#REF!</v>
      </c>
      <c r="N745" s="30" t="e">
        <f>База!#REF!-'База (2)'!N745</f>
        <v>#REF!</v>
      </c>
      <c r="O745" s="15" t="e">
        <f>База!#REF!-'База (2)'!O745</f>
        <v>#REF!</v>
      </c>
      <c r="P745" s="31" t="e">
        <f>База!#REF!-'База (2)'!P745</f>
        <v>#REF!</v>
      </c>
      <c r="Q745" s="92"/>
      <c r="R745" s="92"/>
      <c r="S745" s="92"/>
      <c r="T745" s="86"/>
      <c r="U745" s="81"/>
    </row>
    <row r="746" spans="1:28" s="20" customFormat="1" outlineLevel="1">
      <c r="A746" s="194" t="s">
        <v>123</v>
      </c>
      <c r="B746" s="7"/>
      <c r="C746" s="8" t="s">
        <v>166</v>
      </c>
      <c r="D746" s="162" t="s">
        <v>194</v>
      </c>
      <c r="E746" s="28" t="e">
        <f>База!#REF!-'База (2)'!E746</f>
        <v>#REF!</v>
      </c>
      <c r="F746" s="17" t="e">
        <f>База!#REF!-'База (2)'!F746</f>
        <v>#REF!</v>
      </c>
      <c r="G746" s="29" t="e">
        <f>База!#REF!-'База (2)'!G746</f>
        <v>#REF!</v>
      </c>
      <c r="H746" s="28" t="e">
        <f>База!#REF!-'База (2)'!H746</f>
        <v>#REF!</v>
      </c>
      <c r="I746" s="17" t="e">
        <f>База!#REF!-'База (2)'!I746</f>
        <v>#REF!</v>
      </c>
      <c r="J746" s="29" t="e">
        <f>База!#REF!-'База (2)'!J746</f>
        <v>#REF!</v>
      </c>
      <c r="K746" s="28" t="e">
        <f>База!#REF!-'База (2)'!K746</f>
        <v>#REF!</v>
      </c>
      <c r="L746" s="18" t="e">
        <f>База!#REF!-'База (2)'!L746</f>
        <v>#REF!</v>
      </c>
      <c r="M746" s="29" t="e">
        <f>База!#REF!-'База (2)'!M746</f>
        <v>#REF!</v>
      </c>
      <c r="N746" s="181" t="e">
        <f>База!#REF!-'База (2)'!N746</f>
        <v>#REF!</v>
      </c>
      <c r="O746" s="19" t="e">
        <f>База!#REF!-'База (2)'!O746</f>
        <v>#REF!</v>
      </c>
      <c r="P746" s="32" t="e">
        <f>База!#REF!-'База (2)'!P746</f>
        <v>#REF!</v>
      </c>
      <c r="Q746" s="93"/>
      <c r="R746" s="93"/>
      <c r="S746" s="93"/>
      <c r="T746" s="87"/>
      <c r="U746" s="81"/>
    </row>
    <row r="747" spans="1:28" s="20" customFormat="1" outlineLevel="1">
      <c r="A747" s="194" t="s">
        <v>123</v>
      </c>
      <c r="B747" s="7"/>
      <c r="C747" s="8" t="s">
        <v>167</v>
      </c>
      <c r="D747" s="162" t="s">
        <v>194</v>
      </c>
      <c r="E747" s="28" t="e">
        <f>База!#REF!-'База (2)'!E747</f>
        <v>#REF!</v>
      </c>
      <c r="F747" s="17" t="e">
        <f>База!#REF!-'База (2)'!F747</f>
        <v>#REF!</v>
      </c>
      <c r="G747" s="29" t="e">
        <f>База!#REF!-'База (2)'!G747</f>
        <v>#REF!</v>
      </c>
      <c r="H747" s="28" t="e">
        <f>База!#REF!-'База (2)'!H747</f>
        <v>#REF!</v>
      </c>
      <c r="I747" s="17" t="e">
        <f>База!#REF!-'База (2)'!I747</f>
        <v>#REF!</v>
      </c>
      <c r="J747" s="29" t="e">
        <f>База!#REF!-'База (2)'!J747</f>
        <v>#REF!</v>
      </c>
      <c r="K747" s="111" t="e">
        <f>База!#REF!-'База (2)'!K747</f>
        <v>#REF!</v>
      </c>
      <c r="L747" s="18" t="e">
        <f>База!#REF!-'База (2)'!L747</f>
        <v>#REF!</v>
      </c>
      <c r="M747" s="29" t="e">
        <f>База!#REF!-'База (2)'!M747</f>
        <v>#REF!</v>
      </c>
      <c r="N747" s="181" t="e">
        <f>База!#REF!-'База (2)'!N747</f>
        <v>#REF!</v>
      </c>
      <c r="O747" s="19" t="e">
        <f>База!#REF!-'База (2)'!O747</f>
        <v>#REF!</v>
      </c>
      <c r="P747" s="32" t="e">
        <f>База!#REF!-'База (2)'!P747</f>
        <v>#REF!</v>
      </c>
      <c r="Q747" s="93"/>
      <c r="R747" s="93"/>
      <c r="S747" s="93"/>
      <c r="T747" s="87"/>
      <c r="U747" s="81"/>
    </row>
    <row r="748" spans="1:28" s="20" customFormat="1" outlineLevel="1">
      <c r="A748" s="194" t="s">
        <v>123</v>
      </c>
      <c r="B748" s="7" t="s">
        <v>168</v>
      </c>
      <c r="C748" s="8" t="s">
        <v>138</v>
      </c>
      <c r="D748" s="162" t="s">
        <v>194</v>
      </c>
      <c r="E748" s="28" t="e">
        <f>База!#REF!-'База (2)'!E748</f>
        <v>#REF!</v>
      </c>
      <c r="F748" s="17" t="e">
        <f>База!#REF!-'База (2)'!F748</f>
        <v>#REF!</v>
      </c>
      <c r="G748" s="29" t="e">
        <f>База!#REF!-'База (2)'!G748</f>
        <v>#REF!</v>
      </c>
      <c r="H748" s="28" t="e">
        <f>База!#REF!-'База (2)'!H748</f>
        <v>#REF!</v>
      </c>
      <c r="I748" s="17" t="e">
        <f>База!#REF!-'База (2)'!I748</f>
        <v>#REF!</v>
      </c>
      <c r="J748" s="29" t="e">
        <f>База!#REF!-'База (2)'!J748</f>
        <v>#REF!</v>
      </c>
      <c r="K748" s="111" t="e">
        <f>База!#REF!-'База (2)'!K748</f>
        <v>#REF!</v>
      </c>
      <c r="L748" s="18" t="e">
        <f>База!#REF!-'База (2)'!L748</f>
        <v>#REF!</v>
      </c>
      <c r="M748" s="29" t="e">
        <f>База!#REF!-'База (2)'!M748</f>
        <v>#REF!</v>
      </c>
      <c r="N748" s="181" t="e">
        <f>База!#REF!-'База (2)'!N748</f>
        <v>#REF!</v>
      </c>
      <c r="O748" s="19" t="e">
        <f>База!#REF!-'База (2)'!O748</f>
        <v>#REF!</v>
      </c>
      <c r="P748" s="32" t="e">
        <f>База!#REF!-'База (2)'!P748</f>
        <v>#REF!</v>
      </c>
      <c r="Q748" s="93"/>
      <c r="R748" s="93"/>
      <c r="S748" s="93"/>
      <c r="U748" s="81"/>
    </row>
    <row r="749" spans="1:28" s="20" customFormat="1" ht="31.5" outlineLevel="1">
      <c r="A749" s="194" t="s">
        <v>123</v>
      </c>
      <c r="B749" s="7" t="s">
        <v>169</v>
      </c>
      <c r="C749" s="129" t="s">
        <v>181</v>
      </c>
      <c r="D749" s="162" t="s">
        <v>195</v>
      </c>
      <c r="E749" s="28" t="e">
        <f>База!#REF!-'База (2)'!E749</f>
        <v>#REF!</v>
      </c>
      <c r="F749" s="17" t="e">
        <f>База!#REF!-'База (2)'!F749</f>
        <v>#REF!</v>
      </c>
      <c r="G749" s="29" t="e">
        <f>База!#REF!-'База (2)'!G749</f>
        <v>#REF!</v>
      </c>
      <c r="H749" s="111" t="e">
        <f>База!#REF!-'База (2)'!H749</f>
        <v>#REF!</v>
      </c>
      <c r="I749" s="18" t="e">
        <f>База!#REF!-'База (2)'!I749</f>
        <v>#REF!</v>
      </c>
      <c r="J749" s="29" t="e">
        <f>База!#REF!-'База (2)'!J749</f>
        <v>#REF!</v>
      </c>
      <c r="K749" s="28" t="e">
        <f>База!#REF!-'База (2)'!K749</f>
        <v>#REF!</v>
      </c>
      <c r="L749" s="18" t="e">
        <f>База!#REF!-'База (2)'!L749</f>
        <v>#REF!</v>
      </c>
      <c r="M749" s="29" t="e">
        <f>База!#REF!-'База (2)'!M749</f>
        <v>#REF!</v>
      </c>
      <c r="N749" s="181" t="e">
        <f>База!#REF!-'База (2)'!N749</f>
        <v>#REF!</v>
      </c>
      <c r="O749" s="19" t="e">
        <f>База!#REF!-'База (2)'!O749</f>
        <v>#REF!</v>
      </c>
      <c r="P749" s="32" t="e">
        <f>База!#REF!-'База (2)'!P749</f>
        <v>#REF!</v>
      </c>
      <c r="Q749" s="93"/>
      <c r="R749" s="93"/>
      <c r="S749" s="93"/>
      <c r="T749" s="87"/>
      <c r="U749" s="81"/>
    </row>
    <row r="750" spans="1:28" s="20" customFormat="1" outlineLevel="1">
      <c r="A750" s="194" t="s">
        <v>123</v>
      </c>
      <c r="B750" s="7" t="s">
        <v>170</v>
      </c>
      <c r="C750" s="8" t="s">
        <v>180</v>
      </c>
      <c r="D750" s="162" t="s">
        <v>194</v>
      </c>
      <c r="E750" s="28" t="e">
        <f>База!#REF!-'База (2)'!E750</f>
        <v>#REF!</v>
      </c>
      <c r="F750" s="17" t="e">
        <f>База!#REF!-'База (2)'!F750</f>
        <v>#REF!</v>
      </c>
      <c r="G750" s="29" t="e">
        <f>База!#REF!-'База (2)'!G750</f>
        <v>#REF!</v>
      </c>
      <c r="H750" s="28" t="e">
        <f>База!#REF!-'База (2)'!H750</f>
        <v>#REF!</v>
      </c>
      <c r="I750" s="17" t="e">
        <f>База!#REF!-'База (2)'!I750</f>
        <v>#REF!</v>
      </c>
      <c r="J750" s="29" t="e">
        <f>База!#REF!-'База (2)'!J750</f>
        <v>#REF!</v>
      </c>
      <c r="K750" s="111" t="e">
        <f>База!#REF!-'База (2)'!K750</f>
        <v>#REF!</v>
      </c>
      <c r="L750" s="18" t="e">
        <f>База!#REF!-'База (2)'!L750</f>
        <v>#REF!</v>
      </c>
      <c r="M750" s="29" t="e">
        <f>База!#REF!-'База (2)'!M750</f>
        <v>#REF!</v>
      </c>
      <c r="N750" s="181" t="e">
        <f>База!#REF!-'База (2)'!N750</f>
        <v>#REF!</v>
      </c>
      <c r="O750" s="19" t="e">
        <f>База!#REF!-'База (2)'!O750</f>
        <v>#REF!</v>
      </c>
      <c r="P750" s="32" t="e">
        <f>База!#REF!-'База (2)'!P750</f>
        <v>#REF!</v>
      </c>
      <c r="Q750" s="93"/>
      <c r="R750" s="93"/>
      <c r="S750" s="93"/>
      <c r="T750" s="87"/>
      <c r="U750" s="81"/>
      <c r="AB750" s="22"/>
    </row>
    <row r="751" spans="1:28" s="20" customFormat="1" outlineLevel="1">
      <c r="A751" s="194" t="s">
        <v>123</v>
      </c>
      <c r="B751" s="7" t="s">
        <v>171</v>
      </c>
      <c r="C751" s="8" t="s">
        <v>156</v>
      </c>
      <c r="D751" s="162"/>
      <c r="E751" s="28" t="e">
        <f>База!#REF!-'База (2)'!E751</f>
        <v>#REF!</v>
      </c>
      <c r="F751" s="17" t="e">
        <f>База!#REF!-'База (2)'!F751</f>
        <v>#REF!</v>
      </c>
      <c r="G751" s="29" t="e">
        <f>База!#REF!-'База (2)'!G751</f>
        <v>#REF!</v>
      </c>
      <c r="H751" s="28" t="e">
        <f>База!#REF!-'База (2)'!H751</f>
        <v>#REF!</v>
      </c>
      <c r="I751" s="17" t="e">
        <f>База!#REF!-'База (2)'!I751</f>
        <v>#REF!</v>
      </c>
      <c r="J751" s="29" t="e">
        <f>База!#REF!-'База (2)'!J751</f>
        <v>#REF!</v>
      </c>
      <c r="K751" s="111" t="e">
        <f>База!#REF!-'База (2)'!K751</f>
        <v>#REF!</v>
      </c>
      <c r="L751" s="18" t="e">
        <f>База!#REF!-'База (2)'!L751</f>
        <v>#REF!</v>
      </c>
      <c r="M751" s="29" t="e">
        <f>База!#REF!-'База (2)'!M751</f>
        <v>#REF!</v>
      </c>
      <c r="N751" s="181" t="e">
        <f>База!#REF!-'База (2)'!N751</f>
        <v>#REF!</v>
      </c>
      <c r="O751" s="19" t="e">
        <f>База!#REF!-'База (2)'!O751</f>
        <v>#REF!</v>
      </c>
      <c r="P751" s="32" t="e">
        <f>База!#REF!-'База (2)'!P751</f>
        <v>#REF!</v>
      </c>
      <c r="Q751" s="93"/>
      <c r="R751" s="93"/>
      <c r="S751" s="93"/>
      <c r="T751" s="87"/>
      <c r="U751" s="81"/>
    </row>
    <row r="752" spans="1:28" s="16" customFormat="1" outlineLevel="1">
      <c r="A752" s="193" t="s">
        <v>123</v>
      </c>
      <c r="B752" s="5" t="s">
        <v>141</v>
      </c>
      <c r="C752" s="6" t="s">
        <v>140</v>
      </c>
      <c r="D752" s="161" t="s">
        <v>159</v>
      </c>
      <c r="E752" s="26" t="e">
        <f>База!#REF!-'База (2)'!E752</f>
        <v>#REF!</v>
      </c>
      <c r="F752" s="14" t="e">
        <f>База!#REF!-'База (2)'!F752</f>
        <v>#REF!</v>
      </c>
      <c r="G752" s="27" t="e">
        <f>База!#REF!-'База (2)'!G752</f>
        <v>#REF!</v>
      </c>
      <c r="H752" s="26" t="e">
        <f>База!#REF!-'База (2)'!H752</f>
        <v>#REF!</v>
      </c>
      <c r="I752" s="21" t="e">
        <f>База!#REF!-'База (2)'!I752</f>
        <v>#REF!</v>
      </c>
      <c r="J752" s="27" t="e">
        <f>База!#REF!-'База (2)'!J752</f>
        <v>#REF!</v>
      </c>
      <c r="K752" s="26" t="e">
        <f>База!#REF!-'База (2)'!K752</f>
        <v>#REF!</v>
      </c>
      <c r="L752" s="21" t="e">
        <f>База!#REF!-'База (2)'!L752</f>
        <v>#REF!</v>
      </c>
      <c r="M752" s="27" t="e">
        <f>База!#REF!-'База (2)'!M752</f>
        <v>#REF!</v>
      </c>
      <c r="N752" s="30" t="e">
        <f>База!#REF!-'База (2)'!N752</f>
        <v>#REF!</v>
      </c>
      <c r="O752" s="15" t="e">
        <f>База!#REF!-'База (2)'!O752</f>
        <v>#REF!</v>
      </c>
      <c r="P752" s="31" t="e">
        <f>База!#REF!-'База (2)'!P752</f>
        <v>#REF!</v>
      </c>
      <c r="Q752" s="92"/>
      <c r="R752" s="92"/>
      <c r="S752" s="92"/>
      <c r="T752" s="86"/>
      <c r="U752" s="81"/>
    </row>
    <row r="753" spans="1:24" s="20" customFormat="1" outlineLevel="1">
      <c r="A753" s="193" t="s">
        <v>123</v>
      </c>
      <c r="B753" s="5"/>
      <c r="C753" s="8" t="s">
        <v>166</v>
      </c>
      <c r="D753" s="162" t="s">
        <v>159</v>
      </c>
      <c r="E753" s="28" t="e">
        <f>База!#REF!-'База (2)'!E753</f>
        <v>#REF!</v>
      </c>
      <c r="F753" s="17" t="e">
        <f>База!#REF!-'База (2)'!F753</f>
        <v>#REF!</v>
      </c>
      <c r="G753" s="29" t="e">
        <f>База!#REF!-'База (2)'!G753</f>
        <v>#REF!</v>
      </c>
      <c r="H753" s="28" t="e">
        <f>База!#REF!-'База (2)'!H753</f>
        <v>#REF!</v>
      </c>
      <c r="I753" s="17" t="e">
        <f>База!#REF!-'База (2)'!I753</f>
        <v>#REF!</v>
      </c>
      <c r="J753" s="29" t="e">
        <f>База!#REF!-'База (2)'!J753</f>
        <v>#REF!</v>
      </c>
      <c r="K753" s="111" t="e">
        <f>База!#REF!-'База (2)'!K753</f>
        <v>#REF!</v>
      </c>
      <c r="L753" s="18" t="e">
        <f>База!#REF!-'База (2)'!L753</f>
        <v>#REF!</v>
      </c>
      <c r="M753" s="29" t="e">
        <f>База!#REF!-'База (2)'!M753</f>
        <v>#REF!</v>
      </c>
      <c r="N753" s="30" t="e">
        <f>База!#REF!-'База (2)'!N753</f>
        <v>#REF!</v>
      </c>
      <c r="O753" s="15" t="e">
        <f>База!#REF!-'База (2)'!O753</f>
        <v>#REF!</v>
      </c>
      <c r="P753" s="31" t="e">
        <f>База!#REF!-'База (2)'!P753</f>
        <v>#REF!</v>
      </c>
      <c r="Q753" s="93"/>
      <c r="R753" s="93"/>
      <c r="S753" s="93"/>
      <c r="T753" s="87"/>
      <c r="U753" s="81"/>
    </row>
    <row r="754" spans="1:24" s="20" customFormat="1" outlineLevel="1">
      <c r="A754" s="193" t="s">
        <v>123</v>
      </c>
      <c r="B754" s="5"/>
      <c r="C754" s="8" t="s">
        <v>167</v>
      </c>
      <c r="D754" s="162" t="s">
        <v>159</v>
      </c>
      <c r="E754" s="28" t="e">
        <f>База!#REF!-'База (2)'!E754</f>
        <v>#REF!</v>
      </c>
      <c r="F754" s="17" t="e">
        <f>База!#REF!-'База (2)'!F754</f>
        <v>#REF!</v>
      </c>
      <c r="G754" s="29" t="e">
        <f>База!#REF!-'База (2)'!G754</f>
        <v>#REF!</v>
      </c>
      <c r="H754" s="111" t="e">
        <f>База!#REF!-'База (2)'!H754</f>
        <v>#REF!</v>
      </c>
      <c r="I754" s="18" t="e">
        <f>База!#REF!-'База (2)'!I754</f>
        <v>#REF!</v>
      </c>
      <c r="J754" s="29" t="e">
        <f>База!#REF!-'База (2)'!J754</f>
        <v>#REF!</v>
      </c>
      <c r="K754" s="111" t="e">
        <f>База!#REF!-'База (2)'!K754</f>
        <v>#REF!</v>
      </c>
      <c r="L754" s="18" t="e">
        <f>База!#REF!-'База (2)'!L754</f>
        <v>#REF!</v>
      </c>
      <c r="M754" s="29" t="e">
        <f>База!#REF!-'База (2)'!M754</f>
        <v>#REF!</v>
      </c>
      <c r="N754" s="181" t="e">
        <f>База!#REF!-'База (2)'!N754</f>
        <v>#REF!</v>
      </c>
      <c r="O754" s="19" t="e">
        <f>База!#REF!-'База (2)'!O754</f>
        <v>#REF!</v>
      </c>
      <c r="P754" s="32" t="e">
        <f>База!#REF!-'База (2)'!P754</f>
        <v>#REF!</v>
      </c>
      <c r="Q754" s="93"/>
      <c r="R754" s="93"/>
      <c r="S754" s="93"/>
      <c r="T754" s="87"/>
      <c r="U754" s="81"/>
    </row>
    <row r="755" spans="1:24" s="20" customFormat="1" ht="31.5" outlineLevel="1">
      <c r="A755" s="193" t="s">
        <v>123</v>
      </c>
      <c r="B755" s="5"/>
      <c r="C755" s="129" t="s">
        <v>182</v>
      </c>
      <c r="D755" s="162" t="s">
        <v>159</v>
      </c>
      <c r="E755" s="28" t="e">
        <f>База!#REF!-'База (2)'!E755</f>
        <v>#REF!</v>
      </c>
      <c r="F755" s="17" t="e">
        <f>База!#REF!-'База (2)'!F755</f>
        <v>#REF!</v>
      </c>
      <c r="G755" s="29" t="e">
        <f>База!#REF!-'База (2)'!G755</f>
        <v>#REF!</v>
      </c>
      <c r="H755" s="28" t="e">
        <f>База!#REF!-'База (2)'!H755</f>
        <v>#REF!</v>
      </c>
      <c r="I755" s="18" t="e">
        <f>База!#REF!-'База (2)'!I755</f>
        <v>#REF!</v>
      </c>
      <c r="J755" s="29" t="e">
        <f>База!#REF!-'База (2)'!J755</f>
        <v>#REF!</v>
      </c>
      <c r="K755" s="111" t="e">
        <f>База!#REF!-'База (2)'!K755</f>
        <v>#REF!</v>
      </c>
      <c r="L755" s="18" t="e">
        <f>База!#REF!-'База (2)'!L755</f>
        <v>#REF!</v>
      </c>
      <c r="M755" s="29" t="e">
        <f>База!#REF!-'База (2)'!M755</f>
        <v>#REF!</v>
      </c>
      <c r="N755" s="30" t="e">
        <f>База!#REF!-'База (2)'!N755</f>
        <v>#REF!</v>
      </c>
      <c r="O755" s="15" t="e">
        <f>База!#REF!-'База (2)'!O755</f>
        <v>#REF!</v>
      </c>
      <c r="P755" s="31" t="e">
        <f>База!#REF!-'База (2)'!P755</f>
        <v>#REF!</v>
      </c>
      <c r="Q755" s="93"/>
      <c r="R755" s="93"/>
      <c r="S755" s="93"/>
      <c r="T755" s="87"/>
      <c r="U755" s="81"/>
    </row>
    <row r="756" spans="1:24" s="20" customFormat="1" outlineLevel="1">
      <c r="A756" s="194" t="s">
        <v>123</v>
      </c>
      <c r="B756" s="7" t="s">
        <v>185</v>
      </c>
      <c r="C756" s="8" t="s">
        <v>157</v>
      </c>
      <c r="D756" s="162" t="s">
        <v>159</v>
      </c>
      <c r="E756" s="28" t="e">
        <f>База!#REF!-'База (2)'!E756</f>
        <v>#REF!</v>
      </c>
      <c r="F756" s="17" t="e">
        <f>База!#REF!-'База (2)'!F756</f>
        <v>#REF!</v>
      </c>
      <c r="G756" s="29" t="e">
        <f>База!#REF!-'База (2)'!G756</f>
        <v>#REF!</v>
      </c>
      <c r="H756" s="28" t="e">
        <f>База!#REF!-'База (2)'!H756</f>
        <v>#REF!</v>
      </c>
      <c r="I756" s="17" t="e">
        <f>База!#REF!-'База (2)'!I756</f>
        <v>#REF!</v>
      </c>
      <c r="J756" s="29" t="e">
        <f>База!#REF!-'База (2)'!J756</f>
        <v>#REF!</v>
      </c>
      <c r="K756" s="111" t="e">
        <f>База!#REF!-'База (2)'!K756</f>
        <v>#REF!</v>
      </c>
      <c r="L756" s="18" t="e">
        <f>База!#REF!-'База (2)'!L756</f>
        <v>#REF!</v>
      </c>
      <c r="M756" s="29" t="e">
        <f>База!#REF!-'База (2)'!M756</f>
        <v>#REF!</v>
      </c>
      <c r="N756" s="181" t="e">
        <f>База!#REF!-'База (2)'!N756</f>
        <v>#REF!</v>
      </c>
      <c r="O756" s="19" t="e">
        <f>База!#REF!-'База (2)'!O756</f>
        <v>#REF!</v>
      </c>
      <c r="P756" s="32" t="e">
        <f>База!#REF!-'База (2)'!P756</f>
        <v>#REF!</v>
      </c>
      <c r="Q756" s="93"/>
      <c r="R756" s="93"/>
      <c r="S756" s="93"/>
      <c r="T756" s="87"/>
      <c r="U756" s="81"/>
    </row>
    <row r="757" spans="1:24" s="20" customFormat="1" outlineLevel="1">
      <c r="A757" s="194" t="s">
        <v>123</v>
      </c>
      <c r="B757" s="7" t="s">
        <v>186</v>
      </c>
      <c r="C757" s="8" t="s">
        <v>183</v>
      </c>
      <c r="D757" s="162" t="s">
        <v>159</v>
      </c>
      <c r="E757" s="28" t="e">
        <f>База!#REF!-'База (2)'!E757</f>
        <v>#REF!</v>
      </c>
      <c r="F757" s="17" t="e">
        <f>База!#REF!-'База (2)'!F757</f>
        <v>#REF!</v>
      </c>
      <c r="G757" s="29" t="e">
        <f>База!#REF!-'База (2)'!G757</f>
        <v>#REF!</v>
      </c>
      <c r="H757" s="28" t="e">
        <f>База!#REF!-'База (2)'!H757</f>
        <v>#REF!</v>
      </c>
      <c r="I757" s="17" t="e">
        <f>База!#REF!-'База (2)'!I757</f>
        <v>#REF!</v>
      </c>
      <c r="J757" s="29" t="e">
        <f>База!#REF!-'База (2)'!J757</f>
        <v>#REF!</v>
      </c>
      <c r="K757" s="111" t="e">
        <f>База!#REF!-'База (2)'!K757</f>
        <v>#REF!</v>
      </c>
      <c r="L757" s="18" t="e">
        <f>База!#REF!-'База (2)'!L757</f>
        <v>#REF!</v>
      </c>
      <c r="M757" s="29" t="e">
        <f>База!#REF!-'База (2)'!M757</f>
        <v>#REF!</v>
      </c>
      <c r="N757" s="181" t="e">
        <f>База!#REF!-'База (2)'!N757</f>
        <v>#REF!</v>
      </c>
      <c r="O757" s="19" t="e">
        <f>База!#REF!-'База (2)'!O757</f>
        <v>#REF!</v>
      </c>
      <c r="P757" s="32" t="e">
        <f>База!#REF!-'База (2)'!P757</f>
        <v>#REF!</v>
      </c>
      <c r="Q757" s="93"/>
      <c r="R757" s="93"/>
      <c r="S757" s="93"/>
      <c r="T757" s="87"/>
      <c r="U757" s="81"/>
    </row>
    <row r="758" spans="1:24" s="20" customFormat="1" outlineLevel="1">
      <c r="A758" s="194" t="s">
        <v>123</v>
      </c>
      <c r="B758" s="7" t="s">
        <v>187</v>
      </c>
      <c r="C758" s="8" t="s">
        <v>156</v>
      </c>
      <c r="D758" s="162"/>
      <c r="E758" s="28" t="e">
        <f>База!#REF!-'База (2)'!E758</f>
        <v>#REF!</v>
      </c>
      <c r="F758" s="17" t="e">
        <f>База!#REF!-'База (2)'!F758</f>
        <v>#REF!</v>
      </c>
      <c r="G758" s="29" t="e">
        <f>База!#REF!-'База (2)'!G758</f>
        <v>#REF!</v>
      </c>
      <c r="H758" s="28" t="e">
        <f>База!#REF!-'База (2)'!H758</f>
        <v>#REF!</v>
      </c>
      <c r="I758" s="17" t="e">
        <f>База!#REF!-'База (2)'!I758</f>
        <v>#REF!</v>
      </c>
      <c r="J758" s="29" t="e">
        <f>База!#REF!-'База (2)'!J758</f>
        <v>#REF!</v>
      </c>
      <c r="K758" s="111" t="e">
        <f>База!#REF!-'База (2)'!K758</f>
        <v>#REF!</v>
      </c>
      <c r="L758" s="18" t="e">
        <f>База!#REF!-'База (2)'!L758</f>
        <v>#REF!</v>
      </c>
      <c r="M758" s="29" t="e">
        <f>База!#REF!-'База (2)'!M758</f>
        <v>#REF!</v>
      </c>
      <c r="N758" s="181" t="e">
        <f>База!#REF!-'База (2)'!N758</f>
        <v>#REF!</v>
      </c>
      <c r="O758" s="19" t="e">
        <f>База!#REF!-'База (2)'!O758</f>
        <v>#REF!</v>
      </c>
      <c r="P758" s="32" t="e">
        <f>База!#REF!-'База (2)'!P758</f>
        <v>#REF!</v>
      </c>
      <c r="Q758" s="93"/>
      <c r="R758" s="93"/>
      <c r="S758" s="93"/>
      <c r="U758" s="81"/>
    </row>
    <row r="759" spans="1:24" s="20" customFormat="1" ht="31.5" outlineLevel="1">
      <c r="A759" s="193" t="s">
        <v>123</v>
      </c>
      <c r="B759" s="5" t="s">
        <v>139</v>
      </c>
      <c r="C759" s="9" t="s">
        <v>142</v>
      </c>
      <c r="D759" s="163" t="s">
        <v>1</v>
      </c>
      <c r="E759" s="26" t="e">
        <f>База!#REF!-'База (2)'!E759</f>
        <v>#REF!</v>
      </c>
      <c r="F759" s="21" t="e">
        <f>База!#REF!-'База (2)'!F759</f>
        <v>#REF!</v>
      </c>
      <c r="G759" s="27" t="e">
        <f>База!#REF!-'База (2)'!G759</f>
        <v>#REF!</v>
      </c>
      <c r="H759" s="26" t="e">
        <f>База!#REF!-'База (2)'!H759</f>
        <v>#REF!</v>
      </c>
      <c r="I759" s="21" t="e">
        <f>База!#REF!-'База (2)'!I759</f>
        <v>#REF!</v>
      </c>
      <c r="J759" s="27" t="e">
        <f>База!#REF!-'База (2)'!J759</f>
        <v>#REF!</v>
      </c>
      <c r="K759" s="26" t="e">
        <f>База!#REF!-'База (2)'!K759</f>
        <v>#REF!</v>
      </c>
      <c r="L759" s="21" t="e">
        <f>База!#REF!-'База (2)'!L759</f>
        <v>#REF!</v>
      </c>
      <c r="M759" s="27" t="e">
        <f>База!#REF!-'База (2)'!M759</f>
        <v>#REF!</v>
      </c>
      <c r="N759" s="30" t="e">
        <f>База!#REF!-'База (2)'!N759</f>
        <v>#REF!</v>
      </c>
      <c r="O759" s="15" t="e">
        <f>База!#REF!-'База (2)'!O759</f>
        <v>#REF!</v>
      </c>
      <c r="P759" s="31" t="e">
        <f>База!#REF!-'База (2)'!P759</f>
        <v>#REF!</v>
      </c>
      <c r="Q759" s="92"/>
      <c r="R759" s="92"/>
      <c r="S759" s="92"/>
      <c r="T759" s="87"/>
      <c r="U759" s="81"/>
    </row>
    <row r="760" spans="1:24" s="20" customFormat="1" ht="31.5" outlineLevel="1">
      <c r="A760" s="194" t="s">
        <v>123</v>
      </c>
      <c r="B760" s="7" t="s">
        <v>188</v>
      </c>
      <c r="C760" s="10" t="s">
        <v>184</v>
      </c>
      <c r="D760" s="164" t="s">
        <v>1</v>
      </c>
      <c r="E760" s="28" t="e">
        <f>База!#REF!-'База (2)'!E760</f>
        <v>#REF!</v>
      </c>
      <c r="F760" s="17" t="e">
        <f>База!#REF!-'База (2)'!F760</f>
        <v>#REF!</v>
      </c>
      <c r="G760" s="29" t="e">
        <f>База!#REF!-'База (2)'!G760</f>
        <v>#REF!</v>
      </c>
      <c r="H760" s="28" t="e">
        <f>База!#REF!-'База (2)'!H760</f>
        <v>#REF!</v>
      </c>
      <c r="I760" s="17" t="e">
        <f>База!#REF!-'База (2)'!I760</f>
        <v>#REF!</v>
      </c>
      <c r="J760" s="29" t="e">
        <f>База!#REF!-'База (2)'!J760</f>
        <v>#REF!</v>
      </c>
      <c r="K760" s="111" t="e">
        <f>База!#REF!-'База (2)'!K760</f>
        <v>#REF!</v>
      </c>
      <c r="L760" s="18" t="e">
        <f>База!#REF!-'База (2)'!L760</f>
        <v>#REF!</v>
      </c>
      <c r="M760" s="29" t="e">
        <f>База!#REF!-'База (2)'!M760</f>
        <v>#REF!</v>
      </c>
      <c r="N760" s="181" t="e">
        <f>База!#REF!-'База (2)'!N760</f>
        <v>#REF!</v>
      </c>
      <c r="O760" s="19" t="e">
        <f>База!#REF!-'База (2)'!O760</f>
        <v>#REF!</v>
      </c>
      <c r="P760" s="32" t="e">
        <f>База!#REF!-'База (2)'!P760</f>
        <v>#REF!</v>
      </c>
      <c r="Q760" s="93"/>
      <c r="R760" s="93"/>
      <c r="S760" s="93"/>
      <c r="T760" s="87"/>
      <c r="U760" s="81"/>
    </row>
    <row r="761" spans="1:24" s="20" customFormat="1" ht="31.5" outlineLevel="1">
      <c r="A761" s="194" t="s">
        <v>123</v>
      </c>
      <c r="B761" s="7"/>
      <c r="C761" s="10" t="s">
        <v>224</v>
      </c>
      <c r="D761" s="164" t="s">
        <v>225</v>
      </c>
      <c r="E761" s="28" t="e">
        <f>База!#REF!-'База (2)'!E761</f>
        <v>#REF!</v>
      </c>
      <c r="F761" s="17" t="e">
        <f>База!#REF!-'База (2)'!F761</f>
        <v>#REF!</v>
      </c>
      <c r="G761" s="29" t="e">
        <f>База!#REF!-'База (2)'!G761</f>
        <v>#REF!</v>
      </c>
      <c r="H761" s="28" t="e">
        <f>База!#REF!-'База (2)'!H761</f>
        <v>#REF!</v>
      </c>
      <c r="I761" s="17" t="e">
        <f>База!#REF!-'База (2)'!I761</f>
        <v>#REF!</v>
      </c>
      <c r="J761" s="29" t="e">
        <f>База!#REF!-'База (2)'!J761</f>
        <v>#REF!</v>
      </c>
      <c r="K761" s="111" t="e">
        <f>База!#REF!-'База (2)'!K761</f>
        <v>#REF!</v>
      </c>
      <c r="L761" s="18" t="e">
        <f>База!#REF!-'База (2)'!L761</f>
        <v>#REF!</v>
      </c>
      <c r="M761" s="29" t="e">
        <f>База!#REF!-'База (2)'!M761</f>
        <v>#REF!</v>
      </c>
      <c r="N761" s="181" t="e">
        <f>База!#REF!-'База (2)'!N761</f>
        <v>#REF!</v>
      </c>
      <c r="O761" s="19" t="e">
        <f>База!#REF!-'База (2)'!O761</f>
        <v>#REF!</v>
      </c>
      <c r="P761" s="32" t="e">
        <f>База!#REF!-'База (2)'!P761</f>
        <v>#REF!</v>
      </c>
      <c r="Q761" s="93"/>
      <c r="R761" s="93"/>
      <c r="S761" s="93"/>
      <c r="T761" s="87"/>
      <c r="U761" s="81"/>
    </row>
    <row r="762" spans="1:24" s="20" customFormat="1" outlineLevel="1">
      <c r="A762" s="194" t="s">
        <v>123</v>
      </c>
      <c r="B762" s="7"/>
      <c r="C762" s="10" t="s">
        <v>222</v>
      </c>
      <c r="D762" s="164" t="s">
        <v>223</v>
      </c>
      <c r="E762" s="28" t="e">
        <f>База!#REF!-'База (2)'!E762</f>
        <v>#REF!</v>
      </c>
      <c r="F762" s="17" t="e">
        <f>База!#REF!-'База (2)'!F762</f>
        <v>#REF!</v>
      </c>
      <c r="G762" s="29" t="e">
        <f>База!#REF!-'База (2)'!G762</f>
        <v>#REF!</v>
      </c>
      <c r="H762" s="28" t="e">
        <f>База!#REF!-'База (2)'!H762</f>
        <v>#REF!</v>
      </c>
      <c r="I762" s="17" t="e">
        <f>База!#REF!-'База (2)'!I762</f>
        <v>#REF!</v>
      </c>
      <c r="J762" s="29" t="e">
        <f>База!#REF!-'База (2)'!J762</f>
        <v>#REF!</v>
      </c>
      <c r="K762" s="111" t="e">
        <f>База!#REF!-'База (2)'!K762</f>
        <v>#REF!</v>
      </c>
      <c r="L762" s="18" t="e">
        <f>База!#REF!-'База (2)'!L762</f>
        <v>#REF!</v>
      </c>
      <c r="M762" s="29" t="e">
        <f>База!#REF!-'База (2)'!M762</f>
        <v>#REF!</v>
      </c>
      <c r="N762" s="181" t="e">
        <f>База!#REF!-'База (2)'!N762</f>
        <v>#REF!</v>
      </c>
      <c r="O762" s="19" t="e">
        <f>База!#REF!-'База (2)'!O762</f>
        <v>#REF!</v>
      </c>
      <c r="P762" s="32" t="e">
        <f>База!#REF!-'База (2)'!P762</f>
        <v>#REF!</v>
      </c>
      <c r="Q762" s="93"/>
      <c r="R762" s="93"/>
      <c r="S762" s="93"/>
      <c r="T762" s="87"/>
      <c r="U762" s="81"/>
    </row>
    <row r="763" spans="1:24" s="20" customFormat="1" outlineLevel="1">
      <c r="A763" s="194" t="s">
        <v>123</v>
      </c>
      <c r="B763" s="7" t="s">
        <v>189</v>
      </c>
      <c r="C763" s="11" t="s">
        <v>144</v>
      </c>
      <c r="D763" s="164" t="s">
        <v>1</v>
      </c>
      <c r="E763" s="28" t="e">
        <f>База!#REF!-'База (2)'!E763</f>
        <v>#REF!</v>
      </c>
      <c r="F763" s="17" t="e">
        <f>База!#REF!-'База (2)'!F763</f>
        <v>#REF!</v>
      </c>
      <c r="G763" s="29" t="e">
        <f>База!#REF!-'База (2)'!G763</f>
        <v>#REF!</v>
      </c>
      <c r="H763" s="28" t="e">
        <f>База!#REF!-'База (2)'!H763</f>
        <v>#REF!</v>
      </c>
      <c r="I763" s="17" t="e">
        <f>База!#REF!-'База (2)'!I763</f>
        <v>#REF!</v>
      </c>
      <c r="J763" s="29" t="e">
        <f>База!#REF!-'База (2)'!J763</f>
        <v>#REF!</v>
      </c>
      <c r="K763" s="111" t="e">
        <f>База!#REF!-'База (2)'!K763</f>
        <v>#REF!</v>
      </c>
      <c r="L763" s="18" t="e">
        <f>База!#REF!-'База (2)'!L763</f>
        <v>#REF!</v>
      </c>
      <c r="M763" s="29" t="e">
        <f>База!#REF!-'База (2)'!M763</f>
        <v>#REF!</v>
      </c>
      <c r="N763" s="181" t="e">
        <f>База!#REF!-'База (2)'!N763</f>
        <v>#REF!</v>
      </c>
      <c r="O763" s="19" t="e">
        <f>База!#REF!-'База (2)'!O763</f>
        <v>#REF!</v>
      </c>
      <c r="P763" s="32" t="e">
        <f>База!#REF!-'База (2)'!P763</f>
        <v>#REF!</v>
      </c>
      <c r="Q763" s="93"/>
      <c r="R763" s="93"/>
      <c r="S763" s="93"/>
      <c r="T763" s="87"/>
      <c r="U763" s="81"/>
    </row>
    <row r="764" spans="1:24" s="16" customFormat="1" outlineLevel="1">
      <c r="A764" s="193" t="s">
        <v>123</v>
      </c>
      <c r="B764" s="5" t="s">
        <v>143</v>
      </c>
      <c r="C764" s="6" t="s">
        <v>2</v>
      </c>
      <c r="D764" s="163" t="s">
        <v>3</v>
      </c>
      <c r="E764" s="26" t="e">
        <f>База!#REF!-'База (2)'!E764</f>
        <v>#REF!</v>
      </c>
      <c r="F764" s="14" t="e">
        <f>База!#REF!-'База (2)'!F764</f>
        <v>#REF!</v>
      </c>
      <c r="G764" s="27" t="e">
        <f>База!#REF!-'База (2)'!G764</f>
        <v>#REF!</v>
      </c>
      <c r="H764" s="230" t="e">
        <f>База!#REF!-'База (2)'!H764</f>
        <v>#REF!</v>
      </c>
      <c r="I764" s="231" t="e">
        <f>База!#REF!-'База (2)'!I764</f>
        <v>#REF!</v>
      </c>
      <c r="J764" s="232" t="e">
        <f>База!#REF!-'База (2)'!J764</f>
        <v>#REF!</v>
      </c>
      <c r="K764" s="165" t="e">
        <f>База!#REF!-'База (2)'!K764</f>
        <v>#REF!</v>
      </c>
      <c r="L764" s="21" t="e">
        <f>База!#REF!-'База (2)'!L764</f>
        <v>#REF!</v>
      </c>
      <c r="M764" s="27" t="e">
        <f>База!#REF!-'База (2)'!M764</f>
        <v>#REF!</v>
      </c>
      <c r="N764" s="30" t="e">
        <f>База!#REF!-'База (2)'!N764</f>
        <v>#REF!</v>
      </c>
      <c r="O764" s="15" t="e">
        <f>База!#REF!-'База (2)'!O764</f>
        <v>#REF!</v>
      </c>
      <c r="P764" s="31" t="e">
        <f>База!#REF!-'База (2)'!P764</f>
        <v>#REF!</v>
      </c>
      <c r="Q764" s="92"/>
      <c r="R764" s="92"/>
      <c r="S764" s="92"/>
      <c r="T764" s="86"/>
      <c r="U764" s="81"/>
    </row>
    <row r="765" spans="1:24" s="13" customFormat="1">
      <c r="A765" s="36" t="s">
        <v>91</v>
      </c>
      <c r="B765" s="37" t="s">
        <v>108</v>
      </c>
      <c r="C765" s="215" t="s">
        <v>107</v>
      </c>
      <c r="D765" s="208" t="s">
        <v>145</v>
      </c>
      <c r="E765" s="40" t="e">
        <f>База!E738-'База (2)'!E765</f>
        <v>#VALUE!</v>
      </c>
      <c r="F765" s="41" t="e">
        <f>База!F738-'База (2)'!F765</f>
        <v>#VALUE!</v>
      </c>
      <c r="G765" s="42">
        <f>База!G738-'База (2)'!G765</f>
        <v>18670238.507272728</v>
      </c>
      <c r="H765" s="40" t="e">
        <f>База!H738-'База (2)'!H765</f>
        <v>#VALUE!</v>
      </c>
      <c r="I765" s="41" t="e">
        <f>База!I738-'База (2)'!I765</f>
        <v>#VALUE!</v>
      </c>
      <c r="J765" s="42">
        <f>База!J738-'База (2)'!J765</f>
        <v>24805363.57</v>
      </c>
      <c r="K765" s="40" t="e">
        <f>База!K738-'База (2)'!K765</f>
        <v>#VALUE!</v>
      </c>
      <c r="L765" s="41" t="e">
        <f>База!L738-'База (2)'!L765</f>
        <v>#VALUE!</v>
      </c>
      <c r="M765" s="42">
        <f>База!M738-'База (2)'!M765</f>
        <v>6135125.0627272744</v>
      </c>
      <c r="N765" s="216" t="e">
        <f>База!N738-'База (2)'!N765</f>
        <v>#VALUE!</v>
      </c>
      <c r="O765" s="217" t="e">
        <f>База!O738-'База (2)'!O765</f>
        <v>#VALUE!</v>
      </c>
      <c r="P765" s="43">
        <f>База!P738-'База (2)'!P765</f>
        <v>1.2894412248049236</v>
      </c>
      <c r="Q765" s="91"/>
      <c r="R765" s="91"/>
      <c r="S765" s="91"/>
      <c r="T765" s="85"/>
      <c r="U765" s="81"/>
      <c r="W765" s="81"/>
      <c r="X765" s="81">
        <v>0</v>
      </c>
    </row>
    <row r="766" spans="1:24" s="16" customFormat="1" outlineLevel="1">
      <c r="A766" s="193" t="s">
        <v>108</v>
      </c>
      <c r="B766" s="5" t="s">
        <v>136</v>
      </c>
      <c r="C766" s="6" t="s">
        <v>137</v>
      </c>
      <c r="D766" s="161" t="s">
        <v>194</v>
      </c>
      <c r="E766" s="26">
        <f>База!E739-'База (2)'!E766</f>
        <v>-13</v>
      </c>
      <c r="F766" s="14">
        <f>База!F739-'База (2)'!F766</f>
        <v>-221</v>
      </c>
      <c r="G766" s="27">
        <f>База!G739-'База (2)'!G766</f>
        <v>-567058.31000000006</v>
      </c>
      <c r="H766" s="26">
        <f>База!H739-'База (2)'!H766</f>
        <v>0</v>
      </c>
      <c r="I766" s="14">
        <f>База!I739-'База (2)'!I766</f>
        <v>0</v>
      </c>
      <c r="J766" s="27">
        <f>База!J739-'База (2)'!J766</f>
        <v>0</v>
      </c>
      <c r="K766" s="26">
        <f>База!K739-'База (2)'!K766</f>
        <v>13</v>
      </c>
      <c r="L766" s="14">
        <f>База!L739-'База (2)'!L766</f>
        <v>221</v>
      </c>
      <c r="M766" s="27">
        <f>База!M739-'База (2)'!M766</f>
        <v>567058.31000000006</v>
      </c>
      <c r="N766" s="30">
        <f>База!N739-'База (2)'!N766</f>
        <v>1</v>
      </c>
      <c r="O766" s="15">
        <f>База!O739-'База (2)'!O766</f>
        <v>1</v>
      </c>
      <c r="P766" s="31">
        <f>База!P739-'База (2)'!P766</f>
        <v>1</v>
      </c>
      <c r="Q766" s="92"/>
      <c r="R766" s="92"/>
      <c r="S766" s="92"/>
      <c r="T766" s="86"/>
      <c r="U766" s="81"/>
    </row>
    <row r="767" spans="1:24" s="20" customFormat="1" outlineLevel="1">
      <c r="A767" s="194" t="s">
        <v>108</v>
      </c>
      <c r="B767" s="7"/>
      <c r="C767" s="8" t="s">
        <v>166</v>
      </c>
      <c r="D767" s="162" t="s">
        <v>194</v>
      </c>
      <c r="E767" s="28">
        <f>База!E740-'База (2)'!E767</f>
        <v>-13</v>
      </c>
      <c r="F767" s="17">
        <f>База!F740-'База (2)'!F767</f>
        <v>-221</v>
      </c>
      <c r="G767" s="29">
        <f>База!G740-'База (2)'!G767</f>
        <v>-567058.31000000006</v>
      </c>
      <c r="H767" s="28">
        <f>База!H740-'База (2)'!H767</f>
        <v>0</v>
      </c>
      <c r="I767" s="17">
        <f>База!I740-'База (2)'!I767</f>
        <v>0</v>
      </c>
      <c r="J767" s="29">
        <f>База!J740-'База (2)'!J767</f>
        <v>0</v>
      </c>
      <c r="K767" s="28">
        <f>База!K740-'База (2)'!K767</f>
        <v>13</v>
      </c>
      <c r="L767" s="18">
        <f>База!L740-'База (2)'!L767</f>
        <v>221</v>
      </c>
      <c r="M767" s="29">
        <f>База!M740-'База (2)'!M767</f>
        <v>567058.31000000006</v>
      </c>
      <c r="N767" s="181">
        <f>База!N740-'База (2)'!N767</f>
        <v>1</v>
      </c>
      <c r="O767" s="19">
        <f>База!O740-'База (2)'!O767</f>
        <v>1</v>
      </c>
      <c r="P767" s="32">
        <f>База!P740-'База (2)'!P767</f>
        <v>1</v>
      </c>
      <c r="Q767" s="93"/>
      <c r="R767" s="93"/>
      <c r="S767" s="93"/>
      <c r="T767" s="87"/>
      <c r="U767" s="81"/>
    </row>
    <row r="768" spans="1:24" s="20" customFormat="1" outlineLevel="1">
      <c r="A768" s="194" t="s">
        <v>108</v>
      </c>
      <c r="B768" s="7"/>
      <c r="C768" s="8" t="s">
        <v>167</v>
      </c>
      <c r="D768" s="162" t="s">
        <v>194</v>
      </c>
      <c r="E768" s="28">
        <f>База!E741-'База (2)'!E768</f>
        <v>0</v>
      </c>
      <c r="F768" s="17">
        <f>База!F741-'База (2)'!F768</f>
        <v>0</v>
      </c>
      <c r="G768" s="29">
        <f>База!G741-'База (2)'!G768</f>
        <v>0</v>
      </c>
      <c r="H768" s="28">
        <f>База!H741-'База (2)'!H768</f>
        <v>0</v>
      </c>
      <c r="I768" s="17">
        <f>База!I741-'База (2)'!I768</f>
        <v>0</v>
      </c>
      <c r="J768" s="29">
        <f>База!J741-'База (2)'!J768</f>
        <v>0</v>
      </c>
      <c r="K768" s="111">
        <f>База!K741-'База (2)'!K768</f>
        <v>0</v>
      </c>
      <c r="L768" s="18">
        <f>База!L741-'База (2)'!L768</f>
        <v>0</v>
      </c>
      <c r="M768" s="29">
        <f>База!M741-'База (2)'!M768</f>
        <v>0</v>
      </c>
      <c r="N768" s="181">
        <f>База!N741-'База (2)'!N768</f>
        <v>0</v>
      </c>
      <c r="O768" s="19">
        <f>База!O741-'База (2)'!O768</f>
        <v>0</v>
      </c>
      <c r="P768" s="32">
        <f>База!P741-'База (2)'!P768</f>
        <v>0</v>
      </c>
      <c r="Q768" s="93"/>
      <c r="R768" s="93"/>
      <c r="S768" s="93"/>
      <c r="T768" s="87"/>
      <c r="U768" s="81"/>
    </row>
    <row r="769" spans="1:28" s="20" customFormat="1" outlineLevel="1">
      <c r="A769" s="194" t="s">
        <v>108</v>
      </c>
      <c r="B769" s="7" t="s">
        <v>168</v>
      </c>
      <c r="C769" s="8" t="s">
        <v>138</v>
      </c>
      <c r="D769" s="162" t="s">
        <v>194</v>
      </c>
      <c r="E769" s="28">
        <f>База!E742-'База (2)'!E769</f>
        <v>0</v>
      </c>
      <c r="F769" s="17">
        <f>База!F742-'База (2)'!F769</f>
        <v>0</v>
      </c>
      <c r="G769" s="29">
        <f>База!G742-'База (2)'!G769</f>
        <v>0</v>
      </c>
      <c r="H769" s="28">
        <f>База!H742-'База (2)'!H769</f>
        <v>0</v>
      </c>
      <c r="I769" s="17">
        <f>База!I742-'База (2)'!I769</f>
        <v>0</v>
      </c>
      <c r="J769" s="29">
        <f>База!J742-'База (2)'!J769</f>
        <v>0</v>
      </c>
      <c r="K769" s="111">
        <f>База!K742-'База (2)'!K769</f>
        <v>0</v>
      </c>
      <c r="L769" s="18">
        <f>База!L742-'База (2)'!L769</f>
        <v>0</v>
      </c>
      <c r="M769" s="29">
        <f>База!M742-'База (2)'!M769</f>
        <v>0</v>
      </c>
      <c r="N769" s="181">
        <f>База!N742-'База (2)'!N769</f>
        <v>0</v>
      </c>
      <c r="O769" s="19">
        <f>База!O742-'База (2)'!O769</f>
        <v>0</v>
      </c>
      <c r="P769" s="32">
        <f>База!P742-'База (2)'!P769</f>
        <v>0</v>
      </c>
      <c r="Q769" s="93"/>
      <c r="R769" s="93"/>
      <c r="S769" s="93"/>
      <c r="U769" s="81"/>
    </row>
    <row r="770" spans="1:28" s="20" customFormat="1" ht="31.5" outlineLevel="1">
      <c r="A770" s="194" t="s">
        <v>108</v>
      </c>
      <c r="B770" s="7" t="s">
        <v>169</v>
      </c>
      <c r="C770" s="129" t="s">
        <v>181</v>
      </c>
      <c r="D770" s="162" t="s">
        <v>195</v>
      </c>
      <c r="E770" s="28">
        <f>База!E743-'База (2)'!E770</f>
        <v>0</v>
      </c>
      <c r="F770" s="17">
        <f>База!F743-'База (2)'!F770</f>
        <v>0</v>
      </c>
      <c r="G770" s="29">
        <f>База!G743-'База (2)'!G770</f>
        <v>0</v>
      </c>
      <c r="H770" s="111">
        <f>База!H743-'База (2)'!H770</f>
        <v>0</v>
      </c>
      <c r="I770" s="18">
        <f>База!I743-'База (2)'!I770</f>
        <v>0</v>
      </c>
      <c r="J770" s="29">
        <f>База!J743-'База (2)'!J770</f>
        <v>0</v>
      </c>
      <c r="K770" s="28">
        <f>База!K743-'База (2)'!K770</f>
        <v>0</v>
      </c>
      <c r="L770" s="18">
        <f>База!L743-'База (2)'!L770</f>
        <v>0</v>
      </c>
      <c r="M770" s="29">
        <f>База!M743-'База (2)'!M770</f>
        <v>0</v>
      </c>
      <c r="N770" s="181">
        <f>База!N743-'База (2)'!N770</f>
        <v>0</v>
      </c>
      <c r="O770" s="19">
        <f>База!O743-'База (2)'!O770</f>
        <v>0</v>
      </c>
      <c r="P770" s="32">
        <f>База!P743-'База (2)'!P770</f>
        <v>0</v>
      </c>
      <c r="Q770" s="93"/>
      <c r="R770" s="93"/>
      <c r="S770" s="93"/>
      <c r="T770" s="87"/>
      <c r="U770" s="81"/>
    </row>
    <row r="771" spans="1:28" s="20" customFormat="1" outlineLevel="1">
      <c r="A771" s="194" t="s">
        <v>108</v>
      </c>
      <c r="B771" s="7" t="s">
        <v>170</v>
      </c>
      <c r="C771" s="8" t="s">
        <v>180</v>
      </c>
      <c r="D771" s="162" t="s">
        <v>194</v>
      </c>
      <c r="E771" s="28">
        <f>База!E744-'База (2)'!E771</f>
        <v>-13</v>
      </c>
      <c r="F771" s="17">
        <f>База!F744-'База (2)'!F771</f>
        <v>-221</v>
      </c>
      <c r="G771" s="29">
        <f>База!G744-'База (2)'!G771</f>
        <v>-567058.31000000006</v>
      </c>
      <c r="H771" s="28">
        <f>База!H744-'База (2)'!H771</f>
        <v>0</v>
      </c>
      <c r="I771" s="17">
        <f>База!I744-'База (2)'!I771</f>
        <v>0</v>
      </c>
      <c r="J771" s="29">
        <f>База!J744-'База (2)'!J771</f>
        <v>0</v>
      </c>
      <c r="K771" s="111">
        <f>База!K744-'База (2)'!K771</f>
        <v>13</v>
      </c>
      <c r="L771" s="18">
        <f>База!L744-'База (2)'!L771</f>
        <v>221</v>
      </c>
      <c r="M771" s="29">
        <f>База!M744-'База (2)'!M771</f>
        <v>567058.31000000006</v>
      </c>
      <c r="N771" s="181">
        <f>База!N744-'База (2)'!N771</f>
        <v>1</v>
      </c>
      <c r="O771" s="19">
        <f>База!O744-'База (2)'!O771</f>
        <v>1</v>
      </c>
      <c r="P771" s="32">
        <f>База!P744-'База (2)'!P771</f>
        <v>1</v>
      </c>
      <c r="Q771" s="93"/>
      <c r="R771" s="93"/>
      <c r="S771" s="93"/>
      <c r="T771" s="87"/>
      <c r="U771" s="81"/>
      <c r="AB771" s="22"/>
    </row>
    <row r="772" spans="1:28" s="20" customFormat="1" outlineLevel="1">
      <c r="A772" s="194" t="s">
        <v>108</v>
      </c>
      <c r="B772" s="7" t="s">
        <v>171</v>
      </c>
      <c r="C772" s="8" t="s">
        <v>156</v>
      </c>
      <c r="D772" s="162"/>
      <c r="E772" s="28">
        <f>База!E745-'База (2)'!E772</f>
        <v>200</v>
      </c>
      <c r="F772" s="17">
        <f>База!F745-'База (2)'!F772</f>
        <v>2360</v>
      </c>
      <c r="G772" s="29">
        <f>База!G745-'База (2)'!G772</f>
        <v>5283373</v>
      </c>
      <c r="H772" s="28">
        <f>База!H745-'База (2)'!H772</f>
        <v>200</v>
      </c>
      <c r="I772" s="17">
        <f>База!I745-'База (2)'!I772</f>
        <v>2354</v>
      </c>
      <c r="J772" s="29">
        <f>База!J745-'База (2)'!J772</f>
        <v>5230674.1000000006</v>
      </c>
      <c r="K772" s="111">
        <f>База!K745-'База (2)'!K772</f>
        <v>0</v>
      </c>
      <c r="L772" s="18">
        <f>База!L745-'База (2)'!L772</f>
        <v>-6</v>
      </c>
      <c r="M772" s="29">
        <f>База!M745-'База (2)'!M772</f>
        <v>-52698.899999999441</v>
      </c>
      <c r="N772" s="181">
        <f>База!N745-'База (2)'!N772</f>
        <v>0</v>
      </c>
      <c r="O772" s="19">
        <f>База!O745-'База (2)'!O772</f>
        <v>-2.542372881355932E-3</v>
      </c>
      <c r="P772" s="32">
        <f>База!P745-'База (2)'!P772</f>
        <v>-9.9744803177817358E-3</v>
      </c>
      <c r="Q772" s="93"/>
      <c r="R772" s="93"/>
      <c r="S772" s="93"/>
      <c r="T772" s="87"/>
      <c r="U772" s="81"/>
    </row>
    <row r="773" spans="1:28" s="20" customFormat="1" outlineLevel="1">
      <c r="A773" s="193" t="s">
        <v>108</v>
      </c>
      <c r="B773" s="5" t="s">
        <v>141</v>
      </c>
      <c r="C773" s="6" t="s">
        <v>140</v>
      </c>
      <c r="D773" s="161" t="s">
        <v>159</v>
      </c>
      <c r="E773" s="26">
        <f>База!E746-'База (2)'!E773</f>
        <v>0</v>
      </c>
      <c r="F773" s="14">
        <f>База!F746-'База (2)'!F773</f>
        <v>0</v>
      </c>
      <c r="G773" s="27">
        <f>База!G746-'База (2)'!G773</f>
        <v>0</v>
      </c>
      <c r="H773" s="26">
        <f>База!H746-'База (2)'!H773</f>
        <v>0</v>
      </c>
      <c r="I773" s="21">
        <f>База!I746-'База (2)'!I773</f>
        <v>0</v>
      </c>
      <c r="J773" s="27">
        <f>База!J746-'База (2)'!J773</f>
        <v>0</v>
      </c>
      <c r="K773" s="26">
        <f>База!K746-'База (2)'!K773</f>
        <v>0</v>
      </c>
      <c r="L773" s="21">
        <f>База!L746-'База (2)'!L773</f>
        <v>0</v>
      </c>
      <c r="M773" s="27">
        <f>База!M746-'База (2)'!M773</f>
        <v>0</v>
      </c>
      <c r="N773" s="30">
        <f>База!N746-'База (2)'!N773</f>
        <v>0</v>
      </c>
      <c r="O773" s="15">
        <f>База!O746-'База (2)'!O773</f>
        <v>0</v>
      </c>
      <c r="P773" s="31">
        <f>База!P746-'База (2)'!P773</f>
        <v>0</v>
      </c>
      <c r="Q773" s="92"/>
      <c r="R773" s="92"/>
      <c r="S773" s="92"/>
      <c r="T773" s="87"/>
      <c r="U773" s="81"/>
    </row>
    <row r="774" spans="1:28" s="20" customFormat="1" outlineLevel="1">
      <c r="A774" s="193" t="s">
        <v>108</v>
      </c>
      <c r="B774" s="5"/>
      <c r="C774" s="8" t="s">
        <v>166</v>
      </c>
      <c r="D774" s="162" t="s">
        <v>159</v>
      </c>
      <c r="E774" s="28">
        <f>База!E747-'База (2)'!E774</f>
        <v>0</v>
      </c>
      <c r="F774" s="17">
        <f>База!F747-'База (2)'!F774</f>
        <v>0</v>
      </c>
      <c r="G774" s="29">
        <f>База!G747-'База (2)'!G774</f>
        <v>0</v>
      </c>
      <c r="H774" s="28">
        <f>База!H747-'База (2)'!H774</f>
        <v>0</v>
      </c>
      <c r="I774" s="17">
        <f>База!I747-'База (2)'!I774</f>
        <v>0</v>
      </c>
      <c r="J774" s="29">
        <f>База!J747-'База (2)'!J774</f>
        <v>0</v>
      </c>
      <c r="K774" s="111">
        <f>База!K747-'База (2)'!K774</f>
        <v>0</v>
      </c>
      <c r="L774" s="18">
        <f>База!L747-'База (2)'!L774</f>
        <v>0</v>
      </c>
      <c r="M774" s="29">
        <f>База!M747-'База (2)'!M774</f>
        <v>0</v>
      </c>
      <c r="N774" s="30">
        <f>База!N747-'База (2)'!N774</f>
        <v>0</v>
      </c>
      <c r="O774" s="15">
        <f>База!O747-'База (2)'!O774</f>
        <v>0</v>
      </c>
      <c r="P774" s="31">
        <f>База!P747-'База (2)'!P774</f>
        <v>0</v>
      </c>
      <c r="Q774" s="93"/>
      <c r="R774" s="93"/>
      <c r="S774" s="93"/>
      <c r="T774" s="87"/>
      <c r="U774" s="81"/>
    </row>
    <row r="775" spans="1:28" s="16" customFormat="1" outlineLevel="1">
      <c r="A775" s="193" t="s">
        <v>108</v>
      </c>
      <c r="B775" s="5"/>
      <c r="C775" s="8" t="s">
        <v>167</v>
      </c>
      <c r="D775" s="162" t="s">
        <v>159</v>
      </c>
      <c r="E775" s="28">
        <f>База!E748-'База (2)'!E775</f>
        <v>200</v>
      </c>
      <c r="F775" s="17">
        <f>База!F748-'База (2)'!F775</f>
        <v>2360</v>
      </c>
      <c r="G775" s="29">
        <f>База!G748-'База (2)'!G775</f>
        <v>5283373</v>
      </c>
      <c r="H775" s="111">
        <f>База!H748-'База (2)'!H775</f>
        <v>200</v>
      </c>
      <c r="I775" s="18">
        <f>База!I748-'База (2)'!I775</f>
        <v>2354</v>
      </c>
      <c r="J775" s="29">
        <f>База!J748-'База (2)'!J775</f>
        <v>5230674.1000000006</v>
      </c>
      <c r="K775" s="111">
        <f>База!K748-'База (2)'!K775</f>
        <v>0</v>
      </c>
      <c r="L775" s="18">
        <f>База!L748-'База (2)'!L775</f>
        <v>-6</v>
      </c>
      <c r="M775" s="29">
        <f>База!M748-'База (2)'!M775</f>
        <v>-52698.899999999441</v>
      </c>
      <c r="N775" s="181">
        <f>База!N748-'База (2)'!N775</f>
        <v>0</v>
      </c>
      <c r="O775" s="19">
        <f>База!O748-'База (2)'!O775</f>
        <v>-2.542372881355932E-3</v>
      </c>
      <c r="P775" s="32">
        <f>База!P748-'База (2)'!P775</f>
        <v>-9.9744803177817358E-3</v>
      </c>
      <c r="Q775" s="93"/>
      <c r="R775" s="93"/>
      <c r="S775" s="93"/>
      <c r="T775" s="86"/>
      <c r="U775" s="81"/>
    </row>
    <row r="776" spans="1:28" s="20" customFormat="1" ht="31.5" outlineLevel="1">
      <c r="A776" s="193" t="s">
        <v>108</v>
      </c>
      <c r="B776" s="5"/>
      <c r="C776" s="129" t="s">
        <v>182</v>
      </c>
      <c r="D776" s="162" t="s">
        <v>159</v>
      </c>
      <c r="E776" s="28">
        <f>База!E749-'База (2)'!E776</f>
        <v>0</v>
      </c>
      <c r="F776" s="17">
        <f>База!F749-'База (2)'!F776</f>
        <v>0</v>
      </c>
      <c r="G776" s="29">
        <f>База!G749-'База (2)'!G776</f>
        <v>0</v>
      </c>
      <c r="H776" s="28">
        <f>База!H749-'База (2)'!H776</f>
        <v>0</v>
      </c>
      <c r="I776" s="18">
        <f>База!I749-'База (2)'!I776</f>
        <v>0</v>
      </c>
      <c r="J776" s="29">
        <f>База!J749-'База (2)'!J776</f>
        <v>0</v>
      </c>
      <c r="K776" s="111">
        <f>База!K749-'База (2)'!K776</f>
        <v>0</v>
      </c>
      <c r="L776" s="18">
        <f>База!L749-'База (2)'!L776</f>
        <v>0</v>
      </c>
      <c r="M776" s="29">
        <f>База!M749-'База (2)'!M776</f>
        <v>0</v>
      </c>
      <c r="N776" s="30">
        <f>База!N749-'База (2)'!N776</f>
        <v>0</v>
      </c>
      <c r="O776" s="15">
        <f>База!O749-'База (2)'!O776</f>
        <v>0</v>
      </c>
      <c r="P776" s="31">
        <f>База!P749-'База (2)'!P776</f>
        <v>0</v>
      </c>
      <c r="Q776" s="93"/>
      <c r="R776" s="93"/>
      <c r="S776" s="93"/>
      <c r="T776" s="87"/>
      <c r="U776" s="81"/>
    </row>
    <row r="777" spans="1:28" s="20" customFormat="1" outlineLevel="1">
      <c r="A777" s="194" t="s">
        <v>108</v>
      </c>
      <c r="B777" s="7" t="s">
        <v>185</v>
      </c>
      <c r="C777" s="8" t="s">
        <v>157</v>
      </c>
      <c r="D777" s="162" t="s">
        <v>159</v>
      </c>
      <c r="E777" s="28">
        <f>База!E750-'База (2)'!E777</f>
        <v>250</v>
      </c>
      <c r="F777" s="17">
        <f>База!F750-'База (2)'!F777</f>
        <v>1720</v>
      </c>
      <c r="G777" s="29">
        <f>База!G750-'База (2)'!G777</f>
        <v>3814767.5272727273</v>
      </c>
      <c r="H777" s="28">
        <f>База!H750-'База (2)'!H777</f>
        <v>300</v>
      </c>
      <c r="I777" s="17">
        <f>База!I750-'База (2)'!I777</f>
        <v>1200</v>
      </c>
      <c r="J777" s="29">
        <f>База!J750-'База (2)'!J777</f>
        <v>3222048</v>
      </c>
      <c r="K777" s="111">
        <f>База!K750-'База (2)'!K777</f>
        <v>50</v>
      </c>
      <c r="L777" s="18">
        <f>База!L750-'База (2)'!L777</f>
        <v>-520</v>
      </c>
      <c r="M777" s="29">
        <f>База!M750-'База (2)'!M777</f>
        <v>-592719.52727272734</v>
      </c>
      <c r="N777" s="181">
        <f>База!N750-'База (2)'!N777</f>
        <v>0.2</v>
      </c>
      <c r="O777" s="19">
        <f>База!O750-'База (2)'!O777</f>
        <v>-0.30232558139534882</v>
      </c>
      <c r="P777" s="32">
        <f>База!P750-'База (2)'!P777</f>
        <v>-0.15537500595651693</v>
      </c>
      <c r="Q777" s="93"/>
      <c r="R777" s="93"/>
      <c r="S777" s="93"/>
      <c r="T777" s="87"/>
      <c r="U777" s="81"/>
    </row>
    <row r="778" spans="1:28" s="20" customFormat="1" outlineLevel="1">
      <c r="A778" s="194" t="s">
        <v>108</v>
      </c>
      <c r="B778" s="7" t="s">
        <v>186</v>
      </c>
      <c r="C778" s="8" t="s">
        <v>183</v>
      </c>
      <c r="D778" s="162" t="s">
        <v>159</v>
      </c>
      <c r="E778" s="28">
        <f>База!E751-'База (2)'!E778</f>
        <v>250</v>
      </c>
      <c r="F778" s="17">
        <f>База!F751-'База (2)'!F778</f>
        <v>1720</v>
      </c>
      <c r="G778" s="29">
        <f>База!G751-'База (2)'!G778</f>
        <v>3814767.5272727273</v>
      </c>
      <c r="H778" s="28">
        <f>База!H751-'База (2)'!H778</f>
        <v>300</v>
      </c>
      <c r="I778" s="17">
        <f>База!I751-'База (2)'!I778</f>
        <v>1200</v>
      </c>
      <c r="J778" s="29">
        <f>База!J751-'База (2)'!J778</f>
        <v>3222048</v>
      </c>
      <c r="K778" s="111">
        <f>База!K751-'База (2)'!K778</f>
        <v>50</v>
      </c>
      <c r="L778" s="18">
        <f>База!L751-'База (2)'!L778</f>
        <v>-520</v>
      </c>
      <c r="M778" s="29">
        <f>База!M751-'База (2)'!M778</f>
        <v>-592719.52727272734</v>
      </c>
      <c r="N778" s="181">
        <f>База!N751-'База (2)'!N778</f>
        <v>0.2</v>
      </c>
      <c r="O778" s="19">
        <f>База!O751-'База (2)'!O778</f>
        <v>-0.30232558139534882</v>
      </c>
      <c r="P778" s="32">
        <f>База!P751-'База (2)'!P778</f>
        <v>-0.15537500595651693</v>
      </c>
      <c r="Q778" s="93"/>
      <c r="R778" s="93"/>
      <c r="S778" s="93"/>
      <c r="T778" s="87"/>
      <c r="U778" s="81"/>
    </row>
    <row r="779" spans="1:28" s="20" customFormat="1" outlineLevel="1">
      <c r="A779" s="194" t="s">
        <v>108</v>
      </c>
      <c r="B779" s="7" t="s">
        <v>187</v>
      </c>
      <c r="C779" s="8" t="s">
        <v>156</v>
      </c>
      <c r="D779" s="162"/>
      <c r="E779" s="28" t="e">
        <f>База!#REF!-'База (2)'!E779</f>
        <v>#REF!</v>
      </c>
      <c r="F779" s="17" t="e">
        <f>База!#REF!-'База (2)'!F779</f>
        <v>#REF!</v>
      </c>
      <c r="G779" s="29" t="e">
        <f>База!#REF!-'База (2)'!G779</f>
        <v>#REF!</v>
      </c>
      <c r="H779" s="28" t="e">
        <f>База!#REF!-'База (2)'!H779</f>
        <v>#REF!</v>
      </c>
      <c r="I779" s="17" t="e">
        <f>База!#REF!-'База (2)'!I779</f>
        <v>#REF!</v>
      </c>
      <c r="J779" s="29" t="e">
        <f>База!#REF!-'База (2)'!J779</f>
        <v>#REF!</v>
      </c>
      <c r="K779" s="111" t="e">
        <f>База!#REF!-'База (2)'!K779</f>
        <v>#REF!</v>
      </c>
      <c r="L779" s="18" t="e">
        <f>База!#REF!-'База (2)'!L779</f>
        <v>#REF!</v>
      </c>
      <c r="M779" s="29" t="e">
        <f>База!#REF!-'База (2)'!M779</f>
        <v>#REF!</v>
      </c>
      <c r="N779" s="181" t="e">
        <f>База!#REF!-'База (2)'!N779</f>
        <v>#REF!</v>
      </c>
      <c r="O779" s="19" t="e">
        <f>База!#REF!-'База (2)'!O779</f>
        <v>#REF!</v>
      </c>
      <c r="P779" s="32" t="e">
        <f>База!#REF!-'База (2)'!P779</f>
        <v>#REF!</v>
      </c>
      <c r="Q779" s="93"/>
      <c r="R779" s="93"/>
      <c r="S779" s="93"/>
      <c r="U779" s="81"/>
    </row>
    <row r="780" spans="1:28" s="20" customFormat="1" ht="31.5" outlineLevel="1">
      <c r="A780" s="193" t="s">
        <v>108</v>
      </c>
      <c r="B780" s="5" t="s">
        <v>139</v>
      </c>
      <c r="C780" s="9" t="s">
        <v>142</v>
      </c>
      <c r="D780" s="163" t="s">
        <v>1</v>
      </c>
      <c r="E780" s="26">
        <f>База!E752-'База (2)'!E780</f>
        <v>0</v>
      </c>
      <c r="F780" s="21">
        <f>База!F752-'База (2)'!F780</f>
        <v>0</v>
      </c>
      <c r="G780" s="27">
        <f>База!G752-'База (2)'!G780</f>
        <v>0</v>
      </c>
      <c r="H780" s="26">
        <f>База!H752-'База (2)'!H780</f>
        <v>0</v>
      </c>
      <c r="I780" s="21">
        <f>База!I752-'База (2)'!I780</f>
        <v>0</v>
      </c>
      <c r="J780" s="27">
        <f>База!J752-'База (2)'!J780</f>
        <v>0</v>
      </c>
      <c r="K780" s="26">
        <f>База!K752-'База (2)'!K780</f>
        <v>0</v>
      </c>
      <c r="L780" s="21">
        <f>База!L752-'База (2)'!L780</f>
        <v>0</v>
      </c>
      <c r="M780" s="27">
        <f>База!M752-'База (2)'!M780</f>
        <v>0</v>
      </c>
      <c r="N780" s="30">
        <f>База!N752-'База (2)'!N780</f>
        <v>0</v>
      </c>
      <c r="O780" s="15">
        <f>База!O752-'База (2)'!O780</f>
        <v>0</v>
      </c>
      <c r="P780" s="31">
        <f>База!P752-'База (2)'!P780</f>
        <v>0</v>
      </c>
      <c r="Q780" s="92"/>
      <c r="R780" s="92"/>
      <c r="S780" s="92"/>
      <c r="T780" s="87"/>
      <c r="U780" s="81"/>
    </row>
    <row r="781" spans="1:28" s="20" customFormat="1" ht="31.5" outlineLevel="1">
      <c r="A781" s="194" t="s">
        <v>108</v>
      </c>
      <c r="B781" s="7" t="s">
        <v>188</v>
      </c>
      <c r="C781" s="10" t="s">
        <v>184</v>
      </c>
      <c r="D781" s="164" t="s">
        <v>1</v>
      </c>
      <c r="E781" s="28">
        <f>База!E753-'База (2)'!E781</f>
        <v>0</v>
      </c>
      <c r="F781" s="17">
        <f>База!F753-'База (2)'!F781</f>
        <v>0</v>
      </c>
      <c r="G781" s="29">
        <f>База!G753-'База (2)'!G781</f>
        <v>0</v>
      </c>
      <c r="H781" s="28">
        <f>База!H753-'База (2)'!H781</f>
        <v>0</v>
      </c>
      <c r="I781" s="17">
        <f>База!I753-'База (2)'!I781</f>
        <v>0</v>
      </c>
      <c r="J781" s="29">
        <f>База!J753-'База (2)'!J781</f>
        <v>0</v>
      </c>
      <c r="K781" s="111">
        <f>База!K753-'База (2)'!K781</f>
        <v>0</v>
      </c>
      <c r="L781" s="18">
        <f>База!L753-'База (2)'!L781</f>
        <v>0</v>
      </c>
      <c r="M781" s="29">
        <f>База!M753-'База (2)'!M781</f>
        <v>0</v>
      </c>
      <c r="N781" s="181">
        <f>База!N753-'База (2)'!N781</f>
        <v>0</v>
      </c>
      <c r="O781" s="19">
        <f>База!O753-'База (2)'!O781</f>
        <v>0</v>
      </c>
      <c r="P781" s="32">
        <f>База!P753-'База (2)'!P781</f>
        <v>0</v>
      </c>
      <c r="Q781" s="93"/>
      <c r="R781" s="93"/>
      <c r="S781" s="93"/>
      <c r="T781" s="87"/>
      <c r="U781" s="81"/>
    </row>
    <row r="782" spans="1:28" s="20" customFormat="1" ht="31.5" outlineLevel="1">
      <c r="A782" s="194" t="s">
        <v>108</v>
      </c>
      <c r="B782" s="7"/>
      <c r="C782" s="10" t="s">
        <v>224</v>
      </c>
      <c r="D782" s="164" t="s">
        <v>225</v>
      </c>
      <c r="E782" s="28">
        <f>База!E754-'База (2)'!E782</f>
        <v>0</v>
      </c>
      <c r="F782" s="17">
        <f>База!F754-'База (2)'!F782</f>
        <v>0</v>
      </c>
      <c r="G782" s="29">
        <f>База!G754-'База (2)'!G782</f>
        <v>0</v>
      </c>
      <c r="H782" s="28">
        <f>База!H754-'База (2)'!H782</f>
        <v>0</v>
      </c>
      <c r="I782" s="17">
        <f>База!I754-'База (2)'!I782</f>
        <v>0</v>
      </c>
      <c r="J782" s="29">
        <f>База!J754-'База (2)'!J782</f>
        <v>0</v>
      </c>
      <c r="K782" s="111">
        <f>База!K754-'База (2)'!K782</f>
        <v>0</v>
      </c>
      <c r="L782" s="18">
        <f>База!L754-'База (2)'!L782</f>
        <v>0</v>
      </c>
      <c r="M782" s="29">
        <f>База!M754-'База (2)'!M782</f>
        <v>0</v>
      </c>
      <c r="N782" s="181">
        <f>База!N754-'База (2)'!N782</f>
        <v>0</v>
      </c>
      <c r="O782" s="19">
        <f>База!O754-'База (2)'!O782</f>
        <v>0</v>
      </c>
      <c r="P782" s="32">
        <f>База!P754-'База (2)'!P782</f>
        <v>0</v>
      </c>
      <c r="Q782" s="93"/>
      <c r="R782" s="93"/>
      <c r="S782" s="93"/>
      <c r="T782" s="87"/>
      <c r="U782" s="81"/>
    </row>
    <row r="783" spans="1:28" s="20" customFormat="1" outlineLevel="1">
      <c r="A783" s="194" t="s">
        <v>108</v>
      </c>
      <c r="B783" s="7"/>
      <c r="C783" s="10" t="s">
        <v>222</v>
      </c>
      <c r="D783" s="164" t="s">
        <v>223</v>
      </c>
      <c r="E783" s="28">
        <f>База!E755-'База (2)'!E783</f>
        <v>0</v>
      </c>
      <c r="F783" s="17">
        <f>База!F755-'База (2)'!F783</f>
        <v>0</v>
      </c>
      <c r="G783" s="29">
        <f>База!G755-'База (2)'!G783</f>
        <v>0</v>
      </c>
      <c r="H783" s="28">
        <f>База!H755-'База (2)'!H783</f>
        <v>0</v>
      </c>
      <c r="I783" s="17">
        <f>База!I755-'База (2)'!I783</f>
        <v>0</v>
      </c>
      <c r="J783" s="29">
        <f>База!J755-'База (2)'!J783</f>
        <v>0</v>
      </c>
      <c r="K783" s="111">
        <f>База!K755-'База (2)'!K783</f>
        <v>0</v>
      </c>
      <c r="L783" s="18">
        <f>База!L755-'База (2)'!L783</f>
        <v>0</v>
      </c>
      <c r="M783" s="29">
        <f>База!M755-'База (2)'!M783</f>
        <v>0</v>
      </c>
      <c r="N783" s="181">
        <f>База!N755-'База (2)'!N783</f>
        <v>0</v>
      </c>
      <c r="O783" s="19">
        <f>База!O755-'База (2)'!O783</f>
        <v>0</v>
      </c>
      <c r="P783" s="32">
        <f>База!P755-'База (2)'!P783</f>
        <v>0</v>
      </c>
      <c r="Q783" s="93"/>
      <c r="R783" s="93"/>
      <c r="S783" s="93"/>
      <c r="T783" s="87"/>
      <c r="U783" s="81"/>
    </row>
    <row r="784" spans="1:28" s="20" customFormat="1" outlineLevel="1">
      <c r="A784" s="194" t="s">
        <v>108</v>
      </c>
      <c r="B784" s="7" t="s">
        <v>189</v>
      </c>
      <c r="C784" s="11" t="s">
        <v>144</v>
      </c>
      <c r="D784" s="164" t="s">
        <v>1</v>
      </c>
      <c r="E784" s="28">
        <f>База!E758-'База (2)'!E784</f>
        <v>98</v>
      </c>
      <c r="F784" s="17">
        <f>База!F758-'База (2)'!F784</f>
        <v>3107</v>
      </c>
      <c r="G784" s="29">
        <f>База!G758-'База (2)'!G784</f>
        <v>4869318.29</v>
      </c>
      <c r="H784" s="28">
        <f>База!H758-'База (2)'!H784</f>
        <v>177</v>
      </c>
      <c r="I784" s="17">
        <f>База!I758-'База (2)'!I784</f>
        <v>5704</v>
      </c>
      <c r="J784" s="29">
        <f>База!J758-'База (2)'!J784</f>
        <v>10555975.470000001</v>
      </c>
      <c r="K784" s="111">
        <f>База!K758-'База (2)'!K784</f>
        <v>79</v>
      </c>
      <c r="L784" s="18">
        <f>База!L758-'База (2)'!L784</f>
        <v>2597</v>
      </c>
      <c r="M784" s="29">
        <f>База!M758-'База (2)'!M784</f>
        <v>5686657.1800000006</v>
      </c>
      <c r="N784" s="181">
        <f>База!N758-'База (2)'!N784</f>
        <v>0.80612244897959184</v>
      </c>
      <c r="O784" s="19">
        <f>База!O758-'База (2)'!O784</f>
        <v>0.83585452204699062</v>
      </c>
      <c r="P784" s="32">
        <f>База!P758-'База (2)'!P784</f>
        <v>1.1678548908331889</v>
      </c>
      <c r="Q784" s="93"/>
      <c r="R784" s="93"/>
      <c r="S784" s="93"/>
      <c r="T784" s="87"/>
      <c r="U784" s="81"/>
    </row>
    <row r="785" spans="1:28" s="16" customFormat="1" outlineLevel="1">
      <c r="A785" s="193" t="s">
        <v>108</v>
      </c>
      <c r="B785" s="5" t="s">
        <v>143</v>
      </c>
      <c r="C785" s="6" t="s">
        <v>2</v>
      </c>
      <c r="D785" s="163" t="s">
        <v>3</v>
      </c>
      <c r="E785" s="26">
        <f>База!E759-'База (2)'!E785</f>
        <v>164</v>
      </c>
      <c r="F785" s="14">
        <f>База!F759-'База (2)'!F785</f>
        <v>1074</v>
      </c>
      <c r="G785" s="27">
        <f>База!G759-'База (2)'!G785</f>
        <v>5269838</v>
      </c>
      <c r="H785" s="230">
        <f>База!H759-'База (2)'!H785</f>
        <v>180</v>
      </c>
      <c r="I785" s="231">
        <f>База!I759-'База (2)'!I785</f>
        <v>960</v>
      </c>
      <c r="J785" s="232">
        <f>База!J759-'База (2)'!J785</f>
        <v>5796666</v>
      </c>
      <c r="K785" s="165">
        <f>База!K759-'База (2)'!K785</f>
        <v>16</v>
      </c>
      <c r="L785" s="21">
        <f>База!L759-'База (2)'!L785</f>
        <v>-114</v>
      </c>
      <c r="M785" s="27">
        <f>База!M759-'База (2)'!M785</f>
        <v>526828</v>
      </c>
      <c r="N785" s="30">
        <f>База!N759-'База (2)'!N785</f>
        <v>9.7560975609756101E-2</v>
      </c>
      <c r="O785" s="15">
        <f>База!O759-'База (2)'!O785</f>
        <v>-0.10614525139664804</v>
      </c>
      <c r="P785" s="31">
        <f>База!P759-'База (2)'!P785</f>
        <v>9.9970435523824452E-2</v>
      </c>
      <c r="Q785" s="92"/>
      <c r="R785" s="92"/>
      <c r="S785" s="92"/>
      <c r="T785" s="86"/>
      <c r="U785" s="81"/>
    </row>
    <row r="786" spans="1:28" s="13" customFormat="1">
      <c r="A786" s="36" t="s">
        <v>94</v>
      </c>
      <c r="B786" s="37" t="s">
        <v>111</v>
      </c>
      <c r="C786" s="215" t="s">
        <v>110</v>
      </c>
      <c r="D786" s="208" t="s">
        <v>145</v>
      </c>
      <c r="E786" s="40" t="e">
        <f>База!E760-'База (2)'!E786</f>
        <v>#VALUE!</v>
      </c>
      <c r="F786" s="41" t="e">
        <f>База!F760-'База (2)'!F786</f>
        <v>#VALUE!</v>
      </c>
      <c r="G786" s="42">
        <f>База!G760-'База (2)'!G786</f>
        <v>-13558392.670000002</v>
      </c>
      <c r="H786" s="40" t="e">
        <f>База!H760-'База (2)'!H786</f>
        <v>#VALUE!</v>
      </c>
      <c r="I786" s="41" t="e">
        <f>База!I760-'База (2)'!I786</f>
        <v>#VALUE!</v>
      </c>
      <c r="J786" s="42">
        <f>База!J760-'База (2)'!J786</f>
        <v>-5617825.3799999999</v>
      </c>
      <c r="K786" s="40" t="e">
        <f>База!K760-'База (2)'!K786</f>
        <v>#VALUE!</v>
      </c>
      <c r="L786" s="41" t="e">
        <f>База!L760-'База (2)'!L786</f>
        <v>#VALUE!</v>
      </c>
      <c r="M786" s="42">
        <f>База!M760-'База (2)'!M786</f>
        <v>7940567.290000001</v>
      </c>
      <c r="N786" s="216" t="e">
        <f>База!N760-'База (2)'!N786</f>
        <v>#VALUE!</v>
      </c>
      <c r="O786" s="217" t="e">
        <f>База!O760-'База (2)'!O786</f>
        <v>#VALUE!</v>
      </c>
      <c r="P786" s="43">
        <f>База!P760-'База (2)'!P786</f>
        <v>8.5309084356579523E-2</v>
      </c>
      <c r="Q786" s="91"/>
      <c r="R786" s="91"/>
      <c r="S786" s="91"/>
      <c r="T786" s="85"/>
      <c r="U786" s="81"/>
      <c r="W786" s="81"/>
      <c r="X786" s="81">
        <v>7710825.3799999999</v>
      </c>
    </row>
    <row r="787" spans="1:28" s="16" customFormat="1" outlineLevel="1">
      <c r="A787" s="193" t="s">
        <v>111</v>
      </c>
      <c r="B787" s="5" t="s">
        <v>136</v>
      </c>
      <c r="C787" s="6" t="s">
        <v>137</v>
      </c>
      <c r="D787" s="161" t="s">
        <v>194</v>
      </c>
      <c r="E787" s="26">
        <f>База!E761-'База (2)'!E787</f>
        <v>-83</v>
      </c>
      <c r="F787" s="14">
        <f>База!F761-'База (2)'!F787</f>
        <v>-1236</v>
      </c>
      <c r="G787" s="27">
        <f>База!G761-'База (2)'!G787</f>
        <v>-3538447.28</v>
      </c>
      <c r="H787" s="26">
        <f>База!H761-'База (2)'!H787</f>
        <v>0</v>
      </c>
      <c r="I787" s="14">
        <f>База!I761-'База (2)'!I787</f>
        <v>0</v>
      </c>
      <c r="J787" s="27">
        <f>База!J761-'База (2)'!J787</f>
        <v>0</v>
      </c>
      <c r="K787" s="26">
        <f>База!K761-'База (2)'!K787</f>
        <v>83</v>
      </c>
      <c r="L787" s="14">
        <f>База!L761-'База (2)'!L787</f>
        <v>1236</v>
      </c>
      <c r="M787" s="27">
        <f>База!M761-'База (2)'!M787</f>
        <v>3538447.28</v>
      </c>
      <c r="N787" s="30">
        <f>База!N761-'База (2)'!N787</f>
        <v>1</v>
      </c>
      <c r="O787" s="15">
        <f>База!O761-'База (2)'!O787</f>
        <v>1</v>
      </c>
      <c r="P787" s="31">
        <f>База!P761-'База (2)'!P787</f>
        <v>1</v>
      </c>
      <c r="Q787" s="92"/>
      <c r="R787" s="92"/>
      <c r="S787" s="92"/>
      <c r="T787" s="86"/>
      <c r="U787" s="81"/>
    </row>
    <row r="788" spans="1:28" s="20" customFormat="1" outlineLevel="1">
      <c r="A788" s="194" t="s">
        <v>111</v>
      </c>
      <c r="B788" s="7"/>
      <c r="C788" s="8" t="s">
        <v>166</v>
      </c>
      <c r="D788" s="162" t="s">
        <v>194</v>
      </c>
      <c r="E788" s="28">
        <f>База!E762-'База (2)'!E788</f>
        <v>-83</v>
      </c>
      <c r="F788" s="17">
        <f>База!F762-'База (2)'!F788</f>
        <v>-1236</v>
      </c>
      <c r="G788" s="29">
        <f>База!G762-'База (2)'!G788</f>
        <v>-3538447.28</v>
      </c>
      <c r="H788" s="28">
        <f>База!H762-'База (2)'!H788</f>
        <v>0</v>
      </c>
      <c r="I788" s="17">
        <f>База!I762-'База (2)'!I788</f>
        <v>0</v>
      </c>
      <c r="J788" s="29">
        <f>База!J762-'База (2)'!J788</f>
        <v>0</v>
      </c>
      <c r="K788" s="28">
        <f>База!K762-'База (2)'!K788</f>
        <v>83</v>
      </c>
      <c r="L788" s="18">
        <f>База!L762-'База (2)'!L788</f>
        <v>1236</v>
      </c>
      <c r="M788" s="29">
        <f>База!M762-'База (2)'!M788</f>
        <v>3538447.28</v>
      </c>
      <c r="N788" s="181">
        <f>База!N762-'База (2)'!N788</f>
        <v>1</v>
      </c>
      <c r="O788" s="19">
        <f>База!O762-'База (2)'!O788</f>
        <v>1</v>
      </c>
      <c r="P788" s="32">
        <f>База!P762-'База (2)'!P788</f>
        <v>1</v>
      </c>
      <c r="Q788" s="93"/>
      <c r="R788" s="93"/>
      <c r="S788" s="93"/>
      <c r="T788" s="87"/>
      <c r="U788" s="81"/>
    </row>
    <row r="789" spans="1:28" s="20" customFormat="1" outlineLevel="1">
      <c r="A789" s="194" t="s">
        <v>111</v>
      </c>
      <c r="B789" s="7"/>
      <c r="C789" s="8" t="s">
        <v>167</v>
      </c>
      <c r="D789" s="162" t="s">
        <v>194</v>
      </c>
      <c r="E789" s="28">
        <f>База!E763-'База (2)'!E789</f>
        <v>0</v>
      </c>
      <c r="F789" s="17">
        <f>База!F763-'База (2)'!F789</f>
        <v>0</v>
      </c>
      <c r="G789" s="29">
        <f>База!G763-'База (2)'!G789</f>
        <v>0</v>
      </c>
      <c r="H789" s="28">
        <f>База!H763-'База (2)'!H789</f>
        <v>0</v>
      </c>
      <c r="I789" s="17">
        <f>База!I763-'База (2)'!I789</f>
        <v>0</v>
      </c>
      <c r="J789" s="29">
        <f>База!J763-'База (2)'!J789</f>
        <v>0</v>
      </c>
      <c r="K789" s="111">
        <f>База!K763-'База (2)'!K789</f>
        <v>0</v>
      </c>
      <c r="L789" s="18">
        <f>База!L763-'База (2)'!L789</f>
        <v>0</v>
      </c>
      <c r="M789" s="29">
        <f>База!M763-'База (2)'!M789</f>
        <v>0</v>
      </c>
      <c r="N789" s="181">
        <f>База!N763-'База (2)'!N789</f>
        <v>0</v>
      </c>
      <c r="O789" s="19">
        <f>База!O763-'База (2)'!O789</f>
        <v>0</v>
      </c>
      <c r="P789" s="32">
        <f>База!P763-'База (2)'!P789</f>
        <v>0</v>
      </c>
      <c r="Q789" s="93"/>
      <c r="R789" s="93"/>
      <c r="S789" s="93"/>
      <c r="T789" s="87"/>
      <c r="U789" s="81"/>
    </row>
    <row r="790" spans="1:28" s="20" customFormat="1" outlineLevel="1">
      <c r="A790" s="194" t="s">
        <v>111</v>
      </c>
      <c r="B790" s="7" t="s">
        <v>168</v>
      </c>
      <c r="C790" s="8" t="s">
        <v>138</v>
      </c>
      <c r="D790" s="162" t="s">
        <v>194</v>
      </c>
      <c r="E790" s="28">
        <f>База!E764-'База (2)'!E790</f>
        <v>0</v>
      </c>
      <c r="F790" s="17">
        <f>База!F764-'База (2)'!F790</f>
        <v>0</v>
      </c>
      <c r="G790" s="29">
        <f>База!G764-'База (2)'!G790</f>
        <v>0</v>
      </c>
      <c r="H790" s="28">
        <f>База!H764-'База (2)'!H790</f>
        <v>0</v>
      </c>
      <c r="I790" s="17">
        <f>База!I764-'База (2)'!I790</f>
        <v>0</v>
      </c>
      <c r="J790" s="29">
        <f>База!J764-'База (2)'!J790</f>
        <v>0</v>
      </c>
      <c r="K790" s="111">
        <f>База!K764-'База (2)'!K790</f>
        <v>0</v>
      </c>
      <c r="L790" s="18">
        <f>База!L764-'База (2)'!L790</f>
        <v>0</v>
      </c>
      <c r="M790" s="29">
        <f>База!M764-'База (2)'!M790</f>
        <v>0</v>
      </c>
      <c r="N790" s="181">
        <f>База!N764-'База (2)'!N790</f>
        <v>0</v>
      </c>
      <c r="O790" s="19">
        <f>База!O764-'База (2)'!O790</f>
        <v>0</v>
      </c>
      <c r="P790" s="32">
        <f>База!P764-'База (2)'!P790</f>
        <v>0</v>
      </c>
      <c r="Q790" s="93"/>
      <c r="R790" s="93"/>
      <c r="S790" s="93"/>
      <c r="U790" s="81"/>
    </row>
    <row r="791" spans="1:28" s="20" customFormat="1" ht="31.5" outlineLevel="1">
      <c r="A791" s="194" t="s">
        <v>111</v>
      </c>
      <c r="B791" s="7" t="s">
        <v>169</v>
      </c>
      <c r="C791" s="129" t="s">
        <v>181</v>
      </c>
      <c r="D791" s="162" t="s">
        <v>195</v>
      </c>
      <c r="E791" s="28">
        <f>База!E765-'База (2)'!E791</f>
        <v>0</v>
      </c>
      <c r="F791" s="17">
        <f>База!F765-'База (2)'!F791</f>
        <v>0</v>
      </c>
      <c r="G791" s="29">
        <f>База!G765-'База (2)'!G791</f>
        <v>0</v>
      </c>
      <c r="H791" s="111">
        <f>База!H765-'База (2)'!H791</f>
        <v>0</v>
      </c>
      <c r="I791" s="18">
        <f>База!I765-'База (2)'!I791</f>
        <v>0</v>
      </c>
      <c r="J791" s="29">
        <f>База!J765-'База (2)'!J791</f>
        <v>0</v>
      </c>
      <c r="K791" s="28">
        <f>База!K765-'База (2)'!K791</f>
        <v>0</v>
      </c>
      <c r="L791" s="18">
        <f>База!L765-'База (2)'!L791</f>
        <v>0</v>
      </c>
      <c r="M791" s="29">
        <f>База!M765-'База (2)'!M791</f>
        <v>0</v>
      </c>
      <c r="N791" s="181">
        <f>База!N765-'База (2)'!N791</f>
        <v>0</v>
      </c>
      <c r="O791" s="19">
        <f>База!O765-'База (2)'!O791</f>
        <v>0</v>
      </c>
      <c r="P791" s="32">
        <f>База!P765-'База (2)'!P791</f>
        <v>0</v>
      </c>
      <c r="Q791" s="93"/>
      <c r="R791" s="93"/>
      <c r="S791" s="93"/>
      <c r="T791" s="87"/>
      <c r="U791" s="81"/>
    </row>
    <row r="792" spans="1:28" s="20" customFormat="1" outlineLevel="1">
      <c r="A792" s="194" t="s">
        <v>111</v>
      </c>
      <c r="B792" s="7" t="s">
        <v>170</v>
      </c>
      <c r="C792" s="8" t="s">
        <v>180</v>
      </c>
      <c r="D792" s="162" t="s">
        <v>194</v>
      </c>
      <c r="E792" s="28">
        <f>База!E766-'База (2)'!E792</f>
        <v>-83</v>
      </c>
      <c r="F792" s="17">
        <f>База!F766-'База (2)'!F792</f>
        <v>-1236</v>
      </c>
      <c r="G792" s="29">
        <f>База!G766-'База (2)'!G792</f>
        <v>-3538447.28</v>
      </c>
      <c r="H792" s="28">
        <f>База!H766-'База (2)'!H792</f>
        <v>0</v>
      </c>
      <c r="I792" s="17">
        <f>База!I766-'База (2)'!I792</f>
        <v>0</v>
      </c>
      <c r="J792" s="29">
        <f>База!J766-'База (2)'!J792</f>
        <v>0</v>
      </c>
      <c r="K792" s="111">
        <f>База!K766-'База (2)'!K792</f>
        <v>83</v>
      </c>
      <c r="L792" s="18">
        <f>База!L766-'База (2)'!L792</f>
        <v>1236</v>
      </c>
      <c r="M792" s="29">
        <f>База!M766-'База (2)'!M792</f>
        <v>3538447.28</v>
      </c>
      <c r="N792" s="181">
        <f>База!N766-'База (2)'!N792</f>
        <v>1</v>
      </c>
      <c r="O792" s="19">
        <f>База!O766-'База (2)'!O792</f>
        <v>1</v>
      </c>
      <c r="P792" s="32">
        <f>База!P766-'База (2)'!P792</f>
        <v>1</v>
      </c>
      <c r="Q792" s="93"/>
      <c r="R792" s="93"/>
      <c r="S792" s="93"/>
      <c r="T792" s="87"/>
      <c r="U792" s="81"/>
      <c r="AB792" s="22"/>
    </row>
    <row r="793" spans="1:28" s="20" customFormat="1" outlineLevel="1">
      <c r="A793" s="194" t="s">
        <v>111</v>
      </c>
      <c r="B793" s="7" t="s">
        <v>171</v>
      </c>
      <c r="C793" s="8" t="s">
        <v>156</v>
      </c>
      <c r="D793" s="162"/>
      <c r="E793" s="28">
        <f>База!E767-'База (2)'!E793</f>
        <v>0</v>
      </c>
      <c r="F793" s="17">
        <f>База!F767-'База (2)'!F793</f>
        <v>0</v>
      </c>
      <c r="G793" s="29">
        <f>База!G767-'База (2)'!G793</f>
        <v>0</v>
      </c>
      <c r="H793" s="28">
        <f>База!H767-'База (2)'!H793</f>
        <v>0</v>
      </c>
      <c r="I793" s="17">
        <f>База!I767-'База (2)'!I793</f>
        <v>0</v>
      </c>
      <c r="J793" s="29">
        <f>База!J767-'База (2)'!J793</f>
        <v>0</v>
      </c>
      <c r="K793" s="111">
        <f>База!K767-'База (2)'!K793</f>
        <v>0</v>
      </c>
      <c r="L793" s="18">
        <f>База!L767-'База (2)'!L793</f>
        <v>0</v>
      </c>
      <c r="M793" s="29">
        <f>База!M767-'База (2)'!M793</f>
        <v>0</v>
      </c>
      <c r="N793" s="181">
        <f>База!N767-'База (2)'!N793</f>
        <v>0</v>
      </c>
      <c r="O793" s="19">
        <f>База!O767-'База (2)'!O793</f>
        <v>0</v>
      </c>
      <c r="P793" s="32">
        <f>База!P767-'База (2)'!P793</f>
        <v>0</v>
      </c>
      <c r="Q793" s="93"/>
      <c r="R793" s="93"/>
      <c r="S793" s="93"/>
      <c r="T793" s="87"/>
      <c r="U793" s="81"/>
    </row>
    <row r="794" spans="1:28" s="20" customFormat="1" outlineLevel="1">
      <c r="A794" s="193" t="s">
        <v>111</v>
      </c>
      <c r="B794" s="5" t="s">
        <v>141</v>
      </c>
      <c r="C794" s="6" t="s">
        <v>140</v>
      </c>
      <c r="D794" s="161" t="s">
        <v>159</v>
      </c>
      <c r="E794" s="26">
        <f>База!E768-'База (2)'!E794</f>
        <v>-405</v>
      </c>
      <c r="F794" s="14">
        <f>База!F768-'База (2)'!F794</f>
        <v>-4815</v>
      </c>
      <c r="G794" s="27">
        <f>База!G768-'База (2)'!G794</f>
        <v>-9612712.5300000012</v>
      </c>
      <c r="H794" s="26">
        <f>База!H768-'База (2)'!H794</f>
        <v>0</v>
      </c>
      <c r="I794" s="21">
        <f>База!I768-'База (2)'!I794</f>
        <v>0</v>
      </c>
      <c r="J794" s="27">
        <f>База!J768-'База (2)'!J794</f>
        <v>0</v>
      </c>
      <c r="K794" s="26">
        <f>База!K768-'База (2)'!K794</f>
        <v>405</v>
      </c>
      <c r="L794" s="21">
        <f>База!L768-'База (2)'!L794</f>
        <v>4815</v>
      </c>
      <c r="M794" s="27">
        <f>База!M768-'База (2)'!M794</f>
        <v>9612712.5300000012</v>
      </c>
      <c r="N794" s="30">
        <f>База!N768-'База (2)'!N794</f>
        <v>1</v>
      </c>
      <c r="O794" s="15">
        <f>База!O768-'База (2)'!O794</f>
        <v>1</v>
      </c>
      <c r="P794" s="31">
        <f>База!P768-'База (2)'!P794</f>
        <v>1</v>
      </c>
      <c r="Q794" s="92"/>
      <c r="R794" s="92"/>
      <c r="S794" s="92"/>
      <c r="T794" s="87"/>
      <c r="U794" s="81"/>
    </row>
    <row r="795" spans="1:28" s="20" customFormat="1" outlineLevel="1">
      <c r="A795" s="193" t="s">
        <v>111</v>
      </c>
      <c r="B795" s="5"/>
      <c r="C795" s="8" t="s">
        <v>166</v>
      </c>
      <c r="D795" s="162" t="s">
        <v>159</v>
      </c>
      <c r="E795" s="28">
        <f>База!E769-'База (2)'!E795</f>
        <v>0</v>
      </c>
      <c r="F795" s="17">
        <f>База!F769-'База (2)'!F795</f>
        <v>0</v>
      </c>
      <c r="G795" s="29">
        <f>База!G769-'База (2)'!G795</f>
        <v>0</v>
      </c>
      <c r="H795" s="28">
        <f>База!H769-'База (2)'!H795</f>
        <v>0</v>
      </c>
      <c r="I795" s="17">
        <f>База!I769-'База (2)'!I795</f>
        <v>0</v>
      </c>
      <c r="J795" s="29">
        <f>База!J769-'База (2)'!J795</f>
        <v>0</v>
      </c>
      <c r="K795" s="111">
        <f>База!K769-'База (2)'!K795</f>
        <v>0</v>
      </c>
      <c r="L795" s="18">
        <f>База!L769-'База (2)'!L795</f>
        <v>0</v>
      </c>
      <c r="M795" s="29">
        <f>База!M769-'База (2)'!M795</f>
        <v>0</v>
      </c>
      <c r="N795" s="30">
        <f>База!N769-'База (2)'!N795</f>
        <v>0</v>
      </c>
      <c r="O795" s="15">
        <f>База!O769-'База (2)'!O795</f>
        <v>0</v>
      </c>
      <c r="P795" s="31">
        <f>База!P769-'База (2)'!P795</f>
        <v>0</v>
      </c>
      <c r="Q795" s="93"/>
      <c r="R795" s="93"/>
      <c r="S795" s="93"/>
      <c r="T795" s="87"/>
      <c r="U795" s="81"/>
    </row>
    <row r="796" spans="1:28" s="16" customFormat="1" outlineLevel="1">
      <c r="A796" s="193" t="s">
        <v>111</v>
      </c>
      <c r="B796" s="5"/>
      <c r="C796" s="8" t="s">
        <v>167</v>
      </c>
      <c r="D796" s="162" t="s">
        <v>159</v>
      </c>
      <c r="E796" s="28">
        <f>База!E770-'База (2)'!E796</f>
        <v>0</v>
      </c>
      <c r="F796" s="17">
        <f>База!F770-'База (2)'!F796</f>
        <v>0</v>
      </c>
      <c r="G796" s="29">
        <f>База!G770-'База (2)'!G796</f>
        <v>0</v>
      </c>
      <c r="H796" s="111">
        <f>База!H770-'База (2)'!H796</f>
        <v>0</v>
      </c>
      <c r="I796" s="18">
        <f>База!I770-'База (2)'!I796</f>
        <v>0</v>
      </c>
      <c r="J796" s="29">
        <f>База!J770-'База (2)'!J796</f>
        <v>0</v>
      </c>
      <c r="K796" s="111">
        <f>База!K770-'База (2)'!K796</f>
        <v>0</v>
      </c>
      <c r="L796" s="18">
        <f>База!L770-'База (2)'!L796</f>
        <v>0</v>
      </c>
      <c r="M796" s="29">
        <f>База!M770-'База (2)'!M796</f>
        <v>0</v>
      </c>
      <c r="N796" s="181">
        <f>База!N770-'База (2)'!N796</f>
        <v>0</v>
      </c>
      <c r="O796" s="19">
        <f>База!O770-'База (2)'!O796</f>
        <v>0</v>
      </c>
      <c r="P796" s="32">
        <f>База!P770-'База (2)'!P796</f>
        <v>0</v>
      </c>
      <c r="Q796" s="93"/>
      <c r="R796" s="93"/>
      <c r="S796" s="93"/>
      <c r="T796" s="86"/>
      <c r="U796" s="81"/>
    </row>
    <row r="797" spans="1:28" s="20" customFormat="1" ht="31.5" outlineLevel="1">
      <c r="A797" s="193" t="s">
        <v>111</v>
      </c>
      <c r="B797" s="5"/>
      <c r="C797" s="129" t="s">
        <v>182</v>
      </c>
      <c r="D797" s="162" t="s">
        <v>159</v>
      </c>
      <c r="E797" s="28">
        <f>База!E771-'База (2)'!E797</f>
        <v>0</v>
      </c>
      <c r="F797" s="17">
        <f>База!F771-'База (2)'!F797</f>
        <v>0</v>
      </c>
      <c r="G797" s="29">
        <f>База!G771-'База (2)'!G797</f>
        <v>0</v>
      </c>
      <c r="H797" s="28">
        <f>База!H771-'База (2)'!H797</f>
        <v>0</v>
      </c>
      <c r="I797" s="18">
        <f>База!I771-'База (2)'!I797</f>
        <v>0</v>
      </c>
      <c r="J797" s="29">
        <f>База!J771-'База (2)'!J797</f>
        <v>0</v>
      </c>
      <c r="K797" s="111">
        <f>База!K771-'База (2)'!K797</f>
        <v>0</v>
      </c>
      <c r="L797" s="18">
        <f>База!L771-'База (2)'!L797</f>
        <v>0</v>
      </c>
      <c r="M797" s="29">
        <f>База!M771-'База (2)'!M797</f>
        <v>0</v>
      </c>
      <c r="N797" s="30">
        <f>База!N771-'База (2)'!N797</f>
        <v>0</v>
      </c>
      <c r="O797" s="15">
        <f>База!O771-'База (2)'!O797</f>
        <v>0</v>
      </c>
      <c r="P797" s="31">
        <f>База!P771-'База (2)'!P797</f>
        <v>0</v>
      </c>
      <c r="Q797" s="93"/>
      <c r="R797" s="93"/>
      <c r="S797" s="93"/>
      <c r="T797" s="87"/>
      <c r="U797" s="81"/>
    </row>
    <row r="798" spans="1:28" s="20" customFormat="1" outlineLevel="1">
      <c r="A798" s="194" t="s">
        <v>111</v>
      </c>
      <c r="B798" s="7" t="s">
        <v>185</v>
      </c>
      <c r="C798" s="8" t="s">
        <v>157</v>
      </c>
      <c r="D798" s="162" t="s">
        <v>159</v>
      </c>
      <c r="E798" s="28">
        <f>База!E772-'База (2)'!E798</f>
        <v>120</v>
      </c>
      <c r="F798" s="17">
        <f>База!F772-'База (2)'!F798</f>
        <v>-2815</v>
      </c>
      <c r="G798" s="29">
        <f>База!G772-'База (2)'!G798</f>
        <v>-5624132.5300000012</v>
      </c>
      <c r="H798" s="28">
        <f>База!H772-'База (2)'!H798</f>
        <v>254</v>
      </c>
      <c r="I798" s="17">
        <f>База!I772-'База (2)'!I798</f>
        <v>1000</v>
      </c>
      <c r="J798" s="29">
        <f>База!J772-'База (2)'!J798</f>
        <v>2093000</v>
      </c>
      <c r="K798" s="111">
        <f>База!K772-'База (2)'!K798</f>
        <v>134</v>
      </c>
      <c r="L798" s="18">
        <f>База!L772-'База (2)'!L798</f>
        <v>3815</v>
      </c>
      <c r="M798" s="29">
        <f>База!M772-'База (2)'!M798</f>
        <v>7717132.5300000012</v>
      </c>
      <c r="N798" s="181">
        <f>База!N772-'База (2)'!N798</f>
        <v>0.4838095238095238</v>
      </c>
      <c r="O798" s="19">
        <f>База!O772-'База (2)'!O798</f>
        <v>0.5</v>
      </c>
      <c r="P798" s="32">
        <f>База!P772-'База (2)'!P798</f>
        <v>0.52474815598533819</v>
      </c>
      <c r="Q798" s="93"/>
      <c r="R798" s="93"/>
      <c r="S798" s="93"/>
      <c r="T798" s="87"/>
      <c r="U798" s="81"/>
    </row>
    <row r="799" spans="1:28" s="20" customFormat="1" outlineLevel="1">
      <c r="A799" s="194" t="s">
        <v>111</v>
      </c>
      <c r="B799" s="7" t="s">
        <v>186</v>
      </c>
      <c r="C799" s="8" t="s">
        <v>183</v>
      </c>
      <c r="D799" s="162" t="s">
        <v>159</v>
      </c>
      <c r="E799" s="28">
        <f>База!E773-'База (2)'!E799</f>
        <v>0</v>
      </c>
      <c r="F799" s="17">
        <f>База!F773-'База (2)'!F799</f>
        <v>0</v>
      </c>
      <c r="G799" s="29">
        <f>База!G773-'База (2)'!G799</f>
        <v>0</v>
      </c>
      <c r="H799" s="28">
        <f>База!H773-'База (2)'!H799</f>
        <v>0</v>
      </c>
      <c r="I799" s="17">
        <f>База!I773-'База (2)'!I799</f>
        <v>0</v>
      </c>
      <c r="J799" s="29">
        <f>База!J773-'База (2)'!J799</f>
        <v>0</v>
      </c>
      <c r="K799" s="111">
        <f>База!K773-'База (2)'!K799</f>
        <v>0</v>
      </c>
      <c r="L799" s="18">
        <f>База!L773-'База (2)'!L799</f>
        <v>0</v>
      </c>
      <c r="M799" s="29">
        <f>База!M773-'База (2)'!M799</f>
        <v>0</v>
      </c>
      <c r="N799" s="181">
        <f>База!N773-'База (2)'!N799</f>
        <v>0</v>
      </c>
      <c r="O799" s="19">
        <f>База!O773-'База (2)'!O799</f>
        <v>0</v>
      </c>
      <c r="P799" s="32">
        <f>База!P773-'База (2)'!P799</f>
        <v>0</v>
      </c>
      <c r="Q799" s="93"/>
      <c r="R799" s="93"/>
      <c r="S799" s="93"/>
      <c r="T799" s="87"/>
      <c r="U799" s="81"/>
    </row>
    <row r="800" spans="1:28" s="20" customFormat="1" outlineLevel="1">
      <c r="A800" s="194" t="s">
        <v>111</v>
      </c>
      <c r="B800" s="7" t="s">
        <v>187</v>
      </c>
      <c r="C800" s="8" t="s">
        <v>156</v>
      </c>
      <c r="D800" s="162"/>
      <c r="E800" s="28" t="e">
        <f>База!#REF!-'База (2)'!E800</f>
        <v>#REF!</v>
      </c>
      <c r="F800" s="17" t="e">
        <f>База!#REF!-'База (2)'!F800</f>
        <v>#REF!</v>
      </c>
      <c r="G800" s="29" t="e">
        <f>База!#REF!-'База (2)'!G800</f>
        <v>#REF!</v>
      </c>
      <c r="H800" s="28" t="e">
        <f>База!#REF!-'База (2)'!H800</f>
        <v>#REF!</v>
      </c>
      <c r="I800" s="17" t="e">
        <f>База!#REF!-'База (2)'!I800</f>
        <v>#REF!</v>
      </c>
      <c r="J800" s="29" t="e">
        <f>База!#REF!-'База (2)'!J800</f>
        <v>#REF!</v>
      </c>
      <c r="K800" s="111" t="e">
        <f>База!#REF!-'База (2)'!K800</f>
        <v>#REF!</v>
      </c>
      <c r="L800" s="18" t="e">
        <f>База!#REF!-'База (2)'!L800</f>
        <v>#REF!</v>
      </c>
      <c r="M800" s="29" t="e">
        <f>База!#REF!-'База (2)'!M800</f>
        <v>#REF!</v>
      </c>
      <c r="N800" s="181" t="e">
        <f>База!#REF!-'База (2)'!N800</f>
        <v>#REF!</v>
      </c>
      <c r="O800" s="19" t="e">
        <f>База!#REF!-'База (2)'!O800</f>
        <v>#REF!</v>
      </c>
      <c r="P800" s="32" t="e">
        <f>База!#REF!-'База (2)'!P800</f>
        <v>#REF!</v>
      </c>
      <c r="Q800" s="93"/>
      <c r="R800" s="93"/>
      <c r="S800" s="93"/>
      <c r="U800" s="81"/>
    </row>
    <row r="801" spans="1:28" s="20" customFormat="1" ht="31.5" outlineLevel="1">
      <c r="A801" s="193" t="s">
        <v>111</v>
      </c>
      <c r="B801" s="5" t="s">
        <v>139</v>
      </c>
      <c r="C801" s="9" t="s">
        <v>142</v>
      </c>
      <c r="D801" s="163" t="s">
        <v>1</v>
      </c>
      <c r="E801" s="26">
        <f>База!E774-'База (2)'!E801</f>
        <v>-1133</v>
      </c>
      <c r="F801" s="21">
        <f>База!F774-'База (2)'!F801</f>
        <v>-4500</v>
      </c>
      <c r="G801" s="27">
        <f>База!G774-'База (2)'!G801</f>
        <v>-4395812.8600000003</v>
      </c>
      <c r="H801" s="26">
        <f>База!H774-'База (2)'!H801</f>
        <v>-806</v>
      </c>
      <c r="I801" s="21">
        <f>База!I774-'База (2)'!I801</f>
        <v>-3400</v>
      </c>
      <c r="J801" s="27">
        <f>База!J774-'База (2)'!J801</f>
        <v>-7710825.3799999999</v>
      </c>
      <c r="K801" s="26">
        <f>База!K774-'База (2)'!K801</f>
        <v>327</v>
      </c>
      <c r="L801" s="21">
        <f>База!L774-'База (2)'!L801</f>
        <v>1100</v>
      </c>
      <c r="M801" s="27">
        <f>База!M774-'База (2)'!M801</f>
        <v>-3315012.5199999996</v>
      </c>
      <c r="N801" s="30">
        <f>База!N774-'База (2)'!N801</f>
        <v>0.2886142983230362</v>
      </c>
      <c r="O801" s="15">
        <f>База!O774-'База (2)'!O801</f>
        <v>0.24444444444444444</v>
      </c>
      <c r="P801" s="31">
        <f>База!P774-'База (2)'!P801</f>
        <v>-0.75412958321433166</v>
      </c>
      <c r="Q801" s="92"/>
      <c r="R801" s="92"/>
      <c r="S801" s="92"/>
      <c r="T801" s="87"/>
      <c r="U801" s="81"/>
    </row>
    <row r="802" spans="1:28" s="20" customFormat="1" ht="31.5" outlineLevel="1">
      <c r="A802" s="194" t="s">
        <v>111</v>
      </c>
      <c r="B802" s="7" t="s">
        <v>188</v>
      </c>
      <c r="C802" s="10" t="s">
        <v>184</v>
      </c>
      <c r="D802" s="164" t="s">
        <v>1</v>
      </c>
      <c r="E802" s="28">
        <f>База!E775-'База (2)'!E802</f>
        <v>-1133</v>
      </c>
      <c r="F802" s="17">
        <f>База!F775-'База (2)'!F802</f>
        <v>-4500</v>
      </c>
      <c r="G802" s="29">
        <f>База!G775-'База (2)'!G802</f>
        <v>-4395812.8600000003</v>
      </c>
      <c r="H802" s="28">
        <f>База!H775-'База (2)'!H802</f>
        <v>-806</v>
      </c>
      <c r="I802" s="17">
        <f>База!I775-'База (2)'!I802</f>
        <v>-3400</v>
      </c>
      <c r="J802" s="29">
        <f>База!J775-'База (2)'!J802</f>
        <v>-7710825.3799999999</v>
      </c>
      <c r="K802" s="111">
        <f>База!K775-'База (2)'!K802</f>
        <v>327</v>
      </c>
      <c r="L802" s="18">
        <f>База!L775-'База (2)'!L802</f>
        <v>1100</v>
      </c>
      <c r="M802" s="29">
        <f>База!M775-'База (2)'!M802</f>
        <v>-3315012.5199999996</v>
      </c>
      <c r="N802" s="181">
        <f>База!N775-'База (2)'!N802</f>
        <v>0.2886142983230362</v>
      </c>
      <c r="O802" s="19">
        <f>База!O775-'База (2)'!O802</f>
        <v>0.24444444444444444</v>
      </c>
      <c r="P802" s="32">
        <f>База!P775-'База (2)'!P802</f>
        <v>-0.75412958321433166</v>
      </c>
      <c r="Q802" s="93"/>
      <c r="R802" s="93"/>
      <c r="S802" s="93"/>
      <c r="T802" s="87"/>
      <c r="U802" s="81"/>
    </row>
    <row r="803" spans="1:28" s="20" customFormat="1" ht="31.5" outlineLevel="1">
      <c r="A803" s="194" t="s">
        <v>111</v>
      </c>
      <c r="B803" s="7"/>
      <c r="C803" s="10" t="s">
        <v>224</v>
      </c>
      <c r="D803" s="164" t="s">
        <v>225</v>
      </c>
      <c r="E803" s="28">
        <f>База!E776-'База (2)'!E803</f>
        <v>525</v>
      </c>
      <c r="F803" s="17">
        <f>База!F776-'База (2)'!F803</f>
        <v>2000</v>
      </c>
      <c r="G803" s="29">
        <f>База!G776-'База (2)'!G803</f>
        <v>3988580</v>
      </c>
      <c r="H803" s="28">
        <f>База!H776-'База (2)'!H803</f>
        <v>254</v>
      </c>
      <c r="I803" s="17">
        <f>База!I776-'База (2)'!I803</f>
        <v>1000</v>
      </c>
      <c r="J803" s="29">
        <f>База!J776-'База (2)'!J803</f>
        <v>2093000</v>
      </c>
      <c r="K803" s="111">
        <f>База!K776-'База (2)'!K803</f>
        <v>-271</v>
      </c>
      <c r="L803" s="18">
        <f>База!L776-'База (2)'!L803</f>
        <v>-1000</v>
      </c>
      <c r="M803" s="29">
        <f>База!M776-'База (2)'!M803</f>
        <v>-1895580</v>
      </c>
      <c r="N803" s="181">
        <f>База!N776-'База (2)'!N803</f>
        <v>-0.5161904761904762</v>
      </c>
      <c r="O803" s="19">
        <f>База!O776-'База (2)'!O803</f>
        <v>-0.5</v>
      </c>
      <c r="P803" s="32">
        <f>База!P776-'База (2)'!P803</f>
        <v>-0.47525184401466186</v>
      </c>
      <c r="Q803" s="93"/>
      <c r="R803" s="93"/>
      <c r="S803" s="93"/>
      <c r="T803" s="87"/>
      <c r="U803" s="81"/>
    </row>
    <row r="804" spans="1:28" s="20" customFormat="1" outlineLevel="1">
      <c r="A804" s="194" t="s">
        <v>111</v>
      </c>
      <c r="B804" s="7"/>
      <c r="C804" s="10" t="s">
        <v>222</v>
      </c>
      <c r="D804" s="164" t="s">
        <v>223</v>
      </c>
      <c r="E804" s="28">
        <f>База!E777-'База (2)'!E804</f>
        <v>0</v>
      </c>
      <c r="F804" s="17">
        <f>База!F777-'База (2)'!F804</f>
        <v>0</v>
      </c>
      <c r="G804" s="29">
        <f>База!G777-'База (2)'!G804</f>
        <v>0</v>
      </c>
      <c r="H804" s="28">
        <f>База!H777-'База (2)'!H804</f>
        <v>0</v>
      </c>
      <c r="I804" s="17">
        <f>База!I777-'База (2)'!I804</f>
        <v>0</v>
      </c>
      <c r="J804" s="29">
        <f>База!J777-'База (2)'!J804</f>
        <v>0</v>
      </c>
      <c r="K804" s="111">
        <f>База!K777-'База (2)'!K804</f>
        <v>0</v>
      </c>
      <c r="L804" s="18">
        <f>База!L777-'База (2)'!L804</f>
        <v>0</v>
      </c>
      <c r="M804" s="29">
        <f>База!M777-'База (2)'!M804</f>
        <v>0</v>
      </c>
      <c r="N804" s="181">
        <f>База!N777-'База (2)'!N804</f>
        <v>0</v>
      </c>
      <c r="O804" s="19">
        <f>База!O777-'База (2)'!O804</f>
        <v>0</v>
      </c>
      <c r="P804" s="32">
        <f>База!P777-'База (2)'!P804</f>
        <v>0</v>
      </c>
      <c r="Q804" s="93"/>
      <c r="R804" s="93"/>
      <c r="S804" s="93"/>
      <c r="T804" s="87"/>
      <c r="U804" s="81"/>
    </row>
    <row r="805" spans="1:28" s="20" customFormat="1" outlineLevel="1">
      <c r="A805" s="194" t="s">
        <v>111</v>
      </c>
      <c r="B805" s="7" t="s">
        <v>189</v>
      </c>
      <c r="C805" s="11" t="s">
        <v>144</v>
      </c>
      <c r="D805" s="164" t="s">
        <v>1</v>
      </c>
      <c r="E805" s="28">
        <f>База!E780-'База (2)'!E805</f>
        <v>0</v>
      </c>
      <c r="F805" s="17">
        <f>База!F780-'База (2)'!F805</f>
        <v>0</v>
      </c>
      <c r="G805" s="29">
        <f>База!G780-'База (2)'!G805</f>
        <v>0</v>
      </c>
      <c r="H805" s="28">
        <f>База!H780-'База (2)'!H805</f>
        <v>0</v>
      </c>
      <c r="I805" s="17">
        <f>База!I780-'База (2)'!I805</f>
        <v>0</v>
      </c>
      <c r="J805" s="29">
        <f>База!J780-'База (2)'!J805</f>
        <v>0</v>
      </c>
      <c r="K805" s="111">
        <f>База!K780-'База (2)'!K805</f>
        <v>0</v>
      </c>
      <c r="L805" s="18">
        <f>База!L780-'База (2)'!L805</f>
        <v>0</v>
      </c>
      <c r="M805" s="29">
        <f>База!M780-'База (2)'!M805</f>
        <v>0</v>
      </c>
      <c r="N805" s="181">
        <f>База!N780-'База (2)'!N805</f>
        <v>0</v>
      </c>
      <c r="O805" s="19">
        <f>База!O780-'База (2)'!O805</f>
        <v>0</v>
      </c>
      <c r="P805" s="32">
        <f>База!P780-'База (2)'!P805</f>
        <v>0</v>
      </c>
      <c r="Q805" s="93"/>
      <c r="R805" s="93"/>
      <c r="S805" s="93"/>
      <c r="T805" s="87"/>
      <c r="U805" s="81"/>
    </row>
    <row r="806" spans="1:28" s="16" customFormat="1" outlineLevel="1">
      <c r="A806" s="193" t="s">
        <v>111</v>
      </c>
      <c r="B806" s="5" t="s">
        <v>143</v>
      </c>
      <c r="C806" s="6" t="s">
        <v>2</v>
      </c>
      <c r="D806" s="163" t="s">
        <v>3</v>
      </c>
      <c r="E806" s="26">
        <f>База!E781-'База (2)'!E806</f>
        <v>0</v>
      </c>
      <c r="F806" s="14">
        <f>База!F781-'База (2)'!F806</f>
        <v>0</v>
      </c>
      <c r="G806" s="27">
        <f>База!G781-'База (2)'!G806</f>
        <v>0</v>
      </c>
      <c r="H806" s="230">
        <f>База!H781-'База (2)'!H806</f>
        <v>0</v>
      </c>
      <c r="I806" s="231">
        <f>База!I781-'База (2)'!I806</f>
        <v>0</v>
      </c>
      <c r="J806" s="232">
        <f>База!J781-'База (2)'!J806</f>
        <v>0</v>
      </c>
      <c r="K806" s="165">
        <f>База!K781-'База (2)'!K806</f>
        <v>0</v>
      </c>
      <c r="L806" s="21">
        <f>База!L781-'База (2)'!L806</f>
        <v>0</v>
      </c>
      <c r="M806" s="27">
        <f>База!M781-'База (2)'!M806</f>
        <v>0</v>
      </c>
      <c r="N806" s="30">
        <f>База!N781-'База (2)'!N806</f>
        <v>0</v>
      </c>
      <c r="O806" s="15">
        <f>База!O781-'База (2)'!O806</f>
        <v>0</v>
      </c>
      <c r="P806" s="31">
        <f>База!P781-'База (2)'!P806</f>
        <v>0</v>
      </c>
      <c r="Q806" s="92"/>
      <c r="R806" s="92"/>
      <c r="S806" s="92"/>
      <c r="T806" s="86"/>
      <c r="U806" s="81"/>
    </row>
    <row r="807" spans="1:28" s="13" customFormat="1">
      <c r="A807" s="36" t="s">
        <v>97</v>
      </c>
      <c r="B807" s="37" t="s">
        <v>114</v>
      </c>
      <c r="C807" s="215" t="s">
        <v>113</v>
      </c>
      <c r="D807" s="208" t="s">
        <v>145</v>
      </c>
      <c r="E807" s="40" t="e">
        <f>База!E782-'База (2)'!E807</f>
        <v>#VALUE!</v>
      </c>
      <c r="F807" s="41" t="e">
        <f>База!F782-'База (2)'!F807</f>
        <v>#VALUE!</v>
      </c>
      <c r="G807" s="42">
        <f>База!G782-'База (2)'!G807</f>
        <v>15318154.660000002</v>
      </c>
      <c r="H807" s="40" t="e">
        <f>База!H782-'База (2)'!H807</f>
        <v>#VALUE!</v>
      </c>
      <c r="I807" s="41" t="e">
        <f>База!I782-'База (2)'!I807</f>
        <v>#VALUE!</v>
      </c>
      <c r="J807" s="42">
        <f>База!J782-'База (2)'!J807</f>
        <v>12626224.120000001</v>
      </c>
      <c r="K807" s="40" t="e">
        <f>База!K782-'База (2)'!K807</f>
        <v>#VALUE!</v>
      </c>
      <c r="L807" s="41" t="e">
        <f>База!L782-'База (2)'!L807</f>
        <v>#VALUE!</v>
      </c>
      <c r="M807" s="42">
        <f>База!M782-'База (2)'!M807</f>
        <v>-2691930.5399999996</v>
      </c>
      <c r="N807" s="216" t="e">
        <f>База!N782-'База (2)'!N807</f>
        <v>#VALUE!</v>
      </c>
      <c r="O807" s="217" t="e">
        <f>База!O782-'База (2)'!O807</f>
        <v>#VALUE!</v>
      </c>
      <c r="P807" s="43">
        <f>База!P782-'База (2)'!P807</f>
        <v>-0.34016677253690092</v>
      </c>
      <c r="Q807" s="91"/>
      <c r="R807" s="91"/>
      <c r="S807" s="91"/>
      <c r="T807" s="85"/>
      <c r="U807" s="81"/>
      <c r="W807" s="81"/>
      <c r="X807" s="81">
        <v>3867360</v>
      </c>
    </row>
    <row r="808" spans="1:28" s="16" customFormat="1" outlineLevel="1">
      <c r="A808" s="193" t="s">
        <v>114</v>
      </c>
      <c r="B808" s="5" t="s">
        <v>136</v>
      </c>
      <c r="C808" s="6" t="s">
        <v>137</v>
      </c>
      <c r="D808" s="161" t="s">
        <v>194</v>
      </c>
      <c r="E808" s="26">
        <f>База!E783-'База (2)'!E808</f>
        <v>-10</v>
      </c>
      <c r="F808" s="14">
        <f>База!F783-'База (2)'!F808</f>
        <v>-170</v>
      </c>
      <c r="G808" s="27">
        <f>База!G783-'База (2)'!G808</f>
        <v>-380689.4</v>
      </c>
      <c r="H808" s="26">
        <f>База!H783-'База (2)'!H808</f>
        <v>0</v>
      </c>
      <c r="I808" s="14">
        <f>База!I783-'База (2)'!I808</f>
        <v>0</v>
      </c>
      <c r="J808" s="27">
        <f>База!J783-'База (2)'!J808</f>
        <v>0</v>
      </c>
      <c r="K808" s="26">
        <f>База!K783-'База (2)'!K808</f>
        <v>10</v>
      </c>
      <c r="L808" s="14">
        <f>База!L783-'База (2)'!L808</f>
        <v>170</v>
      </c>
      <c r="M808" s="27">
        <f>База!M783-'База (2)'!M808</f>
        <v>380689.4</v>
      </c>
      <c r="N808" s="30">
        <f>База!N783-'База (2)'!N808</f>
        <v>1</v>
      </c>
      <c r="O808" s="15">
        <f>База!O783-'База (2)'!O808</f>
        <v>1</v>
      </c>
      <c r="P808" s="31">
        <f>База!P783-'База (2)'!P808</f>
        <v>1</v>
      </c>
      <c r="Q808" s="92"/>
      <c r="R808" s="92"/>
      <c r="S808" s="92"/>
      <c r="T808" s="86"/>
      <c r="U808" s="81"/>
    </row>
    <row r="809" spans="1:28" s="20" customFormat="1" outlineLevel="1">
      <c r="A809" s="194" t="s">
        <v>114</v>
      </c>
      <c r="B809" s="7"/>
      <c r="C809" s="8" t="s">
        <v>166</v>
      </c>
      <c r="D809" s="162" t="s">
        <v>194</v>
      </c>
      <c r="E809" s="28">
        <f>База!E784-'База (2)'!E809</f>
        <v>-10</v>
      </c>
      <c r="F809" s="17">
        <f>База!F784-'База (2)'!F809</f>
        <v>-170</v>
      </c>
      <c r="G809" s="29">
        <f>База!G784-'База (2)'!G809</f>
        <v>-380689.4</v>
      </c>
      <c r="H809" s="28">
        <f>База!H784-'База (2)'!H809</f>
        <v>0</v>
      </c>
      <c r="I809" s="17">
        <f>База!I784-'База (2)'!I809</f>
        <v>0</v>
      </c>
      <c r="J809" s="29">
        <f>База!J784-'База (2)'!J809</f>
        <v>0</v>
      </c>
      <c r="K809" s="28">
        <f>База!K784-'База (2)'!K809</f>
        <v>10</v>
      </c>
      <c r="L809" s="18">
        <f>База!L784-'База (2)'!L809</f>
        <v>170</v>
      </c>
      <c r="M809" s="29">
        <f>База!M784-'База (2)'!M809</f>
        <v>380689.4</v>
      </c>
      <c r="N809" s="181">
        <f>База!N784-'База (2)'!N809</f>
        <v>1</v>
      </c>
      <c r="O809" s="19">
        <f>База!O784-'База (2)'!O809</f>
        <v>1</v>
      </c>
      <c r="P809" s="32">
        <f>База!P784-'База (2)'!P809</f>
        <v>1</v>
      </c>
      <c r="Q809" s="93"/>
      <c r="R809" s="93"/>
      <c r="S809" s="93"/>
      <c r="T809" s="87"/>
      <c r="U809" s="81"/>
    </row>
    <row r="810" spans="1:28" s="20" customFormat="1" outlineLevel="1">
      <c r="A810" s="194" t="s">
        <v>114</v>
      </c>
      <c r="B810" s="7"/>
      <c r="C810" s="8" t="s">
        <v>167</v>
      </c>
      <c r="D810" s="162" t="s">
        <v>194</v>
      </c>
      <c r="E810" s="28">
        <f>База!E785-'База (2)'!E810</f>
        <v>0</v>
      </c>
      <c r="F810" s="17">
        <f>База!F785-'База (2)'!F810</f>
        <v>0</v>
      </c>
      <c r="G810" s="29">
        <f>База!G785-'База (2)'!G810</f>
        <v>0</v>
      </c>
      <c r="H810" s="28">
        <f>База!H785-'База (2)'!H810</f>
        <v>0</v>
      </c>
      <c r="I810" s="17">
        <f>База!I785-'База (2)'!I810</f>
        <v>0</v>
      </c>
      <c r="J810" s="29">
        <f>База!J785-'База (2)'!J810</f>
        <v>0</v>
      </c>
      <c r="K810" s="111">
        <f>База!K785-'База (2)'!K810</f>
        <v>0</v>
      </c>
      <c r="L810" s="18">
        <f>База!L785-'База (2)'!L810</f>
        <v>0</v>
      </c>
      <c r="M810" s="29">
        <f>База!M785-'База (2)'!M810</f>
        <v>0</v>
      </c>
      <c r="N810" s="181">
        <f>База!N785-'База (2)'!N810</f>
        <v>0</v>
      </c>
      <c r="O810" s="19">
        <f>База!O785-'База (2)'!O810</f>
        <v>0</v>
      </c>
      <c r="P810" s="32">
        <f>База!P785-'База (2)'!P810</f>
        <v>0</v>
      </c>
      <c r="Q810" s="93"/>
      <c r="R810" s="93"/>
      <c r="S810" s="93"/>
      <c r="T810" s="87"/>
      <c r="U810" s="81"/>
    </row>
    <row r="811" spans="1:28" s="20" customFormat="1" outlineLevel="1">
      <c r="A811" s="194" t="s">
        <v>114</v>
      </c>
      <c r="B811" s="7" t="s">
        <v>168</v>
      </c>
      <c r="C811" s="8" t="s">
        <v>138</v>
      </c>
      <c r="D811" s="162" t="s">
        <v>194</v>
      </c>
      <c r="E811" s="28">
        <f>База!E786-'База (2)'!E811</f>
        <v>0</v>
      </c>
      <c r="F811" s="17">
        <f>База!F786-'База (2)'!F811</f>
        <v>0</v>
      </c>
      <c r="G811" s="29">
        <f>База!G786-'База (2)'!G811</f>
        <v>0</v>
      </c>
      <c r="H811" s="28">
        <f>База!H786-'База (2)'!H811</f>
        <v>0</v>
      </c>
      <c r="I811" s="17">
        <f>База!I786-'База (2)'!I811</f>
        <v>0</v>
      </c>
      <c r="J811" s="29">
        <f>База!J786-'База (2)'!J811</f>
        <v>0</v>
      </c>
      <c r="K811" s="111">
        <f>База!K786-'База (2)'!K811</f>
        <v>0</v>
      </c>
      <c r="L811" s="18">
        <f>База!L786-'База (2)'!L811</f>
        <v>0</v>
      </c>
      <c r="M811" s="29">
        <f>База!M786-'База (2)'!M811</f>
        <v>0</v>
      </c>
      <c r="N811" s="181">
        <f>База!N786-'База (2)'!N811</f>
        <v>0</v>
      </c>
      <c r="O811" s="19">
        <f>База!O786-'База (2)'!O811</f>
        <v>0</v>
      </c>
      <c r="P811" s="32">
        <f>База!P786-'База (2)'!P811</f>
        <v>0</v>
      </c>
      <c r="Q811" s="93"/>
      <c r="R811" s="93"/>
      <c r="S811" s="93"/>
      <c r="U811" s="81"/>
    </row>
    <row r="812" spans="1:28" s="20" customFormat="1" ht="31.5" outlineLevel="1">
      <c r="A812" s="194" t="s">
        <v>114</v>
      </c>
      <c r="B812" s="7" t="s">
        <v>169</v>
      </c>
      <c r="C812" s="129" t="s">
        <v>181</v>
      </c>
      <c r="D812" s="162" t="s">
        <v>195</v>
      </c>
      <c r="E812" s="28">
        <f>База!E787-'База (2)'!E812</f>
        <v>0</v>
      </c>
      <c r="F812" s="17">
        <f>База!F787-'База (2)'!F812</f>
        <v>0</v>
      </c>
      <c r="G812" s="29">
        <f>База!G787-'База (2)'!G812</f>
        <v>0</v>
      </c>
      <c r="H812" s="111">
        <f>База!H787-'База (2)'!H812</f>
        <v>0</v>
      </c>
      <c r="I812" s="18">
        <f>База!I787-'База (2)'!I812</f>
        <v>0</v>
      </c>
      <c r="J812" s="29">
        <f>База!J787-'База (2)'!J812</f>
        <v>0</v>
      </c>
      <c r="K812" s="28">
        <f>База!K787-'База (2)'!K812</f>
        <v>0</v>
      </c>
      <c r="L812" s="18">
        <f>База!L787-'База (2)'!L812</f>
        <v>0</v>
      </c>
      <c r="M812" s="29">
        <f>База!M787-'База (2)'!M812</f>
        <v>0</v>
      </c>
      <c r="N812" s="181">
        <f>База!N787-'База (2)'!N812</f>
        <v>0</v>
      </c>
      <c r="O812" s="19">
        <f>База!O787-'База (2)'!O812</f>
        <v>0</v>
      </c>
      <c r="P812" s="32">
        <f>База!P787-'База (2)'!P812</f>
        <v>0</v>
      </c>
      <c r="Q812" s="93"/>
      <c r="R812" s="93"/>
      <c r="S812" s="93"/>
      <c r="T812" s="87"/>
      <c r="U812" s="81"/>
    </row>
    <row r="813" spans="1:28" s="20" customFormat="1" outlineLevel="1">
      <c r="A813" s="194" t="s">
        <v>114</v>
      </c>
      <c r="B813" s="7" t="s">
        <v>170</v>
      </c>
      <c r="C813" s="8" t="s">
        <v>180</v>
      </c>
      <c r="D813" s="162" t="s">
        <v>194</v>
      </c>
      <c r="E813" s="28">
        <f>База!E788-'База (2)'!E813</f>
        <v>-10</v>
      </c>
      <c r="F813" s="17">
        <f>База!F788-'База (2)'!F813</f>
        <v>-170</v>
      </c>
      <c r="G813" s="29">
        <f>База!G788-'База (2)'!G813</f>
        <v>-380689.4</v>
      </c>
      <c r="H813" s="28">
        <f>База!H788-'База (2)'!H813</f>
        <v>0</v>
      </c>
      <c r="I813" s="17">
        <f>База!I788-'База (2)'!I813</f>
        <v>0</v>
      </c>
      <c r="J813" s="29">
        <f>База!J788-'База (2)'!J813</f>
        <v>0</v>
      </c>
      <c r="K813" s="111">
        <f>База!K788-'База (2)'!K813</f>
        <v>10</v>
      </c>
      <c r="L813" s="18">
        <f>База!L788-'База (2)'!L813</f>
        <v>170</v>
      </c>
      <c r="M813" s="29">
        <f>База!M788-'База (2)'!M813</f>
        <v>380689.4</v>
      </c>
      <c r="N813" s="181">
        <f>База!N788-'База (2)'!N813</f>
        <v>1</v>
      </c>
      <c r="O813" s="19">
        <f>База!O788-'База (2)'!O813</f>
        <v>1</v>
      </c>
      <c r="P813" s="32">
        <f>База!P788-'База (2)'!P813</f>
        <v>1</v>
      </c>
      <c r="Q813" s="93"/>
      <c r="R813" s="93"/>
      <c r="S813" s="93"/>
      <c r="T813" s="87"/>
      <c r="U813" s="81"/>
      <c r="AB813" s="22"/>
    </row>
    <row r="814" spans="1:28" s="20" customFormat="1" outlineLevel="1">
      <c r="A814" s="194" t="s">
        <v>114</v>
      </c>
      <c r="B814" s="7" t="s">
        <v>171</v>
      </c>
      <c r="C814" s="8" t="s">
        <v>156</v>
      </c>
      <c r="D814" s="162"/>
      <c r="E814" s="28">
        <f>База!E789-'База (2)'!E814</f>
        <v>446</v>
      </c>
      <c r="F814" s="17">
        <f>База!F789-'База (2)'!F814</f>
        <v>1338</v>
      </c>
      <c r="G814" s="29">
        <f>База!G789-'База (2)'!G814</f>
        <v>14889090.060000001</v>
      </c>
      <c r="H814" s="28">
        <f>База!H789-'База (2)'!H814</f>
        <v>446</v>
      </c>
      <c r="I814" s="17">
        <f>База!I789-'База (2)'!I814</f>
        <v>1338</v>
      </c>
      <c r="J814" s="29">
        <f>База!J789-'База (2)'!J814</f>
        <v>15940584.120000001</v>
      </c>
      <c r="K814" s="111">
        <f>База!K789-'База (2)'!K814</f>
        <v>0</v>
      </c>
      <c r="L814" s="18">
        <f>База!L789-'База (2)'!L814</f>
        <v>0</v>
      </c>
      <c r="M814" s="29">
        <f>База!M789-'База (2)'!M814</f>
        <v>1051494.0600000005</v>
      </c>
      <c r="N814" s="181">
        <f>База!N789-'База (2)'!N814</f>
        <v>0</v>
      </c>
      <c r="O814" s="19">
        <f>База!O789-'База (2)'!O814</f>
        <v>0</v>
      </c>
      <c r="P814" s="32">
        <f>База!P789-'База (2)'!P814</f>
        <v>7.0621781167465147E-2</v>
      </c>
      <c r="Q814" s="93"/>
      <c r="R814" s="93"/>
      <c r="S814" s="93"/>
      <c r="T814" s="87"/>
      <c r="U814" s="81"/>
    </row>
    <row r="815" spans="1:28" s="20" customFormat="1" outlineLevel="1">
      <c r="A815" s="193" t="s">
        <v>114</v>
      </c>
      <c r="B815" s="5" t="s">
        <v>141</v>
      </c>
      <c r="C815" s="6" t="s">
        <v>140</v>
      </c>
      <c r="D815" s="161" t="s">
        <v>159</v>
      </c>
      <c r="E815" s="26">
        <f>База!E790-'База (2)'!E815</f>
        <v>0</v>
      </c>
      <c r="F815" s="14">
        <f>База!F790-'База (2)'!F815</f>
        <v>0</v>
      </c>
      <c r="G815" s="27">
        <f>База!G790-'База (2)'!G815</f>
        <v>0</v>
      </c>
      <c r="H815" s="26">
        <f>База!H790-'База (2)'!H815</f>
        <v>0</v>
      </c>
      <c r="I815" s="21">
        <f>База!I790-'База (2)'!I815</f>
        <v>0</v>
      </c>
      <c r="J815" s="27">
        <f>База!J790-'База (2)'!J815</f>
        <v>0</v>
      </c>
      <c r="K815" s="26">
        <f>База!K790-'База (2)'!K815</f>
        <v>0</v>
      </c>
      <c r="L815" s="21">
        <f>База!L790-'База (2)'!L815</f>
        <v>0</v>
      </c>
      <c r="M815" s="27">
        <f>База!M790-'База (2)'!M815</f>
        <v>0</v>
      </c>
      <c r="N815" s="30">
        <f>База!N790-'База (2)'!N815</f>
        <v>0</v>
      </c>
      <c r="O815" s="15">
        <f>База!O790-'База (2)'!O815</f>
        <v>0</v>
      </c>
      <c r="P815" s="31">
        <f>База!P790-'База (2)'!P815</f>
        <v>0</v>
      </c>
      <c r="Q815" s="92"/>
      <c r="R815" s="92"/>
      <c r="S815" s="92"/>
      <c r="T815" s="87"/>
      <c r="U815" s="81"/>
    </row>
    <row r="816" spans="1:28" s="20" customFormat="1" outlineLevel="1">
      <c r="A816" s="193" t="s">
        <v>114</v>
      </c>
      <c r="B816" s="5"/>
      <c r="C816" s="8" t="s">
        <v>166</v>
      </c>
      <c r="D816" s="162" t="s">
        <v>159</v>
      </c>
      <c r="E816" s="28">
        <f>База!E791-'База (2)'!E816</f>
        <v>0</v>
      </c>
      <c r="F816" s="17">
        <f>База!F791-'База (2)'!F816</f>
        <v>0</v>
      </c>
      <c r="G816" s="29">
        <f>База!G791-'База (2)'!G816</f>
        <v>0</v>
      </c>
      <c r="H816" s="28">
        <f>База!H791-'База (2)'!H816</f>
        <v>0</v>
      </c>
      <c r="I816" s="17">
        <f>База!I791-'База (2)'!I816</f>
        <v>0</v>
      </c>
      <c r="J816" s="29">
        <f>База!J791-'База (2)'!J816</f>
        <v>0</v>
      </c>
      <c r="K816" s="111">
        <f>База!K791-'База (2)'!K816</f>
        <v>0</v>
      </c>
      <c r="L816" s="18">
        <f>База!L791-'База (2)'!L816</f>
        <v>0</v>
      </c>
      <c r="M816" s="29">
        <f>База!M791-'База (2)'!M816</f>
        <v>0</v>
      </c>
      <c r="N816" s="30">
        <f>База!N791-'База (2)'!N816</f>
        <v>0</v>
      </c>
      <c r="O816" s="15">
        <f>База!O791-'База (2)'!O816</f>
        <v>0</v>
      </c>
      <c r="P816" s="31">
        <f>База!P791-'База (2)'!P816</f>
        <v>0</v>
      </c>
      <c r="Q816" s="93"/>
      <c r="R816" s="93"/>
      <c r="S816" s="93"/>
      <c r="T816" s="87"/>
      <c r="U816" s="81"/>
    </row>
    <row r="817" spans="1:24" s="16" customFormat="1" outlineLevel="1">
      <c r="A817" s="193" t="s">
        <v>114</v>
      </c>
      <c r="B817" s="5"/>
      <c r="C817" s="8" t="s">
        <v>167</v>
      </c>
      <c r="D817" s="162" t="s">
        <v>159</v>
      </c>
      <c r="E817" s="28">
        <f>База!E792-'База (2)'!E817</f>
        <v>446</v>
      </c>
      <c r="F817" s="17">
        <f>База!F792-'База (2)'!F817</f>
        <v>1338</v>
      </c>
      <c r="G817" s="29">
        <f>База!G792-'База (2)'!G817</f>
        <v>14889090.060000001</v>
      </c>
      <c r="H817" s="111">
        <f>База!H792-'База (2)'!H817</f>
        <v>446</v>
      </c>
      <c r="I817" s="18">
        <f>База!I792-'База (2)'!I817</f>
        <v>1338</v>
      </c>
      <c r="J817" s="29">
        <f>База!J792-'База (2)'!J817</f>
        <v>15940584.120000001</v>
      </c>
      <c r="K817" s="111">
        <f>База!K792-'База (2)'!K817</f>
        <v>0</v>
      </c>
      <c r="L817" s="18">
        <f>База!L792-'База (2)'!L817</f>
        <v>0</v>
      </c>
      <c r="M817" s="29">
        <f>База!M792-'База (2)'!M817</f>
        <v>1051494.0600000005</v>
      </c>
      <c r="N817" s="181">
        <f>База!N792-'База (2)'!N817</f>
        <v>0</v>
      </c>
      <c r="O817" s="19">
        <f>База!O792-'База (2)'!O817</f>
        <v>0</v>
      </c>
      <c r="P817" s="32">
        <f>База!P792-'База (2)'!P817</f>
        <v>7.0621781167465147E-2</v>
      </c>
      <c r="Q817" s="93"/>
      <c r="R817" s="93"/>
      <c r="S817" s="93"/>
      <c r="T817" s="86"/>
      <c r="U817" s="81"/>
    </row>
    <row r="818" spans="1:24" s="20" customFormat="1" ht="31.5" outlineLevel="1">
      <c r="A818" s="193" t="s">
        <v>114</v>
      </c>
      <c r="B818" s="5"/>
      <c r="C818" s="129" t="s">
        <v>182</v>
      </c>
      <c r="D818" s="162" t="s">
        <v>159</v>
      </c>
      <c r="E818" s="28">
        <f>База!E793-'База (2)'!E818</f>
        <v>0</v>
      </c>
      <c r="F818" s="17">
        <f>База!F793-'База (2)'!F818</f>
        <v>0</v>
      </c>
      <c r="G818" s="29">
        <f>База!G793-'База (2)'!G818</f>
        <v>0</v>
      </c>
      <c r="H818" s="28">
        <f>База!H793-'База (2)'!H818</f>
        <v>0</v>
      </c>
      <c r="I818" s="18">
        <f>База!I793-'База (2)'!I818</f>
        <v>0</v>
      </c>
      <c r="J818" s="29">
        <f>База!J793-'База (2)'!J818</f>
        <v>0</v>
      </c>
      <c r="K818" s="111">
        <f>База!K793-'База (2)'!K818</f>
        <v>0</v>
      </c>
      <c r="L818" s="18">
        <f>База!L793-'База (2)'!L818</f>
        <v>0</v>
      </c>
      <c r="M818" s="29">
        <f>База!M793-'База (2)'!M818</f>
        <v>0</v>
      </c>
      <c r="N818" s="30">
        <f>База!N793-'База (2)'!N818</f>
        <v>0</v>
      </c>
      <c r="O818" s="15">
        <f>База!O793-'База (2)'!O818</f>
        <v>0</v>
      </c>
      <c r="P818" s="31">
        <f>База!P793-'База (2)'!P818</f>
        <v>0</v>
      </c>
      <c r="Q818" s="93"/>
      <c r="R818" s="93"/>
      <c r="S818" s="93"/>
      <c r="T818" s="87"/>
      <c r="U818" s="81"/>
    </row>
    <row r="819" spans="1:24" s="20" customFormat="1" outlineLevel="1">
      <c r="A819" s="194" t="s">
        <v>114</v>
      </c>
      <c r="B819" s="7" t="s">
        <v>185</v>
      </c>
      <c r="C819" s="8" t="s">
        <v>157</v>
      </c>
      <c r="D819" s="162" t="s">
        <v>159</v>
      </c>
      <c r="E819" s="28">
        <f>База!E794-'База (2)'!E819</f>
        <v>1000</v>
      </c>
      <c r="F819" s="17">
        <f>База!F794-'База (2)'!F819</f>
        <v>7000</v>
      </c>
      <c r="G819" s="29">
        <f>База!G794-'База (2)'!G819</f>
        <v>3563000</v>
      </c>
      <c r="H819" s="28">
        <f>База!H794-'База (2)'!H819</f>
        <v>350</v>
      </c>
      <c r="I819" s="17">
        <f>База!I794-'База (2)'!I819</f>
        <v>1000</v>
      </c>
      <c r="J819" s="29">
        <f>База!J794-'База (2)'!J819</f>
        <v>553000</v>
      </c>
      <c r="K819" s="111">
        <f>База!K794-'База (2)'!K819</f>
        <v>-650</v>
      </c>
      <c r="L819" s="18">
        <f>База!L794-'База (2)'!L819</f>
        <v>-6000</v>
      </c>
      <c r="M819" s="29">
        <f>База!M794-'База (2)'!M819</f>
        <v>-3010000</v>
      </c>
      <c r="N819" s="181">
        <f>База!N794-'База (2)'!N819</f>
        <v>-0.65</v>
      </c>
      <c r="O819" s="19">
        <f>База!O794-'База (2)'!O819</f>
        <v>-0.8571428571428571</v>
      </c>
      <c r="P819" s="32">
        <f>База!P794-'База (2)'!P819</f>
        <v>-0.84479371316306484</v>
      </c>
      <c r="Q819" s="93"/>
      <c r="R819" s="93"/>
      <c r="S819" s="93"/>
      <c r="T819" s="87"/>
      <c r="U819" s="81"/>
    </row>
    <row r="820" spans="1:24" s="20" customFormat="1" outlineLevel="1">
      <c r="A820" s="194" t="s">
        <v>114</v>
      </c>
      <c r="B820" s="7" t="s">
        <v>186</v>
      </c>
      <c r="C820" s="8" t="s">
        <v>183</v>
      </c>
      <c r="D820" s="162" t="s">
        <v>159</v>
      </c>
      <c r="E820" s="28">
        <f>База!E795-'База (2)'!E820</f>
        <v>1000</v>
      </c>
      <c r="F820" s="17">
        <f>База!F795-'База (2)'!F820</f>
        <v>7000</v>
      </c>
      <c r="G820" s="29">
        <f>База!G795-'База (2)'!G820</f>
        <v>3563000</v>
      </c>
      <c r="H820" s="28">
        <f>База!H795-'База (2)'!H820</f>
        <v>350</v>
      </c>
      <c r="I820" s="17">
        <f>База!I795-'База (2)'!I820</f>
        <v>1000</v>
      </c>
      <c r="J820" s="29">
        <f>База!J795-'База (2)'!J820</f>
        <v>553000</v>
      </c>
      <c r="K820" s="111">
        <f>База!K795-'База (2)'!K820</f>
        <v>-650</v>
      </c>
      <c r="L820" s="18">
        <f>База!L795-'База (2)'!L820</f>
        <v>-6000</v>
      </c>
      <c r="M820" s="29">
        <f>База!M795-'База (2)'!M820</f>
        <v>-3010000</v>
      </c>
      <c r="N820" s="181">
        <f>База!N795-'База (2)'!N820</f>
        <v>-0.65</v>
      </c>
      <c r="O820" s="19">
        <f>База!O795-'База (2)'!O820</f>
        <v>-0.8571428571428571</v>
      </c>
      <c r="P820" s="32">
        <f>База!P795-'База (2)'!P820</f>
        <v>-0.84479371316306484</v>
      </c>
      <c r="Q820" s="93"/>
      <c r="R820" s="93"/>
      <c r="S820" s="93"/>
      <c r="T820" s="87"/>
      <c r="U820" s="81"/>
    </row>
    <row r="821" spans="1:24" s="20" customFormat="1" outlineLevel="1">
      <c r="A821" s="194" t="s">
        <v>114</v>
      </c>
      <c r="B821" s="7" t="s">
        <v>187</v>
      </c>
      <c r="C821" s="8" t="s">
        <v>156</v>
      </c>
      <c r="D821" s="162"/>
      <c r="E821" s="28" t="e">
        <f>База!#REF!-'База (2)'!E821</f>
        <v>#REF!</v>
      </c>
      <c r="F821" s="17" t="e">
        <f>База!#REF!-'База (2)'!F821</f>
        <v>#REF!</v>
      </c>
      <c r="G821" s="29" t="e">
        <f>База!#REF!-'База (2)'!G821</f>
        <v>#REF!</v>
      </c>
      <c r="H821" s="28" t="e">
        <f>База!#REF!-'База (2)'!H821</f>
        <v>#REF!</v>
      </c>
      <c r="I821" s="17" t="e">
        <f>База!#REF!-'База (2)'!I821</f>
        <v>#REF!</v>
      </c>
      <c r="J821" s="29" t="e">
        <f>База!#REF!-'База (2)'!J821</f>
        <v>#REF!</v>
      </c>
      <c r="K821" s="111" t="e">
        <f>База!#REF!-'База (2)'!K821</f>
        <v>#REF!</v>
      </c>
      <c r="L821" s="18" t="e">
        <f>База!#REF!-'База (2)'!L821</f>
        <v>#REF!</v>
      </c>
      <c r="M821" s="29" t="e">
        <f>База!#REF!-'База (2)'!M821</f>
        <v>#REF!</v>
      </c>
      <c r="N821" s="181" t="e">
        <f>База!#REF!-'База (2)'!N821</f>
        <v>#REF!</v>
      </c>
      <c r="O821" s="19" t="e">
        <f>База!#REF!-'База (2)'!O821</f>
        <v>#REF!</v>
      </c>
      <c r="P821" s="32" t="e">
        <f>База!#REF!-'База (2)'!P821</f>
        <v>#REF!</v>
      </c>
      <c r="Q821" s="93"/>
      <c r="R821" s="93"/>
      <c r="S821" s="93"/>
      <c r="U821" s="81"/>
    </row>
    <row r="822" spans="1:24" s="20" customFormat="1" ht="31.5" outlineLevel="1">
      <c r="A822" s="193" t="s">
        <v>114</v>
      </c>
      <c r="B822" s="5" t="s">
        <v>139</v>
      </c>
      <c r="C822" s="9" t="s">
        <v>142</v>
      </c>
      <c r="D822" s="163" t="s">
        <v>1</v>
      </c>
      <c r="E822" s="26">
        <f>База!E796-'База (2)'!E822</f>
        <v>-320</v>
      </c>
      <c r="F822" s="21">
        <f>База!F796-'База (2)'!F822</f>
        <v>-1395</v>
      </c>
      <c r="G822" s="27">
        <f>База!G796-'База (2)'!G822</f>
        <v>-2753246</v>
      </c>
      <c r="H822" s="26">
        <f>База!H796-'База (2)'!H822</f>
        <v>-504</v>
      </c>
      <c r="I822" s="21">
        <f>База!I796-'База (2)'!I822</f>
        <v>-2000</v>
      </c>
      <c r="J822" s="27">
        <f>База!J796-'База (2)'!J822</f>
        <v>-3867360</v>
      </c>
      <c r="K822" s="26">
        <f>База!K796-'База (2)'!K822</f>
        <v>-184</v>
      </c>
      <c r="L822" s="21">
        <f>База!L796-'База (2)'!L822</f>
        <v>-605</v>
      </c>
      <c r="M822" s="27">
        <f>База!M796-'База (2)'!M822</f>
        <v>-1114114</v>
      </c>
      <c r="N822" s="30">
        <f>База!N796-'База (2)'!N822</f>
        <v>-0.57499999999999996</v>
      </c>
      <c r="O822" s="15">
        <f>База!O796-'База (2)'!O822</f>
        <v>-0.43369175627240142</v>
      </c>
      <c r="P822" s="31">
        <f>База!P796-'База (2)'!P822</f>
        <v>-0.40465472391497165</v>
      </c>
      <c r="Q822" s="92"/>
      <c r="R822" s="92"/>
      <c r="S822" s="92"/>
      <c r="T822" s="87"/>
      <c r="U822" s="81"/>
    </row>
    <row r="823" spans="1:24" s="20" customFormat="1" ht="31.5" outlineLevel="1">
      <c r="A823" s="194" t="s">
        <v>114</v>
      </c>
      <c r="B823" s="7" t="s">
        <v>188</v>
      </c>
      <c r="C823" s="10" t="s">
        <v>184</v>
      </c>
      <c r="D823" s="164" t="s">
        <v>1</v>
      </c>
      <c r="E823" s="28">
        <f>База!E797-'База (2)'!E823</f>
        <v>0</v>
      </c>
      <c r="F823" s="17">
        <f>База!F797-'База (2)'!F823</f>
        <v>0</v>
      </c>
      <c r="G823" s="29">
        <f>База!G797-'База (2)'!G823</f>
        <v>0</v>
      </c>
      <c r="H823" s="28">
        <f>База!H797-'База (2)'!H823</f>
        <v>0</v>
      </c>
      <c r="I823" s="17">
        <f>База!I797-'База (2)'!I823</f>
        <v>0</v>
      </c>
      <c r="J823" s="29">
        <f>База!J797-'База (2)'!J823</f>
        <v>0</v>
      </c>
      <c r="K823" s="111">
        <f>База!K797-'База (2)'!K823</f>
        <v>0</v>
      </c>
      <c r="L823" s="18">
        <f>База!L797-'База (2)'!L823</f>
        <v>0</v>
      </c>
      <c r="M823" s="29">
        <f>База!M797-'База (2)'!M823</f>
        <v>0</v>
      </c>
      <c r="N823" s="181">
        <f>База!N797-'База (2)'!N823</f>
        <v>0</v>
      </c>
      <c r="O823" s="19">
        <f>База!O797-'База (2)'!O823</f>
        <v>0</v>
      </c>
      <c r="P823" s="32">
        <f>База!P797-'База (2)'!P823</f>
        <v>0</v>
      </c>
      <c r="Q823" s="93"/>
      <c r="R823" s="93"/>
      <c r="S823" s="93"/>
      <c r="T823" s="87"/>
      <c r="U823" s="81"/>
    </row>
    <row r="824" spans="1:24" s="20" customFormat="1" ht="31.5" outlineLevel="1">
      <c r="A824" s="194" t="s">
        <v>114</v>
      </c>
      <c r="B824" s="7"/>
      <c r="C824" s="10" t="s">
        <v>224</v>
      </c>
      <c r="D824" s="164" t="s">
        <v>225</v>
      </c>
      <c r="E824" s="28">
        <f>База!E798-'База (2)'!E824</f>
        <v>0</v>
      </c>
      <c r="F824" s="17">
        <f>База!F798-'База (2)'!F824</f>
        <v>0</v>
      </c>
      <c r="G824" s="29">
        <f>База!G798-'База (2)'!G824</f>
        <v>0</v>
      </c>
      <c r="H824" s="28">
        <f>База!H798-'База (2)'!H824</f>
        <v>0</v>
      </c>
      <c r="I824" s="17">
        <f>База!I798-'База (2)'!I824</f>
        <v>0</v>
      </c>
      <c r="J824" s="29">
        <f>База!J798-'База (2)'!J824</f>
        <v>0</v>
      </c>
      <c r="K824" s="111">
        <f>База!K798-'База (2)'!K824</f>
        <v>0</v>
      </c>
      <c r="L824" s="18">
        <f>База!L798-'База (2)'!L824</f>
        <v>0</v>
      </c>
      <c r="M824" s="29">
        <f>База!M798-'База (2)'!M824</f>
        <v>0</v>
      </c>
      <c r="N824" s="181">
        <f>База!N798-'База (2)'!N824</f>
        <v>0</v>
      </c>
      <c r="O824" s="19">
        <f>База!O798-'База (2)'!O824</f>
        <v>0</v>
      </c>
      <c r="P824" s="32">
        <f>База!P798-'База (2)'!P824</f>
        <v>0</v>
      </c>
      <c r="Q824" s="93"/>
      <c r="R824" s="93"/>
      <c r="S824" s="93"/>
      <c r="T824" s="87"/>
      <c r="U824" s="81"/>
    </row>
    <row r="825" spans="1:24" s="20" customFormat="1" outlineLevel="1">
      <c r="A825" s="194" t="s">
        <v>114</v>
      </c>
      <c r="B825" s="7"/>
      <c r="C825" s="10" t="s">
        <v>222</v>
      </c>
      <c r="D825" s="164" t="s">
        <v>223</v>
      </c>
      <c r="E825" s="28">
        <f>База!E799-'База (2)'!E825</f>
        <v>0</v>
      </c>
      <c r="F825" s="17">
        <f>База!F799-'База (2)'!F825</f>
        <v>0</v>
      </c>
      <c r="G825" s="29">
        <f>База!G799-'База (2)'!G825</f>
        <v>0</v>
      </c>
      <c r="H825" s="28">
        <f>База!H799-'База (2)'!H825</f>
        <v>0</v>
      </c>
      <c r="I825" s="17">
        <f>База!I799-'База (2)'!I825</f>
        <v>0</v>
      </c>
      <c r="J825" s="29">
        <f>База!J799-'База (2)'!J825</f>
        <v>0</v>
      </c>
      <c r="K825" s="111">
        <f>База!K799-'База (2)'!K825</f>
        <v>0</v>
      </c>
      <c r="L825" s="18">
        <f>База!L799-'База (2)'!L825</f>
        <v>0</v>
      </c>
      <c r="M825" s="29">
        <f>База!M799-'База (2)'!M825</f>
        <v>0</v>
      </c>
      <c r="N825" s="181">
        <f>База!N799-'База (2)'!N825</f>
        <v>0</v>
      </c>
      <c r="O825" s="19">
        <f>База!O799-'База (2)'!O825</f>
        <v>0</v>
      </c>
      <c r="P825" s="32">
        <f>База!P799-'База (2)'!P825</f>
        <v>0</v>
      </c>
      <c r="Q825" s="93"/>
      <c r="R825" s="93"/>
      <c r="S825" s="93"/>
      <c r="T825" s="87"/>
      <c r="U825" s="81"/>
    </row>
    <row r="826" spans="1:24" s="20" customFormat="1" outlineLevel="1">
      <c r="A826" s="194" t="s">
        <v>114</v>
      </c>
      <c r="B826" s="7" t="s">
        <v>189</v>
      </c>
      <c r="C826" s="11" t="s">
        <v>144</v>
      </c>
      <c r="D826" s="164" t="s">
        <v>1</v>
      </c>
      <c r="E826" s="28">
        <f>База!E802-'База (2)'!E826</f>
        <v>-320</v>
      </c>
      <c r="F826" s="17">
        <f>База!F802-'База (2)'!F826</f>
        <v>-1395</v>
      </c>
      <c r="G826" s="29">
        <f>База!G802-'База (2)'!G826</f>
        <v>-2753246</v>
      </c>
      <c r="H826" s="28">
        <f>База!H802-'База (2)'!H826</f>
        <v>-504</v>
      </c>
      <c r="I826" s="17">
        <f>База!I802-'База (2)'!I826</f>
        <v>-2000</v>
      </c>
      <c r="J826" s="29">
        <f>База!J802-'База (2)'!J826</f>
        <v>-3867360</v>
      </c>
      <c r="K826" s="111">
        <f>База!K802-'База (2)'!K826</f>
        <v>-184</v>
      </c>
      <c r="L826" s="18">
        <f>База!L802-'База (2)'!L826</f>
        <v>-605</v>
      </c>
      <c r="M826" s="29">
        <f>База!M802-'База (2)'!M826</f>
        <v>-1114114</v>
      </c>
      <c r="N826" s="181">
        <f>База!N802-'База (2)'!N826</f>
        <v>-0.57499999999999996</v>
      </c>
      <c r="O826" s="19">
        <f>База!O802-'База (2)'!O826</f>
        <v>-0.43369175627240142</v>
      </c>
      <c r="P826" s="32">
        <f>База!P802-'База (2)'!P826</f>
        <v>-0.40465472391497165</v>
      </c>
      <c r="Q826" s="93"/>
      <c r="R826" s="93"/>
      <c r="S826" s="93"/>
      <c r="T826" s="87"/>
      <c r="U826" s="81"/>
    </row>
    <row r="827" spans="1:24" s="16" customFormat="1" outlineLevel="1">
      <c r="A827" s="193" t="s">
        <v>114</v>
      </c>
      <c r="B827" s="5" t="s">
        <v>143</v>
      </c>
      <c r="C827" s="6" t="s">
        <v>2</v>
      </c>
      <c r="D827" s="163" t="s">
        <v>3</v>
      </c>
      <c r="E827" s="26">
        <f>База!E803-'База (2)'!E827</f>
        <v>0</v>
      </c>
      <c r="F827" s="14">
        <f>База!F803-'База (2)'!F827</f>
        <v>0</v>
      </c>
      <c r="G827" s="27">
        <f>База!G803-'База (2)'!G827</f>
        <v>0</v>
      </c>
      <c r="H827" s="230">
        <f>База!H803-'База (2)'!H827</f>
        <v>0</v>
      </c>
      <c r="I827" s="231">
        <f>База!I803-'База (2)'!I827</f>
        <v>0</v>
      </c>
      <c r="J827" s="232">
        <f>База!J803-'База (2)'!J827</f>
        <v>0</v>
      </c>
      <c r="K827" s="165">
        <f>База!K803-'База (2)'!K827</f>
        <v>0</v>
      </c>
      <c r="L827" s="21">
        <f>База!L803-'База (2)'!L827</f>
        <v>0</v>
      </c>
      <c r="M827" s="27">
        <f>База!M803-'База (2)'!M827</f>
        <v>0</v>
      </c>
      <c r="N827" s="30">
        <f>База!N803-'База (2)'!N827</f>
        <v>0</v>
      </c>
      <c r="O827" s="15">
        <f>База!O803-'База (2)'!O827</f>
        <v>0</v>
      </c>
      <c r="P827" s="31">
        <f>База!P803-'База (2)'!P827</f>
        <v>0</v>
      </c>
      <c r="Q827" s="92"/>
      <c r="R827" s="92"/>
      <c r="S827" s="92"/>
      <c r="T827" s="86"/>
      <c r="U827" s="81"/>
    </row>
    <row r="828" spans="1:24" s="13" customFormat="1">
      <c r="A828" s="36" t="s">
        <v>100</v>
      </c>
      <c r="B828" s="37" t="s">
        <v>118</v>
      </c>
      <c r="C828" s="215" t="s">
        <v>117</v>
      </c>
      <c r="D828" s="208" t="s">
        <v>145</v>
      </c>
      <c r="E828" s="40" t="e">
        <f>База!E804-'База (2)'!E828</f>
        <v>#VALUE!</v>
      </c>
      <c r="F828" s="41" t="e">
        <f>База!F804-'База (2)'!F828</f>
        <v>#VALUE!</v>
      </c>
      <c r="G828" s="42">
        <f>База!G804-'База (2)'!G828</f>
        <v>369409834.89999998</v>
      </c>
      <c r="H828" s="40" t="e">
        <f>База!H804-'База (2)'!H828</f>
        <v>#VALUE!</v>
      </c>
      <c r="I828" s="41" t="e">
        <f>База!I804-'База (2)'!I828</f>
        <v>#VALUE!</v>
      </c>
      <c r="J828" s="42">
        <f>База!J804-'База (2)'!J828</f>
        <v>367358992</v>
      </c>
      <c r="K828" s="40" t="e">
        <f>База!K804-'База (2)'!K828</f>
        <v>#VALUE!</v>
      </c>
      <c r="L828" s="41" t="e">
        <f>База!L804-'База (2)'!L828</f>
        <v>#VALUE!</v>
      </c>
      <c r="M828" s="42">
        <f>База!M804-'База (2)'!M828</f>
        <v>-2050842.9000000004</v>
      </c>
      <c r="N828" s="216" t="e">
        <f>База!N804-'База (2)'!N828</f>
        <v>#VALUE!</v>
      </c>
      <c r="O828" s="217" t="e">
        <f>База!O804-'База (2)'!O828</f>
        <v>#VALUE!</v>
      </c>
      <c r="P828" s="43">
        <f>База!P804-'База (2)'!P828</f>
        <v>0.98179979362477499</v>
      </c>
      <c r="Q828" s="91"/>
      <c r="R828" s="91"/>
      <c r="S828" s="91"/>
      <c r="T828" s="85"/>
      <c r="U828" s="81"/>
      <c r="W828" s="81"/>
      <c r="X828" s="81">
        <v>0</v>
      </c>
    </row>
    <row r="829" spans="1:24" s="16" customFormat="1" outlineLevel="1">
      <c r="A829" s="193" t="s">
        <v>118</v>
      </c>
      <c r="B829" s="5" t="s">
        <v>136</v>
      </c>
      <c r="C829" s="6" t="s">
        <v>137</v>
      </c>
      <c r="D829" s="161" t="s">
        <v>194</v>
      </c>
      <c r="E829" s="26">
        <f>База!E805-'База (2)'!E829</f>
        <v>-62</v>
      </c>
      <c r="F829" s="14">
        <f>База!F805-'База (2)'!F829</f>
        <v>-1110</v>
      </c>
      <c r="G829" s="27">
        <f>База!G805-'База (2)'!G829</f>
        <v>15976048.9</v>
      </c>
      <c r="H829" s="26">
        <f>База!H805-'База (2)'!H829</f>
        <v>0</v>
      </c>
      <c r="I829" s="14">
        <f>База!I805-'База (2)'!I829</f>
        <v>0</v>
      </c>
      <c r="J829" s="27">
        <f>База!J805-'База (2)'!J829</f>
        <v>23328172</v>
      </c>
      <c r="K829" s="26">
        <f>База!K805-'База (2)'!K829</f>
        <v>62</v>
      </c>
      <c r="L829" s="14">
        <f>База!L805-'База (2)'!L829</f>
        <v>1110</v>
      </c>
      <c r="M829" s="27">
        <f>База!M805-'База (2)'!M829</f>
        <v>7352123.0999999996</v>
      </c>
      <c r="N829" s="30">
        <f>База!N805-'База (2)'!N829</f>
        <v>1</v>
      </c>
      <c r="O829" s="15">
        <f>База!O805-'База (2)'!O829</f>
        <v>1</v>
      </c>
      <c r="P829" s="31">
        <f>База!P805-'База (2)'!P829</f>
        <v>1.1250539783685274</v>
      </c>
      <c r="Q829" s="92"/>
      <c r="R829" s="92"/>
      <c r="S829" s="92"/>
      <c r="T829" s="86"/>
      <c r="U829" s="81"/>
    </row>
    <row r="830" spans="1:24" s="20" customFormat="1" outlineLevel="1">
      <c r="A830" s="194" t="s">
        <v>118</v>
      </c>
      <c r="B830" s="7"/>
      <c r="C830" s="8" t="s">
        <v>166</v>
      </c>
      <c r="D830" s="162" t="s">
        <v>194</v>
      </c>
      <c r="E830" s="28">
        <f>База!E806-'База (2)'!E830</f>
        <v>-62</v>
      </c>
      <c r="F830" s="17">
        <f>База!F806-'База (2)'!F830</f>
        <v>-1110</v>
      </c>
      <c r="G830" s="29">
        <f>База!G806-'База (2)'!G830</f>
        <v>-4759109.0999999996</v>
      </c>
      <c r="H830" s="28">
        <f>База!H806-'База (2)'!H830</f>
        <v>0</v>
      </c>
      <c r="I830" s="17">
        <f>База!I806-'База (2)'!I830</f>
        <v>0</v>
      </c>
      <c r="J830" s="29">
        <f>База!J806-'База (2)'!J830</f>
        <v>0</v>
      </c>
      <c r="K830" s="28">
        <f>База!K806-'База (2)'!K830</f>
        <v>62</v>
      </c>
      <c r="L830" s="18">
        <f>База!L806-'База (2)'!L830</f>
        <v>1110</v>
      </c>
      <c r="M830" s="29">
        <f>База!M806-'База (2)'!M830</f>
        <v>4759109.0999999996</v>
      </c>
      <c r="N830" s="181">
        <f>База!N806-'База (2)'!N830</f>
        <v>1</v>
      </c>
      <c r="O830" s="19">
        <f>База!O806-'База (2)'!O830</f>
        <v>1</v>
      </c>
      <c r="P830" s="32">
        <f>База!P806-'База (2)'!P830</f>
        <v>1</v>
      </c>
      <c r="Q830" s="93"/>
      <c r="R830" s="93"/>
      <c r="S830" s="93"/>
      <c r="T830" s="87"/>
      <c r="U830" s="81"/>
    </row>
    <row r="831" spans="1:24" s="20" customFormat="1" outlineLevel="1">
      <c r="A831" s="194" t="s">
        <v>118</v>
      </c>
      <c r="B831" s="7"/>
      <c r="C831" s="8" t="s">
        <v>167</v>
      </c>
      <c r="D831" s="162" t="s">
        <v>194</v>
      </c>
      <c r="E831" s="28">
        <f>База!E807-'База (2)'!E831</f>
        <v>0</v>
      </c>
      <c r="F831" s="17">
        <f>База!F807-'База (2)'!F831</f>
        <v>0</v>
      </c>
      <c r="G831" s="29">
        <f>База!G807-'База (2)'!G831</f>
        <v>0</v>
      </c>
      <c r="H831" s="28">
        <f>База!H807-'База (2)'!H831</f>
        <v>0</v>
      </c>
      <c r="I831" s="17">
        <f>База!I807-'База (2)'!I831</f>
        <v>0</v>
      </c>
      <c r="J831" s="29">
        <f>База!J807-'База (2)'!J831</f>
        <v>0</v>
      </c>
      <c r="K831" s="111">
        <f>База!K807-'База (2)'!K831</f>
        <v>0</v>
      </c>
      <c r="L831" s="18">
        <f>База!L807-'База (2)'!L831</f>
        <v>0</v>
      </c>
      <c r="M831" s="29">
        <f>База!M807-'База (2)'!M831</f>
        <v>0</v>
      </c>
      <c r="N831" s="181">
        <f>База!N807-'База (2)'!N831</f>
        <v>0</v>
      </c>
      <c r="O831" s="19">
        <f>База!O807-'База (2)'!O831</f>
        <v>0</v>
      </c>
      <c r="P831" s="32">
        <f>База!P807-'База (2)'!P831</f>
        <v>0</v>
      </c>
      <c r="Q831" s="93"/>
      <c r="R831" s="93"/>
      <c r="S831" s="93"/>
      <c r="T831" s="87"/>
      <c r="U831" s="81"/>
    </row>
    <row r="832" spans="1:24" s="20" customFormat="1" outlineLevel="1">
      <c r="A832" s="194" t="s">
        <v>118</v>
      </c>
      <c r="B832" s="7" t="s">
        <v>168</v>
      </c>
      <c r="C832" s="8" t="s">
        <v>138</v>
      </c>
      <c r="D832" s="162" t="s">
        <v>194</v>
      </c>
      <c r="E832" s="28">
        <f>База!E808-'База (2)'!E832</f>
        <v>0</v>
      </c>
      <c r="F832" s="17">
        <f>База!F808-'База (2)'!F832</f>
        <v>0</v>
      </c>
      <c r="G832" s="29">
        <f>База!G808-'База (2)'!G832</f>
        <v>20735158</v>
      </c>
      <c r="H832" s="28">
        <f>База!H808-'База (2)'!H832</f>
        <v>0</v>
      </c>
      <c r="I832" s="17">
        <f>База!I808-'База (2)'!I832</f>
        <v>0</v>
      </c>
      <c r="J832" s="29">
        <f>База!J808-'База (2)'!J832</f>
        <v>23328172</v>
      </c>
      <c r="K832" s="111">
        <f>База!K808-'База (2)'!K832</f>
        <v>0</v>
      </c>
      <c r="L832" s="18">
        <f>База!L808-'База (2)'!L832</f>
        <v>0</v>
      </c>
      <c r="M832" s="29">
        <f>База!M808-'База (2)'!M832</f>
        <v>2593014</v>
      </c>
      <c r="N832" s="181">
        <f>База!N808-'База (2)'!N832</f>
        <v>0</v>
      </c>
      <c r="O832" s="19">
        <f>База!O808-'База (2)'!O832</f>
        <v>0</v>
      </c>
      <c r="P832" s="32">
        <f>База!P808-'База (2)'!P832</f>
        <v>0.1250539783685275</v>
      </c>
      <c r="Q832" s="93"/>
      <c r="R832" s="93"/>
      <c r="S832" s="93"/>
      <c r="U832" s="81"/>
    </row>
    <row r="833" spans="1:28" s="20" customFormat="1" ht="31.5" outlineLevel="1">
      <c r="A833" s="194" t="s">
        <v>118</v>
      </c>
      <c r="B833" s="7" t="s">
        <v>169</v>
      </c>
      <c r="C833" s="129" t="s">
        <v>181</v>
      </c>
      <c r="D833" s="162" t="s">
        <v>195</v>
      </c>
      <c r="E833" s="28">
        <f>База!E809-'База (2)'!E833</f>
        <v>0</v>
      </c>
      <c r="F833" s="17">
        <f>База!F809-'База (2)'!F833</f>
        <v>0</v>
      </c>
      <c r="G833" s="29">
        <f>База!G809-'База (2)'!G833</f>
        <v>0</v>
      </c>
      <c r="H833" s="111">
        <f>База!H809-'База (2)'!H833</f>
        <v>0</v>
      </c>
      <c r="I833" s="18">
        <f>База!I809-'База (2)'!I833</f>
        <v>0</v>
      </c>
      <c r="J833" s="29">
        <f>База!J809-'База (2)'!J833</f>
        <v>0</v>
      </c>
      <c r="K833" s="28">
        <f>База!K809-'База (2)'!K833</f>
        <v>0</v>
      </c>
      <c r="L833" s="18">
        <f>База!L809-'База (2)'!L833</f>
        <v>0</v>
      </c>
      <c r="M833" s="29">
        <f>База!M809-'База (2)'!M833</f>
        <v>0</v>
      </c>
      <c r="N833" s="181">
        <f>База!N809-'База (2)'!N833</f>
        <v>0</v>
      </c>
      <c r="O833" s="19">
        <f>База!O809-'База (2)'!O833</f>
        <v>0</v>
      </c>
      <c r="P833" s="32">
        <f>База!P809-'База (2)'!P833</f>
        <v>0</v>
      </c>
      <c r="Q833" s="93"/>
      <c r="R833" s="93"/>
      <c r="S833" s="93"/>
      <c r="T833" s="87"/>
      <c r="U833" s="81"/>
    </row>
    <row r="834" spans="1:28" s="20" customFormat="1" outlineLevel="1">
      <c r="A834" s="194" t="s">
        <v>118</v>
      </c>
      <c r="B834" s="7" t="s">
        <v>170</v>
      </c>
      <c r="C834" s="8" t="s">
        <v>180</v>
      </c>
      <c r="D834" s="162" t="s">
        <v>194</v>
      </c>
      <c r="E834" s="28">
        <f>База!E810-'База (2)'!E834</f>
        <v>-62</v>
      </c>
      <c r="F834" s="17">
        <f>База!F810-'База (2)'!F834</f>
        <v>-1110</v>
      </c>
      <c r="G834" s="29">
        <f>База!G810-'База (2)'!G834</f>
        <v>-4759109.0999999996</v>
      </c>
      <c r="H834" s="28">
        <f>База!H810-'База (2)'!H834</f>
        <v>0</v>
      </c>
      <c r="I834" s="17">
        <f>База!I810-'База (2)'!I834</f>
        <v>0</v>
      </c>
      <c r="J834" s="29">
        <f>База!J810-'База (2)'!J834</f>
        <v>0</v>
      </c>
      <c r="K834" s="111">
        <f>База!K810-'База (2)'!K834</f>
        <v>62</v>
      </c>
      <c r="L834" s="18">
        <f>База!L810-'База (2)'!L834</f>
        <v>1110</v>
      </c>
      <c r="M834" s="29">
        <f>База!M810-'База (2)'!M834</f>
        <v>4759109.0999999996</v>
      </c>
      <c r="N834" s="181">
        <f>База!N810-'База (2)'!N834</f>
        <v>1</v>
      </c>
      <c r="O834" s="19">
        <f>База!O810-'База (2)'!O834</f>
        <v>1</v>
      </c>
      <c r="P834" s="32">
        <f>База!P810-'База (2)'!P834</f>
        <v>1</v>
      </c>
      <c r="Q834" s="93"/>
      <c r="R834" s="93"/>
      <c r="S834" s="93"/>
      <c r="T834" s="87"/>
      <c r="U834" s="81"/>
      <c r="AB834" s="22"/>
    </row>
    <row r="835" spans="1:28" s="20" customFormat="1" outlineLevel="1">
      <c r="A835" s="194" t="s">
        <v>118</v>
      </c>
      <c r="B835" s="7" t="s">
        <v>171</v>
      </c>
      <c r="C835" s="8" t="s">
        <v>156</v>
      </c>
      <c r="D835" s="162"/>
      <c r="E835" s="28">
        <f>База!E811-'База (2)'!E835</f>
        <v>0</v>
      </c>
      <c r="F835" s="17">
        <f>База!F811-'База (2)'!F835</f>
        <v>0</v>
      </c>
      <c r="G835" s="29">
        <f>База!G811-'База (2)'!G835</f>
        <v>0</v>
      </c>
      <c r="H835" s="28">
        <f>База!H811-'База (2)'!H835</f>
        <v>0</v>
      </c>
      <c r="I835" s="17">
        <f>База!I811-'База (2)'!I835</f>
        <v>0</v>
      </c>
      <c r="J835" s="29">
        <f>База!J811-'База (2)'!J835</f>
        <v>0</v>
      </c>
      <c r="K835" s="111">
        <f>База!K811-'База (2)'!K835</f>
        <v>0</v>
      </c>
      <c r="L835" s="18">
        <f>База!L811-'База (2)'!L835</f>
        <v>0</v>
      </c>
      <c r="M835" s="29">
        <f>База!M811-'База (2)'!M835</f>
        <v>0</v>
      </c>
      <c r="N835" s="181">
        <f>База!N811-'База (2)'!N835</f>
        <v>0</v>
      </c>
      <c r="O835" s="19">
        <f>База!O811-'База (2)'!O835</f>
        <v>0</v>
      </c>
      <c r="P835" s="32">
        <f>База!P811-'База (2)'!P835</f>
        <v>0</v>
      </c>
      <c r="Q835" s="93"/>
      <c r="R835" s="93"/>
      <c r="S835" s="93"/>
      <c r="T835" s="87"/>
      <c r="U835" s="81"/>
    </row>
    <row r="836" spans="1:28" s="20" customFormat="1" outlineLevel="1">
      <c r="A836" s="193" t="s">
        <v>118</v>
      </c>
      <c r="B836" s="5" t="s">
        <v>141</v>
      </c>
      <c r="C836" s="6" t="s">
        <v>140</v>
      </c>
      <c r="D836" s="161" t="s">
        <v>159</v>
      </c>
      <c r="E836" s="26">
        <f>База!E812-'База (2)'!E836</f>
        <v>0</v>
      </c>
      <c r="F836" s="14">
        <f>База!F812-'База (2)'!F836</f>
        <v>0</v>
      </c>
      <c r="G836" s="27">
        <f>База!G812-'База (2)'!G836</f>
        <v>0</v>
      </c>
      <c r="H836" s="26">
        <f>База!H812-'База (2)'!H836</f>
        <v>0</v>
      </c>
      <c r="I836" s="21">
        <f>База!I812-'База (2)'!I836</f>
        <v>0</v>
      </c>
      <c r="J836" s="27">
        <f>База!J812-'База (2)'!J836</f>
        <v>0</v>
      </c>
      <c r="K836" s="26">
        <f>База!K812-'База (2)'!K836</f>
        <v>0</v>
      </c>
      <c r="L836" s="21">
        <f>База!L812-'База (2)'!L836</f>
        <v>0</v>
      </c>
      <c r="M836" s="27">
        <f>База!M812-'База (2)'!M836</f>
        <v>0</v>
      </c>
      <c r="N836" s="30">
        <f>База!N812-'База (2)'!N836</f>
        <v>0</v>
      </c>
      <c r="O836" s="15">
        <f>База!O812-'База (2)'!O836</f>
        <v>0</v>
      </c>
      <c r="P836" s="31">
        <f>База!P812-'База (2)'!P836</f>
        <v>0</v>
      </c>
      <c r="Q836" s="92"/>
      <c r="R836" s="92"/>
      <c r="S836" s="92"/>
      <c r="T836" s="87"/>
      <c r="U836" s="81"/>
    </row>
    <row r="837" spans="1:28" s="20" customFormat="1" outlineLevel="1">
      <c r="A837" s="193" t="s">
        <v>118</v>
      </c>
      <c r="B837" s="5"/>
      <c r="C837" s="8" t="s">
        <v>166</v>
      </c>
      <c r="D837" s="162" t="s">
        <v>159</v>
      </c>
      <c r="E837" s="28">
        <f>База!E813-'База (2)'!E837</f>
        <v>0</v>
      </c>
      <c r="F837" s="17">
        <f>База!F813-'База (2)'!F837</f>
        <v>0</v>
      </c>
      <c r="G837" s="29">
        <f>База!G813-'База (2)'!G837</f>
        <v>0</v>
      </c>
      <c r="H837" s="28">
        <f>База!H813-'База (2)'!H837</f>
        <v>0</v>
      </c>
      <c r="I837" s="17">
        <f>База!I813-'База (2)'!I837</f>
        <v>0</v>
      </c>
      <c r="J837" s="29">
        <f>База!J813-'База (2)'!J837</f>
        <v>0</v>
      </c>
      <c r="K837" s="111">
        <f>База!K813-'База (2)'!K837</f>
        <v>0</v>
      </c>
      <c r="L837" s="18">
        <f>База!L813-'База (2)'!L837</f>
        <v>0</v>
      </c>
      <c r="M837" s="29">
        <f>База!M813-'База (2)'!M837</f>
        <v>0</v>
      </c>
      <c r="N837" s="30">
        <f>База!N813-'База (2)'!N837</f>
        <v>0</v>
      </c>
      <c r="O837" s="15">
        <f>База!O813-'База (2)'!O837</f>
        <v>0</v>
      </c>
      <c r="P837" s="31">
        <f>База!P813-'База (2)'!P837</f>
        <v>0</v>
      </c>
      <c r="Q837" s="93"/>
      <c r="R837" s="93"/>
      <c r="S837" s="93"/>
      <c r="T837" s="87"/>
      <c r="U837" s="81"/>
    </row>
    <row r="838" spans="1:28" s="16" customFormat="1" outlineLevel="1">
      <c r="A838" s="193" t="s">
        <v>118</v>
      </c>
      <c r="B838" s="5"/>
      <c r="C838" s="8" t="s">
        <v>167</v>
      </c>
      <c r="D838" s="162" t="s">
        <v>159</v>
      </c>
      <c r="E838" s="28">
        <f>База!E814-'База (2)'!E838</f>
        <v>0</v>
      </c>
      <c r="F838" s="17">
        <f>База!F814-'База (2)'!F838</f>
        <v>0</v>
      </c>
      <c r="G838" s="29">
        <f>База!G814-'База (2)'!G838</f>
        <v>0</v>
      </c>
      <c r="H838" s="111">
        <f>База!H814-'База (2)'!H838</f>
        <v>0</v>
      </c>
      <c r="I838" s="18">
        <f>База!I814-'База (2)'!I838</f>
        <v>0</v>
      </c>
      <c r="J838" s="29">
        <f>База!J814-'База (2)'!J838</f>
        <v>0</v>
      </c>
      <c r="K838" s="111">
        <f>База!K814-'База (2)'!K838</f>
        <v>0</v>
      </c>
      <c r="L838" s="18">
        <f>База!L814-'База (2)'!L838</f>
        <v>0</v>
      </c>
      <c r="M838" s="29">
        <f>База!M814-'База (2)'!M838</f>
        <v>0</v>
      </c>
      <c r="N838" s="181">
        <f>База!N814-'База (2)'!N838</f>
        <v>0</v>
      </c>
      <c r="O838" s="19">
        <f>База!O814-'База (2)'!O838</f>
        <v>0</v>
      </c>
      <c r="P838" s="32">
        <f>База!P814-'База (2)'!P838</f>
        <v>0</v>
      </c>
      <c r="Q838" s="93"/>
      <c r="R838" s="93"/>
      <c r="S838" s="93"/>
      <c r="T838" s="86"/>
      <c r="U838" s="81"/>
    </row>
    <row r="839" spans="1:28" s="20" customFormat="1" ht="31.5" outlineLevel="1">
      <c r="A839" s="193" t="s">
        <v>118</v>
      </c>
      <c r="B839" s="5"/>
      <c r="C839" s="129" t="s">
        <v>182</v>
      </c>
      <c r="D839" s="162" t="s">
        <v>159</v>
      </c>
      <c r="E839" s="28">
        <f>База!E815-'База (2)'!E839</f>
        <v>0</v>
      </c>
      <c r="F839" s="17">
        <f>База!F815-'База (2)'!F839</f>
        <v>0</v>
      </c>
      <c r="G839" s="29">
        <f>База!G815-'База (2)'!G839</f>
        <v>0</v>
      </c>
      <c r="H839" s="28">
        <f>База!H815-'База (2)'!H839</f>
        <v>0</v>
      </c>
      <c r="I839" s="18">
        <f>База!I815-'База (2)'!I839</f>
        <v>0</v>
      </c>
      <c r="J839" s="29">
        <f>База!J815-'База (2)'!J839</f>
        <v>0</v>
      </c>
      <c r="K839" s="111">
        <f>База!K815-'База (2)'!K839</f>
        <v>0</v>
      </c>
      <c r="L839" s="18">
        <f>База!L815-'База (2)'!L839</f>
        <v>0</v>
      </c>
      <c r="M839" s="29">
        <f>База!M815-'База (2)'!M839</f>
        <v>0</v>
      </c>
      <c r="N839" s="30">
        <f>База!N815-'База (2)'!N839</f>
        <v>0</v>
      </c>
      <c r="O839" s="15">
        <f>База!O815-'База (2)'!O839</f>
        <v>0</v>
      </c>
      <c r="P839" s="31">
        <f>База!P815-'База (2)'!P839</f>
        <v>0</v>
      </c>
      <c r="Q839" s="93"/>
      <c r="R839" s="93"/>
      <c r="S839" s="93"/>
      <c r="T839" s="87"/>
      <c r="U839" s="81"/>
    </row>
    <row r="840" spans="1:28" s="20" customFormat="1" outlineLevel="1">
      <c r="A840" s="194" t="s">
        <v>118</v>
      </c>
      <c r="B840" s="7" t="s">
        <v>185</v>
      </c>
      <c r="C840" s="8" t="s">
        <v>157</v>
      </c>
      <c r="D840" s="162" t="s">
        <v>159</v>
      </c>
      <c r="E840" s="28">
        <f>База!E816-'База (2)'!E840</f>
        <v>3156</v>
      </c>
      <c r="F840" s="17">
        <f>База!F816-'База (2)'!F840</f>
        <v>44250</v>
      </c>
      <c r="G840" s="29">
        <f>База!G816-'База (2)'!G840</f>
        <v>353433786</v>
      </c>
      <c r="H840" s="28">
        <f>База!H816-'База (2)'!H840</f>
        <v>3000</v>
      </c>
      <c r="I840" s="17">
        <f>База!I816-'База (2)'!I840</f>
        <v>39546</v>
      </c>
      <c r="J840" s="29">
        <f>База!J816-'База (2)'!J840</f>
        <v>344030820</v>
      </c>
      <c r="K840" s="111">
        <f>База!K816-'База (2)'!K840</f>
        <v>-156</v>
      </c>
      <c r="L840" s="18">
        <f>База!L816-'База (2)'!L840</f>
        <v>-4704</v>
      </c>
      <c r="M840" s="29">
        <f>База!M816-'База (2)'!M840</f>
        <v>-9402966</v>
      </c>
      <c r="N840" s="181">
        <f>База!N816-'База (2)'!N840</f>
        <v>-4.9429657794676805E-2</v>
      </c>
      <c r="O840" s="19">
        <f>База!O816-'База (2)'!O840</f>
        <v>-0.10630508474576271</v>
      </c>
      <c r="P840" s="32">
        <f>База!P816-'База (2)'!P840</f>
        <v>-2.6604604235544137E-2</v>
      </c>
      <c r="Q840" s="93"/>
      <c r="R840" s="93"/>
      <c r="S840" s="93"/>
      <c r="T840" s="87"/>
      <c r="U840" s="81"/>
    </row>
    <row r="841" spans="1:28" s="20" customFormat="1" outlineLevel="1">
      <c r="A841" s="194" t="s">
        <v>118</v>
      </c>
      <c r="B841" s="7" t="s">
        <v>186</v>
      </c>
      <c r="C841" s="8" t="s">
        <v>183</v>
      </c>
      <c r="D841" s="162" t="s">
        <v>159</v>
      </c>
      <c r="E841" s="28">
        <f>База!E817-'База (2)'!E841</f>
        <v>3156</v>
      </c>
      <c r="F841" s="17">
        <f>База!F817-'База (2)'!F841</f>
        <v>44250</v>
      </c>
      <c r="G841" s="29">
        <f>База!G817-'База (2)'!G841</f>
        <v>353433786</v>
      </c>
      <c r="H841" s="28">
        <f>База!H817-'База (2)'!H841</f>
        <v>3000</v>
      </c>
      <c r="I841" s="17">
        <f>База!I817-'База (2)'!I841</f>
        <v>39546</v>
      </c>
      <c r="J841" s="29">
        <f>База!J817-'База (2)'!J841</f>
        <v>344030820</v>
      </c>
      <c r="K841" s="111">
        <f>База!K817-'База (2)'!K841</f>
        <v>-156</v>
      </c>
      <c r="L841" s="18">
        <f>База!L817-'База (2)'!L841</f>
        <v>-4704</v>
      </c>
      <c r="M841" s="29">
        <f>База!M817-'База (2)'!M841</f>
        <v>-9402966</v>
      </c>
      <c r="N841" s="181">
        <f>База!N817-'База (2)'!N841</f>
        <v>-4.9429657794676805E-2</v>
      </c>
      <c r="O841" s="19">
        <f>База!O817-'База (2)'!O841</f>
        <v>-0.10630508474576271</v>
      </c>
      <c r="P841" s="32">
        <f>База!P817-'База (2)'!P841</f>
        <v>-2.6604604235544137E-2</v>
      </c>
      <c r="Q841" s="93"/>
      <c r="R841" s="93"/>
      <c r="S841" s="93"/>
      <c r="T841" s="87"/>
      <c r="U841" s="81"/>
    </row>
    <row r="842" spans="1:28" s="20" customFormat="1" outlineLevel="1">
      <c r="A842" s="194" t="s">
        <v>118</v>
      </c>
      <c r="B842" s="7" t="s">
        <v>187</v>
      </c>
      <c r="C842" s="8" t="s">
        <v>156</v>
      </c>
      <c r="D842" s="162"/>
      <c r="E842" s="28" t="e">
        <f>База!#REF!-'База (2)'!E842</f>
        <v>#REF!</v>
      </c>
      <c r="F842" s="17" t="e">
        <f>База!#REF!-'База (2)'!F842</f>
        <v>#REF!</v>
      </c>
      <c r="G842" s="29" t="e">
        <f>База!#REF!-'База (2)'!G842</f>
        <v>#REF!</v>
      </c>
      <c r="H842" s="28" t="e">
        <f>База!#REF!-'База (2)'!H842</f>
        <v>#REF!</v>
      </c>
      <c r="I842" s="17" t="e">
        <f>База!#REF!-'База (2)'!I842</f>
        <v>#REF!</v>
      </c>
      <c r="J842" s="29" t="e">
        <f>База!#REF!-'База (2)'!J842</f>
        <v>#REF!</v>
      </c>
      <c r="K842" s="111" t="e">
        <f>База!#REF!-'База (2)'!K842</f>
        <v>#REF!</v>
      </c>
      <c r="L842" s="18" t="e">
        <f>База!#REF!-'База (2)'!L842</f>
        <v>#REF!</v>
      </c>
      <c r="M842" s="29" t="e">
        <f>База!#REF!-'База (2)'!M842</f>
        <v>#REF!</v>
      </c>
      <c r="N842" s="181" t="e">
        <f>База!#REF!-'База (2)'!N842</f>
        <v>#REF!</v>
      </c>
      <c r="O842" s="19" t="e">
        <f>База!#REF!-'База (2)'!O842</f>
        <v>#REF!</v>
      </c>
      <c r="P842" s="32" t="e">
        <f>База!#REF!-'База (2)'!P842</f>
        <v>#REF!</v>
      </c>
      <c r="Q842" s="93"/>
      <c r="R842" s="93"/>
      <c r="S842" s="93"/>
      <c r="U842" s="81"/>
    </row>
    <row r="843" spans="1:28" s="20" customFormat="1" ht="31.5" outlineLevel="1">
      <c r="A843" s="193" t="s">
        <v>118</v>
      </c>
      <c r="B843" s="5" t="s">
        <v>139</v>
      </c>
      <c r="C843" s="9" t="s">
        <v>142</v>
      </c>
      <c r="D843" s="163" t="s">
        <v>1</v>
      </c>
      <c r="E843" s="26">
        <f>База!E818-'База (2)'!E843</f>
        <v>0</v>
      </c>
      <c r="F843" s="21">
        <f>База!F818-'База (2)'!F843</f>
        <v>0</v>
      </c>
      <c r="G843" s="27">
        <f>База!G818-'База (2)'!G843</f>
        <v>0</v>
      </c>
      <c r="H843" s="26">
        <f>База!H818-'База (2)'!H843</f>
        <v>0</v>
      </c>
      <c r="I843" s="21">
        <f>База!I818-'База (2)'!I843</f>
        <v>0</v>
      </c>
      <c r="J843" s="27">
        <f>База!J818-'База (2)'!J843</f>
        <v>0</v>
      </c>
      <c r="K843" s="26">
        <f>База!K818-'База (2)'!K843</f>
        <v>0</v>
      </c>
      <c r="L843" s="21">
        <f>База!L818-'База (2)'!L843</f>
        <v>0</v>
      </c>
      <c r="M843" s="27">
        <f>База!M818-'База (2)'!M843</f>
        <v>0</v>
      </c>
      <c r="N843" s="30">
        <f>База!N818-'База (2)'!N843</f>
        <v>0</v>
      </c>
      <c r="O843" s="15">
        <f>База!O818-'База (2)'!O843</f>
        <v>0</v>
      </c>
      <c r="P843" s="31">
        <f>База!P818-'База (2)'!P843</f>
        <v>0</v>
      </c>
      <c r="Q843" s="92"/>
      <c r="R843" s="92"/>
      <c r="S843" s="92"/>
      <c r="T843" s="87"/>
      <c r="U843" s="81"/>
    </row>
    <row r="844" spans="1:28" s="20" customFormat="1" ht="31.5" outlineLevel="1">
      <c r="A844" s="194" t="s">
        <v>118</v>
      </c>
      <c r="B844" s="7" t="s">
        <v>188</v>
      </c>
      <c r="C844" s="10" t="s">
        <v>184</v>
      </c>
      <c r="D844" s="164" t="s">
        <v>1</v>
      </c>
      <c r="E844" s="28">
        <f>База!E819-'База (2)'!E844</f>
        <v>0</v>
      </c>
      <c r="F844" s="17">
        <f>База!F819-'База (2)'!F844</f>
        <v>0</v>
      </c>
      <c r="G844" s="29">
        <f>База!G819-'База (2)'!G844</f>
        <v>0</v>
      </c>
      <c r="H844" s="28">
        <f>База!H819-'База (2)'!H844</f>
        <v>0</v>
      </c>
      <c r="I844" s="17">
        <f>База!I819-'База (2)'!I844</f>
        <v>0</v>
      </c>
      <c r="J844" s="29">
        <f>База!J819-'База (2)'!J844</f>
        <v>0</v>
      </c>
      <c r="K844" s="111">
        <f>База!K819-'База (2)'!K844</f>
        <v>0</v>
      </c>
      <c r="L844" s="18">
        <f>База!L819-'База (2)'!L844</f>
        <v>0</v>
      </c>
      <c r="M844" s="29">
        <f>База!M819-'База (2)'!M844</f>
        <v>0</v>
      </c>
      <c r="N844" s="181">
        <f>База!N819-'База (2)'!N844</f>
        <v>0</v>
      </c>
      <c r="O844" s="19">
        <f>База!O819-'База (2)'!O844</f>
        <v>0</v>
      </c>
      <c r="P844" s="32">
        <f>База!P819-'База (2)'!P844</f>
        <v>0</v>
      </c>
      <c r="Q844" s="93"/>
      <c r="R844" s="93"/>
      <c r="S844" s="93"/>
      <c r="T844" s="87"/>
      <c r="U844" s="81"/>
    </row>
    <row r="845" spans="1:28" s="20" customFormat="1" ht="31.5" outlineLevel="1">
      <c r="A845" s="194" t="s">
        <v>118</v>
      </c>
      <c r="B845" s="7"/>
      <c r="C845" s="10" t="s">
        <v>224</v>
      </c>
      <c r="D845" s="164" t="s">
        <v>225</v>
      </c>
      <c r="E845" s="28">
        <f>База!E820-'База (2)'!E845</f>
        <v>0</v>
      </c>
      <c r="F845" s="17">
        <f>База!F820-'База (2)'!F845</f>
        <v>0</v>
      </c>
      <c r="G845" s="29">
        <f>База!G820-'База (2)'!G845</f>
        <v>0</v>
      </c>
      <c r="H845" s="28">
        <f>База!H820-'База (2)'!H845</f>
        <v>0</v>
      </c>
      <c r="I845" s="17">
        <f>База!I820-'База (2)'!I845</f>
        <v>0</v>
      </c>
      <c r="J845" s="29">
        <f>База!J820-'База (2)'!J845</f>
        <v>0</v>
      </c>
      <c r="K845" s="111">
        <f>База!K820-'База (2)'!K845</f>
        <v>0</v>
      </c>
      <c r="L845" s="18">
        <f>База!L820-'База (2)'!L845</f>
        <v>0</v>
      </c>
      <c r="M845" s="29">
        <f>База!M820-'База (2)'!M845</f>
        <v>0</v>
      </c>
      <c r="N845" s="181">
        <f>База!N820-'База (2)'!N845</f>
        <v>0</v>
      </c>
      <c r="O845" s="19">
        <f>База!O820-'База (2)'!O845</f>
        <v>0</v>
      </c>
      <c r="P845" s="32">
        <f>База!P820-'База (2)'!P845</f>
        <v>0</v>
      </c>
      <c r="Q845" s="93"/>
      <c r="R845" s="93"/>
      <c r="S845" s="93"/>
      <c r="T845" s="87"/>
      <c r="U845" s="81"/>
    </row>
    <row r="846" spans="1:28" s="20" customFormat="1" outlineLevel="1">
      <c r="A846" s="194" t="s">
        <v>118</v>
      </c>
      <c r="B846" s="7"/>
      <c r="C846" s="10" t="s">
        <v>222</v>
      </c>
      <c r="D846" s="164" t="s">
        <v>223</v>
      </c>
      <c r="E846" s="28">
        <f>База!E821-'База (2)'!E846</f>
        <v>0</v>
      </c>
      <c r="F846" s="17">
        <f>База!F821-'База (2)'!F846</f>
        <v>0</v>
      </c>
      <c r="G846" s="29">
        <f>База!G821-'База (2)'!G846</f>
        <v>0</v>
      </c>
      <c r="H846" s="28">
        <f>База!H821-'База (2)'!H846</f>
        <v>0</v>
      </c>
      <c r="I846" s="17">
        <f>База!I821-'База (2)'!I846</f>
        <v>0</v>
      </c>
      <c r="J846" s="29">
        <f>База!J821-'База (2)'!J846</f>
        <v>0</v>
      </c>
      <c r="K846" s="111">
        <f>База!K821-'База (2)'!K846</f>
        <v>0</v>
      </c>
      <c r="L846" s="18">
        <f>База!L821-'База (2)'!L846</f>
        <v>0</v>
      </c>
      <c r="M846" s="29">
        <f>База!M821-'База (2)'!M846</f>
        <v>0</v>
      </c>
      <c r="N846" s="181">
        <f>База!N821-'База (2)'!N846</f>
        <v>0</v>
      </c>
      <c r="O846" s="19">
        <f>База!O821-'База (2)'!O846</f>
        <v>0</v>
      </c>
      <c r="P846" s="32">
        <f>База!P821-'База (2)'!P846</f>
        <v>0</v>
      </c>
      <c r="Q846" s="93"/>
      <c r="R846" s="93"/>
      <c r="S846" s="93"/>
      <c r="T846" s="87"/>
      <c r="U846" s="81"/>
    </row>
    <row r="847" spans="1:28" s="20" customFormat="1" outlineLevel="1">
      <c r="A847" s="194" t="s">
        <v>118</v>
      </c>
      <c r="B847" s="7" t="s">
        <v>189</v>
      </c>
      <c r="C847" s="11" t="s">
        <v>144</v>
      </c>
      <c r="D847" s="164" t="s">
        <v>1</v>
      </c>
      <c r="E847" s="28">
        <f>База!E824-'База (2)'!E847</f>
        <v>0</v>
      </c>
      <c r="F847" s="17">
        <f>База!F824-'База (2)'!F847</f>
        <v>0</v>
      </c>
      <c r="G847" s="29">
        <f>База!G824-'База (2)'!G847</f>
        <v>0</v>
      </c>
      <c r="H847" s="28">
        <f>База!H824-'База (2)'!H847</f>
        <v>0</v>
      </c>
      <c r="I847" s="17">
        <f>База!I824-'База (2)'!I847</f>
        <v>0</v>
      </c>
      <c r="J847" s="29">
        <f>База!J824-'База (2)'!J847</f>
        <v>0</v>
      </c>
      <c r="K847" s="111">
        <f>База!K824-'База (2)'!K847</f>
        <v>0</v>
      </c>
      <c r="L847" s="18">
        <f>База!L824-'База (2)'!L847</f>
        <v>0</v>
      </c>
      <c r="M847" s="29">
        <f>База!M824-'База (2)'!M847</f>
        <v>0</v>
      </c>
      <c r="N847" s="181">
        <f>База!N824-'База (2)'!N847</f>
        <v>0</v>
      </c>
      <c r="O847" s="19">
        <f>База!O824-'База (2)'!O847</f>
        <v>0</v>
      </c>
      <c r="P847" s="32">
        <f>База!P824-'База (2)'!P847</f>
        <v>0</v>
      </c>
      <c r="Q847" s="93"/>
      <c r="R847" s="93"/>
      <c r="S847" s="93"/>
      <c r="T847" s="87"/>
      <c r="U847" s="81"/>
    </row>
    <row r="848" spans="1:28" s="16" customFormat="1" outlineLevel="1">
      <c r="A848" s="193" t="s">
        <v>118</v>
      </c>
      <c r="B848" s="5" t="s">
        <v>143</v>
      </c>
      <c r="C848" s="6" t="s">
        <v>2</v>
      </c>
      <c r="D848" s="163" t="s">
        <v>3</v>
      </c>
      <c r="E848" s="26">
        <f>База!E825-'База (2)'!E848</f>
        <v>0</v>
      </c>
      <c r="F848" s="14">
        <f>База!F825-'База (2)'!F848</f>
        <v>0</v>
      </c>
      <c r="G848" s="27">
        <f>База!G825-'База (2)'!G848</f>
        <v>0</v>
      </c>
      <c r="H848" s="230">
        <f>База!H825-'База (2)'!H848</f>
        <v>0</v>
      </c>
      <c r="I848" s="231">
        <f>База!I825-'База (2)'!I848</f>
        <v>0</v>
      </c>
      <c r="J848" s="232">
        <f>База!J825-'База (2)'!J848</f>
        <v>0</v>
      </c>
      <c r="K848" s="165">
        <f>База!K825-'База (2)'!K848</f>
        <v>0</v>
      </c>
      <c r="L848" s="21">
        <f>База!L825-'База (2)'!L848</f>
        <v>0</v>
      </c>
      <c r="M848" s="27">
        <f>База!M825-'База (2)'!M848</f>
        <v>0</v>
      </c>
      <c r="N848" s="30">
        <f>База!N825-'База (2)'!N848</f>
        <v>0</v>
      </c>
      <c r="O848" s="15">
        <f>База!O825-'База (2)'!O848</f>
        <v>0</v>
      </c>
      <c r="P848" s="31">
        <f>База!P825-'База (2)'!P848</f>
        <v>0</v>
      </c>
      <c r="Q848" s="92"/>
      <c r="R848" s="92"/>
      <c r="S848" s="92"/>
      <c r="T848" s="86"/>
      <c r="U848" s="81"/>
    </row>
    <row r="849" spans="1:28" s="13" customFormat="1">
      <c r="A849" s="36" t="s">
        <v>101</v>
      </c>
      <c r="B849" s="37" t="s">
        <v>121</v>
      </c>
      <c r="C849" s="215" t="s">
        <v>120</v>
      </c>
      <c r="D849" s="208" t="s">
        <v>145</v>
      </c>
      <c r="E849" s="40" t="e">
        <f>База!E848-'База (2)'!E849</f>
        <v>#VALUE!</v>
      </c>
      <c r="F849" s="41" t="e">
        <f>База!F848-'База (2)'!F849</f>
        <v>#VALUE!</v>
      </c>
      <c r="G849" s="42">
        <f>База!G848-'База (2)'!G849</f>
        <v>-317985583.5</v>
      </c>
      <c r="H849" s="40" t="e">
        <f>База!H848-'База (2)'!H849</f>
        <v>#VALUE!</v>
      </c>
      <c r="I849" s="41" t="e">
        <f>База!I848-'База (2)'!I849</f>
        <v>#VALUE!</v>
      </c>
      <c r="J849" s="42">
        <f>База!J848-'База (2)'!J849</f>
        <v>-317677103.11000001</v>
      </c>
      <c r="K849" s="40" t="e">
        <f>База!K848-'База (2)'!K849</f>
        <v>#VALUE!</v>
      </c>
      <c r="L849" s="41" t="e">
        <f>База!L848-'База (2)'!L849</f>
        <v>#VALUE!</v>
      </c>
      <c r="M849" s="42">
        <f>База!M848-'База (2)'!M849</f>
        <v>308480.3900000006</v>
      </c>
      <c r="N849" s="216" t="e">
        <f>База!N848-'База (2)'!N849</f>
        <v>#VALUE!</v>
      </c>
      <c r="O849" s="217" t="e">
        <f>База!O848-'База (2)'!O849</f>
        <v>#VALUE!</v>
      </c>
      <c r="P849" s="43">
        <f>База!P848-'База (2)'!P849</f>
        <v>-7.561815747135206E-2</v>
      </c>
      <c r="Q849" s="91"/>
      <c r="R849" s="91"/>
      <c r="S849" s="91"/>
      <c r="T849" s="85"/>
      <c r="U849" s="81"/>
      <c r="W849" s="81"/>
      <c r="X849" s="81">
        <v>352024600</v>
      </c>
    </row>
    <row r="850" spans="1:28" s="16" customFormat="1" outlineLevel="1">
      <c r="A850" s="193" t="s">
        <v>121</v>
      </c>
      <c r="B850" s="5" t="s">
        <v>136</v>
      </c>
      <c r="C850" s="6" t="s">
        <v>137</v>
      </c>
      <c r="D850" s="161" t="s">
        <v>194</v>
      </c>
      <c r="E850" s="26">
        <f>База!E849-'База (2)'!E850</f>
        <v>0</v>
      </c>
      <c r="F850" s="14">
        <f>База!F849-'База (2)'!F850</f>
        <v>0</v>
      </c>
      <c r="G850" s="27">
        <f>База!G849-'База (2)'!G850</f>
        <v>-23702940</v>
      </c>
      <c r="H850" s="26">
        <f>База!H849-'База (2)'!H850</f>
        <v>0</v>
      </c>
      <c r="I850" s="14">
        <f>База!I849-'База (2)'!I850</f>
        <v>0</v>
      </c>
      <c r="J850" s="27">
        <f>База!J849-'База (2)'!J850</f>
        <v>-17209000</v>
      </c>
      <c r="K850" s="26">
        <f>База!K849-'База (2)'!K850</f>
        <v>0</v>
      </c>
      <c r="L850" s="14">
        <f>База!L849-'База (2)'!L850</f>
        <v>0</v>
      </c>
      <c r="M850" s="27">
        <f>База!M849-'База (2)'!M850</f>
        <v>6493940</v>
      </c>
      <c r="N850" s="30">
        <f>База!N849-'База (2)'!N850</f>
        <v>0</v>
      </c>
      <c r="O850" s="15">
        <f>База!O849-'База (2)'!O850</f>
        <v>0</v>
      </c>
      <c r="P850" s="31">
        <f>База!P849-'База (2)'!P850</f>
        <v>0.27397192078282273</v>
      </c>
      <c r="Q850" s="92"/>
      <c r="R850" s="92"/>
      <c r="S850" s="92"/>
      <c r="T850" s="86"/>
      <c r="U850" s="81"/>
    </row>
    <row r="851" spans="1:28" s="20" customFormat="1" outlineLevel="1">
      <c r="A851" s="194" t="s">
        <v>121</v>
      </c>
      <c r="B851" s="7"/>
      <c r="C851" s="8" t="s">
        <v>166</v>
      </c>
      <c r="D851" s="162" t="s">
        <v>194</v>
      </c>
      <c r="E851" s="28">
        <f>База!E850-'База (2)'!E851</f>
        <v>0</v>
      </c>
      <c r="F851" s="17">
        <f>База!F850-'База (2)'!F851</f>
        <v>0</v>
      </c>
      <c r="G851" s="29">
        <f>База!G850-'База (2)'!G851</f>
        <v>0</v>
      </c>
      <c r="H851" s="28">
        <f>База!H850-'База (2)'!H851</f>
        <v>0</v>
      </c>
      <c r="I851" s="17">
        <f>База!I850-'База (2)'!I851</f>
        <v>0</v>
      </c>
      <c r="J851" s="29">
        <f>База!J850-'База (2)'!J851</f>
        <v>0</v>
      </c>
      <c r="K851" s="28">
        <f>База!K850-'База (2)'!K851</f>
        <v>0</v>
      </c>
      <c r="L851" s="18">
        <f>База!L850-'База (2)'!L851</f>
        <v>0</v>
      </c>
      <c r="M851" s="29">
        <f>База!M850-'База (2)'!M851</f>
        <v>0</v>
      </c>
      <c r="N851" s="181">
        <f>База!N850-'База (2)'!N851</f>
        <v>0</v>
      </c>
      <c r="O851" s="19">
        <f>База!O850-'База (2)'!O851</f>
        <v>0</v>
      </c>
      <c r="P851" s="32">
        <f>База!P850-'База (2)'!P851</f>
        <v>0</v>
      </c>
      <c r="Q851" s="93"/>
      <c r="R851" s="93"/>
      <c r="S851" s="93"/>
      <c r="T851" s="87"/>
      <c r="U851" s="81"/>
    </row>
    <row r="852" spans="1:28" s="20" customFormat="1" outlineLevel="1">
      <c r="A852" s="194" t="s">
        <v>121</v>
      </c>
      <c r="B852" s="7"/>
      <c r="C852" s="8" t="s">
        <v>167</v>
      </c>
      <c r="D852" s="162" t="s">
        <v>194</v>
      </c>
      <c r="E852" s="28">
        <f>База!E851-'База (2)'!E852</f>
        <v>0</v>
      </c>
      <c r="F852" s="17">
        <f>База!F851-'База (2)'!F852</f>
        <v>0</v>
      </c>
      <c r="G852" s="29">
        <f>База!G851-'База (2)'!G852</f>
        <v>0</v>
      </c>
      <c r="H852" s="28">
        <f>База!H851-'База (2)'!H852</f>
        <v>0</v>
      </c>
      <c r="I852" s="17">
        <f>База!I851-'База (2)'!I852</f>
        <v>0</v>
      </c>
      <c r="J852" s="29">
        <f>База!J851-'База (2)'!J852</f>
        <v>0</v>
      </c>
      <c r="K852" s="111">
        <f>База!K851-'База (2)'!K852</f>
        <v>0</v>
      </c>
      <c r="L852" s="18">
        <f>База!L851-'База (2)'!L852</f>
        <v>0</v>
      </c>
      <c r="M852" s="29">
        <f>База!M851-'База (2)'!M852</f>
        <v>0</v>
      </c>
      <c r="N852" s="181">
        <f>База!N851-'База (2)'!N852</f>
        <v>0</v>
      </c>
      <c r="O852" s="19">
        <f>База!O851-'База (2)'!O852</f>
        <v>0</v>
      </c>
      <c r="P852" s="32">
        <f>База!P851-'База (2)'!P852</f>
        <v>0</v>
      </c>
      <c r="Q852" s="93"/>
      <c r="R852" s="93"/>
      <c r="S852" s="93"/>
      <c r="T852" s="87"/>
      <c r="U852" s="81"/>
    </row>
    <row r="853" spans="1:28" s="20" customFormat="1" outlineLevel="1">
      <c r="A853" s="194" t="s">
        <v>121</v>
      </c>
      <c r="B853" s="7" t="s">
        <v>168</v>
      </c>
      <c r="C853" s="8" t="s">
        <v>138</v>
      </c>
      <c r="D853" s="162" t="s">
        <v>194</v>
      </c>
      <c r="E853" s="28">
        <f>База!E852-'База (2)'!E853</f>
        <v>0</v>
      </c>
      <c r="F853" s="17">
        <f>База!F852-'База (2)'!F853</f>
        <v>0</v>
      </c>
      <c r="G853" s="29">
        <f>База!G852-'База (2)'!G853</f>
        <v>0</v>
      </c>
      <c r="H853" s="28">
        <f>База!H852-'База (2)'!H853</f>
        <v>0</v>
      </c>
      <c r="I853" s="17">
        <f>База!I852-'База (2)'!I853</f>
        <v>0</v>
      </c>
      <c r="J853" s="29">
        <f>База!J852-'База (2)'!J853</f>
        <v>0</v>
      </c>
      <c r="K853" s="111">
        <f>База!K852-'База (2)'!K853</f>
        <v>0</v>
      </c>
      <c r="L853" s="18">
        <f>База!L852-'База (2)'!L853</f>
        <v>0</v>
      </c>
      <c r="M853" s="29">
        <f>База!M852-'База (2)'!M853</f>
        <v>0</v>
      </c>
      <c r="N853" s="181">
        <f>База!N852-'База (2)'!N853</f>
        <v>0</v>
      </c>
      <c r="O853" s="19">
        <f>База!O852-'База (2)'!O853</f>
        <v>0</v>
      </c>
      <c r="P853" s="32">
        <f>База!P852-'База (2)'!P853</f>
        <v>0</v>
      </c>
      <c r="Q853" s="93"/>
      <c r="R853" s="93"/>
      <c r="S853" s="93"/>
      <c r="U853" s="81"/>
    </row>
    <row r="854" spans="1:28" s="20" customFormat="1" ht="31.5" outlineLevel="1">
      <c r="A854" s="194" t="s">
        <v>121</v>
      </c>
      <c r="B854" s="7" t="s">
        <v>169</v>
      </c>
      <c r="C854" s="129" t="s">
        <v>181</v>
      </c>
      <c r="D854" s="162" t="s">
        <v>195</v>
      </c>
      <c r="E854" s="28">
        <f>База!E853-'База (2)'!E854</f>
        <v>0</v>
      </c>
      <c r="F854" s="17">
        <f>База!F853-'База (2)'!F854</f>
        <v>0</v>
      </c>
      <c r="G854" s="29">
        <f>База!G853-'База (2)'!G854</f>
        <v>-23702940</v>
      </c>
      <c r="H854" s="111">
        <f>База!H853-'База (2)'!H854</f>
        <v>0</v>
      </c>
      <c r="I854" s="18">
        <f>База!I853-'База (2)'!I854</f>
        <v>0</v>
      </c>
      <c r="J854" s="29">
        <f>База!J853-'База (2)'!J854</f>
        <v>-17209000</v>
      </c>
      <c r="K854" s="28">
        <f>База!K853-'База (2)'!K854</f>
        <v>0</v>
      </c>
      <c r="L854" s="18">
        <f>База!L853-'База (2)'!L854</f>
        <v>0</v>
      </c>
      <c r="M854" s="29">
        <f>База!M853-'База (2)'!M854</f>
        <v>6493940</v>
      </c>
      <c r="N854" s="181">
        <f>База!N853-'База (2)'!N854</f>
        <v>0</v>
      </c>
      <c r="O854" s="19">
        <f>База!O853-'База (2)'!O854</f>
        <v>0</v>
      </c>
      <c r="P854" s="32">
        <f>База!P853-'База (2)'!P854</f>
        <v>0.27397192078282273</v>
      </c>
      <c r="Q854" s="93"/>
      <c r="R854" s="93"/>
      <c r="S854" s="93"/>
      <c r="T854" s="87"/>
      <c r="U854" s="81"/>
    </row>
    <row r="855" spans="1:28" s="20" customFormat="1" outlineLevel="1">
      <c r="A855" s="194" t="s">
        <v>121</v>
      </c>
      <c r="B855" s="7" t="s">
        <v>170</v>
      </c>
      <c r="C855" s="8" t="s">
        <v>180</v>
      </c>
      <c r="D855" s="162" t="s">
        <v>194</v>
      </c>
      <c r="E855" s="28">
        <f>База!E854-'База (2)'!E855</f>
        <v>0</v>
      </c>
      <c r="F855" s="17">
        <f>База!F854-'База (2)'!F855</f>
        <v>0</v>
      </c>
      <c r="G855" s="29">
        <f>База!G854-'База (2)'!G855</f>
        <v>0</v>
      </c>
      <c r="H855" s="28">
        <f>База!H854-'База (2)'!H855</f>
        <v>0</v>
      </c>
      <c r="I855" s="17">
        <f>База!I854-'База (2)'!I855</f>
        <v>0</v>
      </c>
      <c r="J855" s="29">
        <f>База!J854-'База (2)'!J855</f>
        <v>0</v>
      </c>
      <c r="K855" s="111">
        <f>База!K854-'База (2)'!K855</f>
        <v>0</v>
      </c>
      <c r="L855" s="18">
        <f>База!L854-'База (2)'!L855</f>
        <v>0</v>
      </c>
      <c r="M855" s="29">
        <f>База!M854-'База (2)'!M855</f>
        <v>0</v>
      </c>
      <c r="N855" s="181">
        <f>База!N854-'База (2)'!N855</f>
        <v>0</v>
      </c>
      <c r="O855" s="19">
        <f>База!O854-'База (2)'!O855</f>
        <v>0</v>
      </c>
      <c r="P855" s="32">
        <f>База!P854-'База (2)'!P855</f>
        <v>0</v>
      </c>
      <c r="Q855" s="93"/>
      <c r="R855" s="93"/>
      <c r="S855" s="93"/>
      <c r="T855" s="87"/>
      <c r="U855" s="81"/>
      <c r="AB855" s="22"/>
    </row>
    <row r="856" spans="1:28" s="20" customFormat="1" outlineLevel="1">
      <c r="A856" s="194" t="s">
        <v>121</v>
      </c>
      <c r="B856" s="7" t="s">
        <v>171</v>
      </c>
      <c r="C856" s="8" t="s">
        <v>156</v>
      </c>
      <c r="D856" s="162"/>
      <c r="E856" s="28">
        <f>База!E855-'База (2)'!E856</f>
        <v>350</v>
      </c>
      <c r="F856" s="17">
        <f>База!F855-'База (2)'!F856</f>
        <v>2000</v>
      </c>
      <c r="G856" s="29">
        <f>База!G855-'База (2)'!G856</f>
        <v>35912396.5</v>
      </c>
      <c r="H856" s="28">
        <f>База!H855-'База (2)'!H856</f>
        <v>319</v>
      </c>
      <c r="I856" s="17">
        <f>База!I855-'База (2)'!I856</f>
        <v>1545</v>
      </c>
      <c r="J856" s="29">
        <f>База!J855-'База (2)'!J856</f>
        <v>32772496.890000001</v>
      </c>
      <c r="K856" s="111">
        <f>База!K855-'База (2)'!K856</f>
        <v>-31</v>
      </c>
      <c r="L856" s="18">
        <f>База!L855-'База (2)'!L856</f>
        <v>-455</v>
      </c>
      <c r="M856" s="29">
        <f>База!M855-'База (2)'!M856</f>
        <v>-3139899.6099999994</v>
      </c>
      <c r="N856" s="181">
        <f>База!N855-'База (2)'!N856</f>
        <v>-8.8571428571428565E-2</v>
      </c>
      <c r="O856" s="19">
        <f>База!O855-'База (2)'!O856</f>
        <v>-0.22750000000000001</v>
      </c>
      <c r="P856" s="32">
        <f>База!P855-'База (2)'!P856</f>
        <v>-8.7432193783001905E-2</v>
      </c>
      <c r="Q856" s="93"/>
      <c r="R856" s="93"/>
      <c r="S856" s="93"/>
      <c r="T856" s="87"/>
      <c r="U856" s="81"/>
    </row>
    <row r="857" spans="1:28" s="20" customFormat="1" outlineLevel="1">
      <c r="A857" s="193" t="s">
        <v>121</v>
      </c>
      <c r="B857" s="5" t="s">
        <v>141</v>
      </c>
      <c r="C857" s="6" t="s">
        <v>140</v>
      </c>
      <c r="D857" s="161" t="s">
        <v>159</v>
      </c>
      <c r="E857" s="26">
        <f>База!E856-'База (2)'!E857</f>
        <v>0</v>
      </c>
      <c r="F857" s="14">
        <f>База!F856-'База (2)'!F857</f>
        <v>0</v>
      </c>
      <c r="G857" s="27">
        <f>База!G856-'База (2)'!G857</f>
        <v>0</v>
      </c>
      <c r="H857" s="26">
        <f>База!H856-'База (2)'!H857</f>
        <v>0</v>
      </c>
      <c r="I857" s="21">
        <f>База!I856-'База (2)'!I857</f>
        <v>0</v>
      </c>
      <c r="J857" s="27">
        <f>База!J856-'База (2)'!J857</f>
        <v>0</v>
      </c>
      <c r="K857" s="26">
        <f>База!K856-'База (2)'!K857</f>
        <v>0</v>
      </c>
      <c r="L857" s="21">
        <f>База!L856-'База (2)'!L857</f>
        <v>0</v>
      </c>
      <c r="M857" s="27">
        <f>База!M856-'База (2)'!M857</f>
        <v>0</v>
      </c>
      <c r="N857" s="30">
        <f>База!N856-'База (2)'!N857</f>
        <v>0</v>
      </c>
      <c r="O857" s="15">
        <f>База!O856-'База (2)'!O857</f>
        <v>0</v>
      </c>
      <c r="P857" s="31">
        <f>База!P856-'База (2)'!P857</f>
        <v>0</v>
      </c>
      <c r="Q857" s="92"/>
      <c r="R857" s="92"/>
      <c r="S857" s="92"/>
      <c r="T857" s="87"/>
      <c r="U857" s="81"/>
    </row>
    <row r="858" spans="1:28" s="20" customFormat="1" outlineLevel="1">
      <c r="A858" s="193" t="s">
        <v>121</v>
      </c>
      <c r="B858" s="5"/>
      <c r="C858" s="8" t="s">
        <v>166</v>
      </c>
      <c r="D858" s="162" t="s">
        <v>159</v>
      </c>
      <c r="E858" s="28">
        <f>База!E857-'База (2)'!E858</f>
        <v>0</v>
      </c>
      <c r="F858" s="17">
        <f>База!F857-'База (2)'!F858</f>
        <v>0</v>
      </c>
      <c r="G858" s="29">
        <f>База!G857-'База (2)'!G858</f>
        <v>0</v>
      </c>
      <c r="H858" s="28">
        <f>База!H857-'База (2)'!H858</f>
        <v>0</v>
      </c>
      <c r="I858" s="17">
        <f>База!I857-'База (2)'!I858</f>
        <v>0</v>
      </c>
      <c r="J858" s="29">
        <f>База!J857-'База (2)'!J858</f>
        <v>0</v>
      </c>
      <c r="K858" s="111">
        <f>База!K857-'База (2)'!K858</f>
        <v>0</v>
      </c>
      <c r="L858" s="18">
        <f>База!L857-'База (2)'!L858</f>
        <v>0</v>
      </c>
      <c r="M858" s="29">
        <f>База!M857-'База (2)'!M858</f>
        <v>0</v>
      </c>
      <c r="N858" s="30">
        <f>База!N857-'База (2)'!N858</f>
        <v>0</v>
      </c>
      <c r="O858" s="15">
        <f>База!O857-'База (2)'!O858</f>
        <v>0</v>
      </c>
      <c r="P858" s="31">
        <f>База!P857-'База (2)'!P858</f>
        <v>0</v>
      </c>
      <c r="Q858" s="93"/>
      <c r="R858" s="93"/>
      <c r="S858" s="93"/>
      <c r="T858" s="87"/>
      <c r="U858" s="81"/>
    </row>
    <row r="859" spans="1:28" s="16" customFormat="1" outlineLevel="1">
      <c r="A859" s="193" t="s">
        <v>121</v>
      </c>
      <c r="B859" s="5"/>
      <c r="C859" s="8" t="s">
        <v>167</v>
      </c>
      <c r="D859" s="162" t="s">
        <v>159</v>
      </c>
      <c r="E859" s="28">
        <f>База!E858-'База (2)'!E859</f>
        <v>350</v>
      </c>
      <c r="F859" s="17">
        <f>База!F858-'База (2)'!F859</f>
        <v>2000</v>
      </c>
      <c r="G859" s="29">
        <f>База!G858-'База (2)'!G859</f>
        <v>35912396.5</v>
      </c>
      <c r="H859" s="111">
        <f>База!H858-'База (2)'!H859</f>
        <v>319</v>
      </c>
      <c r="I859" s="18">
        <f>База!I858-'База (2)'!I859</f>
        <v>1545</v>
      </c>
      <c r="J859" s="29">
        <f>База!J858-'База (2)'!J859</f>
        <v>32772496.890000001</v>
      </c>
      <c r="K859" s="111">
        <f>База!K858-'База (2)'!K859</f>
        <v>-31</v>
      </c>
      <c r="L859" s="18">
        <f>База!L858-'База (2)'!L859</f>
        <v>-455</v>
      </c>
      <c r="M859" s="29">
        <f>База!M858-'База (2)'!M859</f>
        <v>-3139899.6099999994</v>
      </c>
      <c r="N859" s="181">
        <f>База!N858-'База (2)'!N859</f>
        <v>-8.8571428571428565E-2</v>
      </c>
      <c r="O859" s="19">
        <f>База!O858-'База (2)'!O859</f>
        <v>-0.22750000000000001</v>
      </c>
      <c r="P859" s="32">
        <f>База!P858-'База (2)'!P859</f>
        <v>-8.7432193783001905E-2</v>
      </c>
      <c r="Q859" s="93"/>
      <c r="R859" s="93"/>
      <c r="S859" s="93"/>
      <c r="T859" s="86"/>
      <c r="U859" s="81"/>
    </row>
    <row r="860" spans="1:28" s="20" customFormat="1" ht="31.5" outlineLevel="1">
      <c r="A860" s="193" t="s">
        <v>121</v>
      </c>
      <c r="B860" s="5"/>
      <c r="C860" s="129" t="s">
        <v>182</v>
      </c>
      <c r="D860" s="162" t="s">
        <v>159</v>
      </c>
      <c r="E860" s="28">
        <f>База!E859-'База (2)'!E860</f>
        <v>0</v>
      </c>
      <c r="F860" s="17">
        <f>База!F859-'База (2)'!F860</f>
        <v>0</v>
      </c>
      <c r="G860" s="29">
        <f>База!G859-'База (2)'!G860</f>
        <v>0</v>
      </c>
      <c r="H860" s="28">
        <f>База!H859-'База (2)'!H860</f>
        <v>0</v>
      </c>
      <c r="I860" s="18">
        <f>База!I859-'База (2)'!I860</f>
        <v>0</v>
      </c>
      <c r="J860" s="29">
        <f>База!J859-'База (2)'!J860</f>
        <v>0</v>
      </c>
      <c r="K860" s="111">
        <f>База!K859-'База (2)'!K860</f>
        <v>0</v>
      </c>
      <c r="L860" s="18">
        <f>База!L859-'База (2)'!L860</f>
        <v>0</v>
      </c>
      <c r="M860" s="29">
        <f>База!M859-'База (2)'!M860</f>
        <v>0</v>
      </c>
      <c r="N860" s="30">
        <f>База!N859-'База (2)'!N860</f>
        <v>0</v>
      </c>
      <c r="O860" s="15">
        <f>База!O859-'База (2)'!O860</f>
        <v>0</v>
      </c>
      <c r="P860" s="31">
        <f>База!P859-'База (2)'!P860</f>
        <v>0</v>
      </c>
      <c r="Q860" s="93"/>
      <c r="R860" s="93"/>
      <c r="S860" s="93"/>
      <c r="T860" s="87"/>
      <c r="U860" s="81"/>
    </row>
    <row r="861" spans="1:28" s="20" customFormat="1" outlineLevel="1">
      <c r="A861" s="194" t="s">
        <v>121</v>
      </c>
      <c r="B861" s="7" t="s">
        <v>185</v>
      </c>
      <c r="C861" s="8" t="s">
        <v>157</v>
      </c>
      <c r="D861" s="162" t="s">
        <v>159</v>
      </c>
      <c r="E861" s="28">
        <f>База!E860-'База (2)'!E861</f>
        <v>0</v>
      </c>
      <c r="F861" s="17">
        <f>База!F860-'База (2)'!F861</f>
        <v>0</v>
      </c>
      <c r="G861" s="29">
        <f>База!G860-'База (2)'!G861</f>
        <v>1647200</v>
      </c>
      <c r="H861" s="28">
        <f>База!H860-'База (2)'!H861</f>
        <v>0</v>
      </c>
      <c r="I861" s="17">
        <f>База!I860-'База (2)'!I861</f>
        <v>0</v>
      </c>
      <c r="J861" s="29">
        <f>База!J860-'База (2)'!J861</f>
        <v>1575000</v>
      </c>
      <c r="K861" s="111">
        <f>База!K860-'База (2)'!K861</f>
        <v>0</v>
      </c>
      <c r="L861" s="18">
        <f>База!L860-'База (2)'!L861</f>
        <v>0</v>
      </c>
      <c r="M861" s="29">
        <f>База!M860-'База (2)'!M861</f>
        <v>-72200</v>
      </c>
      <c r="N861" s="181">
        <f>База!N860-'База (2)'!N861</f>
        <v>0</v>
      </c>
      <c r="O861" s="19">
        <f>База!O860-'База (2)'!O861</f>
        <v>0</v>
      </c>
      <c r="P861" s="32">
        <f>База!P860-'База (2)'!P861</f>
        <v>-4.3831957260806215E-2</v>
      </c>
      <c r="Q861" s="93"/>
      <c r="R861" s="93"/>
      <c r="S861" s="93"/>
      <c r="T861" s="87"/>
      <c r="U861" s="81"/>
    </row>
    <row r="862" spans="1:28" s="20" customFormat="1" outlineLevel="1">
      <c r="A862" s="194" t="s">
        <v>121</v>
      </c>
      <c r="B862" s="7" t="s">
        <v>186</v>
      </c>
      <c r="C862" s="8" t="s">
        <v>183</v>
      </c>
      <c r="D862" s="162" t="s">
        <v>159</v>
      </c>
      <c r="E862" s="28">
        <f>База!E861-'База (2)'!E862</f>
        <v>0</v>
      </c>
      <c r="F862" s="17">
        <f>База!F861-'База (2)'!F862</f>
        <v>0</v>
      </c>
      <c r="G862" s="29">
        <f>База!G861-'База (2)'!G862</f>
        <v>1647200</v>
      </c>
      <c r="H862" s="28">
        <f>База!H861-'База (2)'!H862</f>
        <v>0</v>
      </c>
      <c r="I862" s="17">
        <f>База!I861-'База (2)'!I862</f>
        <v>0</v>
      </c>
      <c r="J862" s="29">
        <f>База!J861-'База (2)'!J862</f>
        <v>1575000</v>
      </c>
      <c r="K862" s="111">
        <f>База!K861-'База (2)'!K862</f>
        <v>0</v>
      </c>
      <c r="L862" s="18">
        <f>База!L861-'База (2)'!L862</f>
        <v>0</v>
      </c>
      <c r="M862" s="29">
        <f>База!M861-'База (2)'!M862</f>
        <v>-72200</v>
      </c>
      <c r="N862" s="181">
        <f>База!N861-'База (2)'!N862</f>
        <v>0</v>
      </c>
      <c r="O862" s="19">
        <f>База!O861-'База (2)'!O862</f>
        <v>0</v>
      </c>
      <c r="P862" s="32">
        <f>База!P861-'База (2)'!P862</f>
        <v>-4.3831957260806215E-2</v>
      </c>
      <c r="Q862" s="93"/>
      <c r="R862" s="93"/>
      <c r="S862" s="93"/>
      <c r="T862" s="87"/>
      <c r="U862" s="81"/>
    </row>
    <row r="863" spans="1:28" s="20" customFormat="1" outlineLevel="1">
      <c r="A863" s="194" t="s">
        <v>121</v>
      </c>
      <c r="B863" s="7" t="s">
        <v>187</v>
      </c>
      <c r="C863" s="8" t="s">
        <v>156</v>
      </c>
      <c r="D863" s="162"/>
      <c r="E863" s="28" t="e">
        <f>База!#REF!-'База (2)'!E863</f>
        <v>#REF!</v>
      </c>
      <c r="F863" s="17" t="e">
        <f>База!#REF!-'База (2)'!F863</f>
        <v>#REF!</v>
      </c>
      <c r="G863" s="29" t="e">
        <f>База!#REF!-'База (2)'!G863</f>
        <v>#REF!</v>
      </c>
      <c r="H863" s="28" t="e">
        <f>База!#REF!-'База (2)'!H863</f>
        <v>#REF!</v>
      </c>
      <c r="I863" s="17" t="e">
        <f>База!#REF!-'База (2)'!I863</f>
        <v>#REF!</v>
      </c>
      <c r="J863" s="29" t="e">
        <f>База!#REF!-'База (2)'!J863</f>
        <v>#REF!</v>
      </c>
      <c r="K863" s="111" t="e">
        <f>База!#REF!-'База (2)'!K863</f>
        <v>#REF!</v>
      </c>
      <c r="L863" s="18" t="e">
        <f>База!#REF!-'База (2)'!L863</f>
        <v>#REF!</v>
      </c>
      <c r="M863" s="29" t="e">
        <f>База!#REF!-'База (2)'!M863</f>
        <v>#REF!</v>
      </c>
      <c r="N863" s="181" t="e">
        <f>База!#REF!-'База (2)'!N863</f>
        <v>#REF!</v>
      </c>
      <c r="O863" s="19" t="e">
        <f>База!#REF!-'База (2)'!O863</f>
        <v>#REF!</v>
      </c>
      <c r="P863" s="32" t="e">
        <f>База!#REF!-'База (2)'!P863</f>
        <v>#REF!</v>
      </c>
      <c r="Q863" s="93"/>
      <c r="R863" s="93"/>
      <c r="S863" s="93"/>
      <c r="U863" s="81"/>
    </row>
    <row r="864" spans="1:28" s="20" customFormat="1" ht="31.5" outlineLevel="1">
      <c r="A864" s="193" t="s">
        <v>121</v>
      </c>
      <c r="B864" s="5" t="s">
        <v>139</v>
      </c>
      <c r="C864" s="9" t="s">
        <v>142</v>
      </c>
      <c r="D864" s="163" t="s">
        <v>1</v>
      </c>
      <c r="E864" s="26">
        <f>База!E862-'База (2)'!E864</f>
        <v>-2952</v>
      </c>
      <c r="F864" s="21">
        <f>База!F862-'База (2)'!F864</f>
        <v>-43920</v>
      </c>
      <c r="G864" s="27">
        <f>База!G862-'База (2)'!G864</f>
        <v>-331842240</v>
      </c>
      <c r="H864" s="26">
        <f>База!H862-'База (2)'!H864</f>
        <v>-3048</v>
      </c>
      <c r="I864" s="21">
        <f>База!I862-'База (2)'!I864</f>
        <v>-43944</v>
      </c>
      <c r="J864" s="27">
        <f>База!J862-'База (2)'!J864</f>
        <v>-334815600</v>
      </c>
      <c r="K864" s="26">
        <f>База!K862-'База (2)'!K864</f>
        <v>-96</v>
      </c>
      <c r="L864" s="21">
        <f>База!L862-'База (2)'!L864</f>
        <v>-24</v>
      </c>
      <c r="M864" s="27">
        <f>База!M862-'База (2)'!M864</f>
        <v>-2973360</v>
      </c>
      <c r="N864" s="30">
        <f>База!N862-'База (2)'!N864</f>
        <v>-3.2520325203252036E-2</v>
      </c>
      <c r="O864" s="15">
        <f>База!O862-'База (2)'!O864</f>
        <v>-5.4644808743169399E-4</v>
      </c>
      <c r="P864" s="31">
        <f>База!P862-'База (2)'!P864</f>
        <v>-8.960161310386525E-3</v>
      </c>
      <c r="Q864" s="92"/>
      <c r="R864" s="92"/>
      <c r="S864" s="92"/>
      <c r="T864" s="87"/>
      <c r="U864" s="81"/>
    </row>
    <row r="865" spans="1:28" s="20" customFormat="1" ht="31.5" outlineLevel="1">
      <c r="A865" s="194" t="s">
        <v>121</v>
      </c>
      <c r="B865" s="7" t="s">
        <v>188</v>
      </c>
      <c r="C865" s="10" t="s">
        <v>184</v>
      </c>
      <c r="D865" s="164" t="s">
        <v>1</v>
      </c>
      <c r="E865" s="28">
        <f>База!E863-'База (2)'!E865</f>
        <v>-1816</v>
      </c>
      <c r="F865" s="17">
        <f>База!F863-'База (2)'!F865</f>
        <v>-43920</v>
      </c>
      <c r="G865" s="29">
        <f>База!G863-'База (2)'!G865</f>
        <v>-330195040</v>
      </c>
      <c r="H865" s="28">
        <f>База!H863-'База (2)'!H865</f>
        <v>-2048</v>
      </c>
      <c r="I865" s="17">
        <f>База!I863-'База (2)'!I865</f>
        <v>-43944</v>
      </c>
      <c r="J865" s="29">
        <f>База!J863-'База (2)'!J865</f>
        <v>-333240600</v>
      </c>
      <c r="K865" s="111">
        <f>База!K863-'База (2)'!K865</f>
        <v>-232</v>
      </c>
      <c r="L865" s="18">
        <f>База!L863-'База (2)'!L865</f>
        <v>-24</v>
      </c>
      <c r="M865" s="29">
        <f>База!M863-'База (2)'!M865</f>
        <v>-3045560</v>
      </c>
      <c r="N865" s="181">
        <f>База!N863-'База (2)'!N865</f>
        <v>-0.15223863506240695</v>
      </c>
      <c r="O865" s="19">
        <f>База!O863-'База (2)'!O865</f>
        <v>-5.4644808743169399E-4</v>
      </c>
      <c r="P865" s="32">
        <f>База!P863-'База (2)'!P865</f>
        <v>-5.2792118571192738E-2</v>
      </c>
      <c r="Q865" s="93"/>
      <c r="R865" s="93"/>
      <c r="S865" s="93"/>
      <c r="T865" s="87"/>
      <c r="U865" s="81"/>
    </row>
    <row r="866" spans="1:28" s="20" customFormat="1" ht="31.5" outlineLevel="1">
      <c r="A866" s="194" t="s">
        <v>121</v>
      </c>
      <c r="B866" s="7"/>
      <c r="C866" s="10" t="s">
        <v>224</v>
      </c>
      <c r="D866" s="164" t="s">
        <v>225</v>
      </c>
      <c r="E866" s="28">
        <f>База!E864-'База (2)'!E866</f>
        <v>0</v>
      </c>
      <c r="F866" s="17">
        <f>База!F864-'База (2)'!F866</f>
        <v>0</v>
      </c>
      <c r="G866" s="29">
        <f>База!G864-'База (2)'!G866</f>
        <v>0</v>
      </c>
      <c r="H866" s="28">
        <f>База!H864-'База (2)'!H866</f>
        <v>0</v>
      </c>
      <c r="I866" s="17">
        <f>База!I864-'База (2)'!I866</f>
        <v>0</v>
      </c>
      <c r="J866" s="29">
        <f>База!J864-'База (2)'!J866</f>
        <v>0</v>
      </c>
      <c r="K866" s="111">
        <f>База!K864-'База (2)'!K866</f>
        <v>0</v>
      </c>
      <c r="L866" s="18">
        <f>База!L864-'База (2)'!L866</f>
        <v>0</v>
      </c>
      <c r="M866" s="29">
        <f>База!M864-'База (2)'!M866</f>
        <v>0</v>
      </c>
      <c r="N866" s="181">
        <f>База!N864-'База (2)'!N866</f>
        <v>0</v>
      </c>
      <c r="O866" s="19">
        <f>База!O864-'База (2)'!O866</f>
        <v>0</v>
      </c>
      <c r="P866" s="32">
        <f>База!P864-'База (2)'!P866</f>
        <v>0</v>
      </c>
      <c r="Q866" s="93"/>
      <c r="R866" s="93"/>
      <c r="S866" s="93"/>
      <c r="T866" s="87"/>
      <c r="U866" s="81"/>
    </row>
    <row r="867" spans="1:28" s="20" customFormat="1" outlineLevel="1">
      <c r="A867" s="194" t="s">
        <v>121</v>
      </c>
      <c r="B867" s="7"/>
      <c r="C867" s="10" t="s">
        <v>222</v>
      </c>
      <c r="D867" s="164" t="s">
        <v>223</v>
      </c>
      <c r="E867" s="28">
        <f>База!E865-'База (2)'!E867</f>
        <v>0</v>
      </c>
      <c r="F867" s="17">
        <f>База!F865-'База (2)'!F867</f>
        <v>0</v>
      </c>
      <c r="G867" s="29">
        <f>База!G865-'База (2)'!G867</f>
        <v>0</v>
      </c>
      <c r="H867" s="28">
        <f>База!H865-'База (2)'!H867</f>
        <v>0</v>
      </c>
      <c r="I867" s="17">
        <f>База!I865-'База (2)'!I867</f>
        <v>0</v>
      </c>
      <c r="J867" s="29">
        <f>База!J865-'База (2)'!J867</f>
        <v>0</v>
      </c>
      <c r="K867" s="111">
        <f>База!K865-'База (2)'!K867</f>
        <v>0</v>
      </c>
      <c r="L867" s="18">
        <f>База!L865-'База (2)'!L867</f>
        <v>0</v>
      </c>
      <c r="M867" s="29">
        <f>База!M865-'База (2)'!M867</f>
        <v>0</v>
      </c>
      <c r="N867" s="181">
        <f>База!N865-'База (2)'!N867</f>
        <v>0</v>
      </c>
      <c r="O867" s="19">
        <f>База!O865-'База (2)'!O867</f>
        <v>0</v>
      </c>
      <c r="P867" s="32">
        <f>База!P865-'База (2)'!P867</f>
        <v>0</v>
      </c>
      <c r="Q867" s="93"/>
      <c r="R867" s="93"/>
      <c r="S867" s="93"/>
      <c r="T867" s="87"/>
      <c r="U867" s="81"/>
    </row>
    <row r="868" spans="1:28" s="20" customFormat="1" outlineLevel="1">
      <c r="A868" s="194" t="s">
        <v>121</v>
      </c>
      <c r="B868" s="7" t="s">
        <v>189</v>
      </c>
      <c r="C868" s="11" t="s">
        <v>144</v>
      </c>
      <c r="D868" s="164" t="s">
        <v>1</v>
      </c>
      <c r="E868" s="28">
        <f>База!E868-'База (2)'!E868</f>
        <v>0</v>
      </c>
      <c r="F868" s="17">
        <f>База!F868-'База (2)'!F868</f>
        <v>0</v>
      </c>
      <c r="G868" s="29">
        <f>База!G868-'База (2)'!G868</f>
        <v>0</v>
      </c>
      <c r="H868" s="28">
        <f>База!H868-'База (2)'!H868</f>
        <v>0</v>
      </c>
      <c r="I868" s="17">
        <f>База!I868-'База (2)'!I868</f>
        <v>0</v>
      </c>
      <c r="J868" s="29">
        <f>База!J868-'База (2)'!J868</f>
        <v>0</v>
      </c>
      <c r="K868" s="111">
        <f>База!K868-'База (2)'!K868</f>
        <v>0</v>
      </c>
      <c r="L868" s="18">
        <f>База!L868-'База (2)'!L868</f>
        <v>0</v>
      </c>
      <c r="M868" s="29">
        <f>База!M868-'База (2)'!M868</f>
        <v>0</v>
      </c>
      <c r="N868" s="181">
        <f>База!N868-'База (2)'!N868</f>
        <v>0</v>
      </c>
      <c r="O868" s="19">
        <f>База!O868-'База (2)'!O868</f>
        <v>0</v>
      </c>
      <c r="P868" s="32">
        <f>База!P868-'База (2)'!P868</f>
        <v>0</v>
      </c>
      <c r="Q868" s="93"/>
      <c r="R868" s="93"/>
      <c r="S868" s="93"/>
      <c r="T868" s="87"/>
      <c r="U868" s="81"/>
    </row>
    <row r="869" spans="1:28" s="16" customFormat="1" outlineLevel="1">
      <c r="A869" s="193" t="s">
        <v>121</v>
      </c>
      <c r="B869" s="5" t="s">
        <v>143</v>
      </c>
      <c r="C869" s="6" t="s">
        <v>2</v>
      </c>
      <c r="D869" s="163" t="s">
        <v>3</v>
      </c>
      <c r="E869" s="26">
        <f>База!E869-'База (2)'!E869</f>
        <v>0</v>
      </c>
      <c r="F869" s="14">
        <f>База!F869-'База (2)'!F869</f>
        <v>0</v>
      </c>
      <c r="G869" s="27">
        <f>База!G869-'База (2)'!G869</f>
        <v>0</v>
      </c>
      <c r="H869" s="230">
        <f>База!H869-'База (2)'!H869</f>
        <v>0</v>
      </c>
      <c r="I869" s="231">
        <f>База!I869-'База (2)'!I869</f>
        <v>0</v>
      </c>
      <c r="J869" s="232">
        <f>База!J869-'База (2)'!J869</f>
        <v>0</v>
      </c>
      <c r="K869" s="165">
        <f>База!K869-'База (2)'!K869</f>
        <v>0</v>
      </c>
      <c r="L869" s="21">
        <f>База!L869-'База (2)'!L869</f>
        <v>0</v>
      </c>
      <c r="M869" s="27">
        <f>База!M869-'База (2)'!M869</f>
        <v>0</v>
      </c>
      <c r="N869" s="30">
        <f>База!N869-'База (2)'!N869</f>
        <v>0</v>
      </c>
      <c r="O869" s="15">
        <f>База!O869-'База (2)'!O869</f>
        <v>0</v>
      </c>
      <c r="P869" s="31">
        <f>База!P869-'База (2)'!P869</f>
        <v>0</v>
      </c>
      <c r="Q869" s="92"/>
      <c r="R869" s="92"/>
      <c r="S869" s="92"/>
      <c r="T869" s="86"/>
      <c r="U869" s="81"/>
    </row>
    <row r="870" spans="1:28" s="13" customFormat="1">
      <c r="A870" s="36" t="s">
        <v>104</v>
      </c>
      <c r="B870" s="37" t="s">
        <v>127</v>
      </c>
      <c r="C870" s="215" t="s">
        <v>126</v>
      </c>
      <c r="D870" s="208" t="s">
        <v>145</v>
      </c>
      <c r="E870" s="40" t="e">
        <f>База!E870-'База (2)'!E870</f>
        <v>#VALUE!</v>
      </c>
      <c r="F870" s="41" t="e">
        <f>База!F870-'База (2)'!F870</f>
        <v>#VALUE!</v>
      </c>
      <c r="G870" s="42">
        <f>База!G870-'База (2)'!G870</f>
        <v>-1620150</v>
      </c>
      <c r="H870" s="40" t="e">
        <f>База!H870-'База (2)'!H870</f>
        <v>#VALUE!</v>
      </c>
      <c r="I870" s="41" t="e">
        <f>База!I870-'База (2)'!I870</f>
        <v>#VALUE!</v>
      </c>
      <c r="J870" s="42">
        <f>База!J870-'База (2)'!J870</f>
        <v>-2015750</v>
      </c>
      <c r="K870" s="40" t="e">
        <f>База!K870-'База (2)'!K870</f>
        <v>#VALUE!</v>
      </c>
      <c r="L870" s="41" t="e">
        <f>База!L870-'База (2)'!L870</f>
        <v>#VALUE!</v>
      </c>
      <c r="M870" s="42">
        <f>База!M870-'База (2)'!M870</f>
        <v>-395600</v>
      </c>
      <c r="N870" s="216" t="e">
        <f>База!N870-'База (2)'!N870</f>
        <v>#VALUE!</v>
      </c>
      <c r="O870" s="217" t="e">
        <f>База!O870-'База (2)'!O870</f>
        <v>#VALUE!</v>
      </c>
      <c r="P870" s="43">
        <f>База!P870-'База (2)'!P870</f>
        <v>-0.44852607709750569</v>
      </c>
      <c r="Q870" s="91"/>
      <c r="R870" s="91"/>
      <c r="S870" s="91"/>
      <c r="T870" s="85"/>
      <c r="U870" s="81"/>
      <c r="W870" s="81"/>
      <c r="X870" s="81">
        <v>2502150</v>
      </c>
    </row>
    <row r="871" spans="1:28" s="16" customFormat="1" outlineLevel="1">
      <c r="A871" s="193" t="s">
        <v>127</v>
      </c>
      <c r="B871" s="5" t="s">
        <v>136</v>
      </c>
      <c r="C871" s="6" t="s">
        <v>137</v>
      </c>
      <c r="D871" s="161" t="s">
        <v>194</v>
      </c>
      <c r="E871" s="26">
        <f>База!E871-'База (2)'!E871</f>
        <v>0</v>
      </c>
      <c r="F871" s="14">
        <f>База!F871-'База (2)'!F871</f>
        <v>0</v>
      </c>
      <c r="G871" s="27">
        <f>База!G871-'База (2)'!G871</f>
        <v>0</v>
      </c>
      <c r="H871" s="26">
        <f>База!H871-'База (2)'!H871</f>
        <v>0</v>
      </c>
      <c r="I871" s="14">
        <f>База!I871-'База (2)'!I871</f>
        <v>0</v>
      </c>
      <c r="J871" s="27">
        <f>База!J871-'База (2)'!J871</f>
        <v>0</v>
      </c>
      <c r="K871" s="26">
        <f>База!K871-'База (2)'!K871</f>
        <v>0</v>
      </c>
      <c r="L871" s="14">
        <f>База!L871-'База (2)'!L871</f>
        <v>0</v>
      </c>
      <c r="M871" s="27">
        <f>База!M871-'База (2)'!M871</f>
        <v>0</v>
      </c>
      <c r="N871" s="30">
        <f>База!N871-'База (2)'!N871</f>
        <v>0</v>
      </c>
      <c r="O871" s="15">
        <f>База!O871-'База (2)'!O871</f>
        <v>0</v>
      </c>
      <c r="P871" s="31">
        <f>База!P871-'База (2)'!P871</f>
        <v>0</v>
      </c>
      <c r="Q871" s="92"/>
      <c r="R871" s="92"/>
      <c r="S871" s="92"/>
      <c r="T871" s="86"/>
      <c r="U871" s="81"/>
    </row>
    <row r="872" spans="1:28" s="20" customFormat="1" outlineLevel="1">
      <c r="A872" s="194" t="s">
        <v>127</v>
      </c>
      <c r="B872" s="7"/>
      <c r="C872" s="8" t="s">
        <v>166</v>
      </c>
      <c r="D872" s="162" t="s">
        <v>194</v>
      </c>
      <c r="E872" s="28">
        <f>База!E872-'База (2)'!E872</f>
        <v>0</v>
      </c>
      <c r="F872" s="17">
        <f>База!F872-'База (2)'!F872</f>
        <v>0</v>
      </c>
      <c r="G872" s="29">
        <f>База!G872-'База (2)'!G872</f>
        <v>0</v>
      </c>
      <c r="H872" s="28">
        <f>База!H872-'База (2)'!H872</f>
        <v>0</v>
      </c>
      <c r="I872" s="17">
        <f>База!I872-'База (2)'!I872</f>
        <v>0</v>
      </c>
      <c r="J872" s="29">
        <f>База!J872-'База (2)'!J872</f>
        <v>0</v>
      </c>
      <c r="K872" s="28">
        <f>База!K872-'База (2)'!K872</f>
        <v>0</v>
      </c>
      <c r="L872" s="18">
        <f>База!L872-'База (2)'!L872</f>
        <v>0</v>
      </c>
      <c r="M872" s="29">
        <f>База!M872-'База (2)'!M872</f>
        <v>0</v>
      </c>
      <c r="N872" s="181">
        <f>База!N872-'База (2)'!N872</f>
        <v>0</v>
      </c>
      <c r="O872" s="19">
        <f>База!O872-'База (2)'!O872</f>
        <v>0</v>
      </c>
      <c r="P872" s="32">
        <f>База!P872-'База (2)'!P872</f>
        <v>0</v>
      </c>
      <c r="Q872" s="93"/>
      <c r="R872" s="93"/>
      <c r="S872" s="93"/>
      <c r="T872" s="87"/>
      <c r="U872" s="81"/>
    </row>
    <row r="873" spans="1:28" s="20" customFormat="1" outlineLevel="1">
      <c r="A873" s="194" t="s">
        <v>127</v>
      </c>
      <c r="B873" s="7"/>
      <c r="C873" s="8" t="s">
        <v>167</v>
      </c>
      <c r="D873" s="162" t="s">
        <v>194</v>
      </c>
      <c r="E873" s="28">
        <f>База!E873-'База (2)'!E873</f>
        <v>0</v>
      </c>
      <c r="F873" s="17">
        <f>База!F873-'База (2)'!F873</f>
        <v>0</v>
      </c>
      <c r="G873" s="29">
        <f>База!G873-'База (2)'!G873</f>
        <v>0</v>
      </c>
      <c r="H873" s="28">
        <f>База!H873-'База (2)'!H873</f>
        <v>0</v>
      </c>
      <c r="I873" s="17">
        <f>База!I873-'База (2)'!I873</f>
        <v>0</v>
      </c>
      <c r="J873" s="29">
        <f>База!J873-'База (2)'!J873</f>
        <v>0</v>
      </c>
      <c r="K873" s="111">
        <f>База!K873-'База (2)'!K873</f>
        <v>0</v>
      </c>
      <c r="L873" s="18">
        <f>База!L873-'База (2)'!L873</f>
        <v>0</v>
      </c>
      <c r="M873" s="29">
        <f>База!M873-'База (2)'!M873</f>
        <v>0</v>
      </c>
      <c r="N873" s="181">
        <f>База!N873-'База (2)'!N873</f>
        <v>0</v>
      </c>
      <c r="O873" s="19">
        <f>База!O873-'База (2)'!O873</f>
        <v>0</v>
      </c>
      <c r="P873" s="32">
        <f>База!P873-'База (2)'!P873</f>
        <v>0</v>
      </c>
      <c r="Q873" s="93"/>
      <c r="R873" s="93"/>
      <c r="S873" s="93"/>
      <c r="T873" s="87"/>
      <c r="U873" s="81"/>
    </row>
    <row r="874" spans="1:28" s="20" customFormat="1" outlineLevel="1">
      <c r="A874" s="194" t="s">
        <v>127</v>
      </c>
      <c r="B874" s="7" t="s">
        <v>168</v>
      </c>
      <c r="C874" s="8" t="s">
        <v>138</v>
      </c>
      <c r="D874" s="162" t="s">
        <v>194</v>
      </c>
      <c r="E874" s="28">
        <f>База!E874-'База (2)'!E874</f>
        <v>0</v>
      </c>
      <c r="F874" s="17">
        <f>База!F874-'База (2)'!F874</f>
        <v>0</v>
      </c>
      <c r="G874" s="29">
        <f>База!G874-'База (2)'!G874</f>
        <v>0</v>
      </c>
      <c r="H874" s="28">
        <f>База!H874-'База (2)'!H874</f>
        <v>0</v>
      </c>
      <c r="I874" s="17">
        <f>База!I874-'База (2)'!I874</f>
        <v>0</v>
      </c>
      <c r="J874" s="29">
        <f>База!J874-'База (2)'!J874</f>
        <v>0</v>
      </c>
      <c r="K874" s="111">
        <f>База!K874-'База (2)'!K874</f>
        <v>0</v>
      </c>
      <c r="L874" s="18">
        <f>База!L874-'База (2)'!L874</f>
        <v>0</v>
      </c>
      <c r="M874" s="29">
        <f>База!M874-'База (2)'!M874</f>
        <v>0</v>
      </c>
      <c r="N874" s="181">
        <f>База!N874-'База (2)'!N874</f>
        <v>0</v>
      </c>
      <c r="O874" s="19">
        <f>База!O874-'База (2)'!O874</f>
        <v>0</v>
      </c>
      <c r="P874" s="32">
        <f>База!P874-'База (2)'!P874</f>
        <v>0</v>
      </c>
      <c r="Q874" s="93"/>
      <c r="R874" s="93"/>
      <c r="S874" s="93"/>
      <c r="U874" s="81"/>
    </row>
    <row r="875" spans="1:28" s="20" customFormat="1" ht="31.5" outlineLevel="1">
      <c r="A875" s="194" t="s">
        <v>127</v>
      </c>
      <c r="B875" s="7" t="s">
        <v>169</v>
      </c>
      <c r="C875" s="129" t="s">
        <v>181</v>
      </c>
      <c r="D875" s="162" t="s">
        <v>195</v>
      </c>
      <c r="E875" s="28">
        <f>База!E875-'База (2)'!E875</f>
        <v>0</v>
      </c>
      <c r="F875" s="17">
        <f>База!F875-'База (2)'!F875</f>
        <v>0</v>
      </c>
      <c r="G875" s="29">
        <f>База!G875-'База (2)'!G875</f>
        <v>0</v>
      </c>
      <c r="H875" s="111">
        <f>База!H875-'База (2)'!H875</f>
        <v>0</v>
      </c>
      <c r="I875" s="18">
        <f>База!I875-'База (2)'!I875</f>
        <v>0</v>
      </c>
      <c r="J875" s="29">
        <f>База!J875-'База (2)'!J875</f>
        <v>0</v>
      </c>
      <c r="K875" s="28">
        <f>База!K875-'База (2)'!K875</f>
        <v>0</v>
      </c>
      <c r="L875" s="18">
        <f>База!L875-'База (2)'!L875</f>
        <v>0</v>
      </c>
      <c r="M875" s="29">
        <f>База!M875-'База (2)'!M875</f>
        <v>0</v>
      </c>
      <c r="N875" s="181">
        <f>База!N875-'База (2)'!N875</f>
        <v>0</v>
      </c>
      <c r="O875" s="19">
        <f>База!O875-'База (2)'!O875</f>
        <v>0</v>
      </c>
      <c r="P875" s="32">
        <f>База!P875-'База (2)'!P875</f>
        <v>0</v>
      </c>
      <c r="Q875" s="93"/>
      <c r="R875" s="93"/>
      <c r="S875" s="93"/>
      <c r="T875" s="87"/>
      <c r="U875" s="81"/>
    </row>
    <row r="876" spans="1:28" s="20" customFormat="1" outlineLevel="1">
      <c r="A876" s="194" t="s">
        <v>127</v>
      </c>
      <c r="B876" s="7" t="s">
        <v>170</v>
      </c>
      <c r="C876" s="8" t="s">
        <v>180</v>
      </c>
      <c r="D876" s="162" t="s">
        <v>194</v>
      </c>
      <c r="E876" s="28">
        <f>База!E876-'База (2)'!E876</f>
        <v>0</v>
      </c>
      <c r="F876" s="17">
        <f>База!F876-'База (2)'!F876</f>
        <v>0</v>
      </c>
      <c r="G876" s="29">
        <f>База!G876-'База (2)'!G876</f>
        <v>0</v>
      </c>
      <c r="H876" s="28">
        <f>База!H876-'База (2)'!H876</f>
        <v>0</v>
      </c>
      <c r="I876" s="17">
        <f>База!I876-'База (2)'!I876</f>
        <v>0</v>
      </c>
      <c r="J876" s="29">
        <f>База!J876-'База (2)'!J876</f>
        <v>0</v>
      </c>
      <c r="K876" s="111">
        <f>База!K876-'База (2)'!K876</f>
        <v>0</v>
      </c>
      <c r="L876" s="18">
        <f>База!L876-'База (2)'!L876</f>
        <v>0</v>
      </c>
      <c r="M876" s="29">
        <f>База!M876-'База (2)'!M876</f>
        <v>0</v>
      </c>
      <c r="N876" s="181">
        <f>База!N876-'База (2)'!N876</f>
        <v>0</v>
      </c>
      <c r="O876" s="19">
        <f>База!O876-'База (2)'!O876</f>
        <v>0</v>
      </c>
      <c r="P876" s="32">
        <f>База!P876-'База (2)'!P876</f>
        <v>0</v>
      </c>
      <c r="Q876" s="93"/>
      <c r="R876" s="93"/>
      <c r="S876" s="93"/>
      <c r="T876" s="87"/>
      <c r="U876" s="81"/>
      <c r="AB876" s="22"/>
    </row>
    <row r="877" spans="1:28" s="20" customFormat="1" outlineLevel="1">
      <c r="A877" s="194" t="s">
        <v>127</v>
      </c>
      <c r="B877" s="7" t="s">
        <v>171</v>
      </c>
      <c r="C877" s="8" t="s">
        <v>156</v>
      </c>
      <c r="D877" s="162"/>
      <c r="E877" s="28">
        <f>База!E877-'База (2)'!E877</f>
        <v>0</v>
      </c>
      <c r="F877" s="17">
        <f>База!F877-'База (2)'!F877</f>
        <v>0</v>
      </c>
      <c r="G877" s="29">
        <f>База!G877-'База (2)'!G877</f>
        <v>0</v>
      </c>
      <c r="H877" s="28">
        <f>База!H877-'База (2)'!H877</f>
        <v>0</v>
      </c>
      <c r="I877" s="17">
        <f>База!I877-'База (2)'!I877</f>
        <v>0</v>
      </c>
      <c r="J877" s="29">
        <f>База!J877-'База (2)'!J877</f>
        <v>0</v>
      </c>
      <c r="K877" s="111">
        <f>База!K877-'База (2)'!K877</f>
        <v>0</v>
      </c>
      <c r="L877" s="18">
        <f>База!L877-'База (2)'!L877</f>
        <v>0</v>
      </c>
      <c r="M877" s="29">
        <f>База!M877-'База (2)'!M877</f>
        <v>0</v>
      </c>
      <c r="N877" s="181">
        <f>База!N877-'База (2)'!N877</f>
        <v>0</v>
      </c>
      <c r="O877" s="19">
        <f>База!O877-'База (2)'!O877</f>
        <v>0</v>
      </c>
      <c r="P877" s="32">
        <f>База!P877-'База (2)'!P877</f>
        <v>0</v>
      </c>
      <c r="Q877" s="93"/>
      <c r="R877" s="93"/>
      <c r="S877" s="93"/>
      <c r="T877" s="87"/>
      <c r="U877" s="81"/>
    </row>
    <row r="878" spans="1:28" s="16" customFormat="1" outlineLevel="1">
      <c r="A878" s="193" t="s">
        <v>127</v>
      </c>
      <c r="B878" s="5" t="s">
        <v>141</v>
      </c>
      <c r="C878" s="6" t="s">
        <v>140</v>
      </c>
      <c r="D878" s="161" t="s">
        <v>159</v>
      </c>
      <c r="E878" s="26">
        <f>База!E878-'База (2)'!E878</f>
        <v>0</v>
      </c>
      <c r="F878" s="14">
        <f>База!F878-'База (2)'!F878</f>
        <v>0</v>
      </c>
      <c r="G878" s="27">
        <f>База!G878-'База (2)'!G878</f>
        <v>0</v>
      </c>
      <c r="H878" s="26">
        <f>База!H878-'База (2)'!H878</f>
        <v>0</v>
      </c>
      <c r="I878" s="21">
        <f>База!I878-'База (2)'!I878</f>
        <v>0</v>
      </c>
      <c r="J878" s="27">
        <f>База!J878-'База (2)'!J878</f>
        <v>0</v>
      </c>
      <c r="K878" s="26">
        <f>База!K878-'База (2)'!K878</f>
        <v>0</v>
      </c>
      <c r="L878" s="21">
        <f>База!L878-'База (2)'!L878</f>
        <v>0</v>
      </c>
      <c r="M878" s="27">
        <f>База!M878-'База (2)'!M878</f>
        <v>0</v>
      </c>
      <c r="N878" s="30">
        <f>База!N878-'База (2)'!N878</f>
        <v>0</v>
      </c>
      <c r="O878" s="15">
        <f>База!O878-'База (2)'!O878</f>
        <v>0</v>
      </c>
      <c r="P878" s="31">
        <f>База!P878-'База (2)'!P878</f>
        <v>0</v>
      </c>
      <c r="Q878" s="92"/>
      <c r="R878" s="92"/>
      <c r="S878" s="92"/>
      <c r="T878" s="86"/>
      <c r="U878" s="81"/>
    </row>
    <row r="879" spans="1:28" s="16" customFormat="1" outlineLevel="1">
      <c r="A879" s="193" t="s">
        <v>127</v>
      </c>
      <c r="B879" s="5"/>
      <c r="C879" s="8" t="s">
        <v>166</v>
      </c>
      <c r="D879" s="162" t="s">
        <v>159</v>
      </c>
      <c r="E879" s="28">
        <f>База!E879-'База (2)'!E879</f>
        <v>0</v>
      </c>
      <c r="F879" s="17">
        <f>База!F879-'База (2)'!F879</f>
        <v>0</v>
      </c>
      <c r="G879" s="29">
        <f>База!G879-'База (2)'!G879</f>
        <v>0</v>
      </c>
      <c r="H879" s="28">
        <f>База!H879-'База (2)'!H879</f>
        <v>0</v>
      </c>
      <c r="I879" s="17">
        <f>База!I879-'База (2)'!I879</f>
        <v>0</v>
      </c>
      <c r="J879" s="29">
        <f>База!J879-'База (2)'!J879</f>
        <v>0</v>
      </c>
      <c r="K879" s="111">
        <f>База!K879-'База (2)'!K879</f>
        <v>0</v>
      </c>
      <c r="L879" s="18">
        <f>База!L879-'База (2)'!L879</f>
        <v>0</v>
      </c>
      <c r="M879" s="29">
        <f>База!M879-'База (2)'!M879</f>
        <v>0</v>
      </c>
      <c r="N879" s="30">
        <f>База!N879-'База (2)'!N879</f>
        <v>0</v>
      </c>
      <c r="O879" s="15">
        <f>База!O879-'База (2)'!O879</f>
        <v>0</v>
      </c>
      <c r="P879" s="31">
        <f>База!P879-'База (2)'!P879</f>
        <v>0</v>
      </c>
      <c r="Q879" s="93"/>
      <c r="R879" s="93"/>
      <c r="S879" s="93"/>
      <c r="T879" s="86"/>
      <c r="U879" s="81"/>
    </row>
    <row r="880" spans="1:28" s="16" customFormat="1" outlineLevel="1">
      <c r="A880" s="193" t="s">
        <v>127</v>
      </c>
      <c r="B880" s="5"/>
      <c r="C880" s="8" t="s">
        <v>167</v>
      </c>
      <c r="D880" s="162" t="s">
        <v>159</v>
      </c>
      <c r="E880" s="28">
        <f>База!E880-'База (2)'!E880</f>
        <v>0</v>
      </c>
      <c r="F880" s="17">
        <f>База!F880-'База (2)'!F880</f>
        <v>0</v>
      </c>
      <c r="G880" s="29">
        <f>База!G880-'База (2)'!G880</f>
        <v>0</v>
      </c>
      <c r="H880" s="111">
        <f>База!H880-'База (2)'!H880</f>
        <v>0</v>
      </c>
      <c r="I880" s="18">
        <f>База!I880-'База (2)'!I880</f>
        <v>0</v>
      </c>
      <c r="J880" s="29">
        <f>База!J880-'База (2)'!J880</f>
        <v>0</v>
      </c>
      <c r="K880" s="111">
        <f>База!K880-'База (2)'!K880</f>
        <v>0</v>
      </c>
      <c r="L880" s="18">
        <f>База!L880-'База (2)'!L880</f>
        <v>0</v>
      </c>
      <c r="M880" s="29">
        <f>База!M880-'База (2)'!M880</f>
        <v>0</v>
      </c>
      <c r="N880" s="181">
        <f>База!N880-'База (2)'!N880</f>
        <v>0</v>
      </c>
      <c r="O880" s="19">
        <f>База!O880-'База (2)'!O880</f>
        <v>0</v>
      </c>
      <c r="P880" s="32">
        <f>База!P880-'База (2)'!P880</f>
        <v>0</v>
      </c>
      <c r="Q880" s="93"/>
      <c r="R880" s="93"/>
      <c r="S880" s="93"/>
      <c r="T880" s="86"/>
      <c r="U880" s="81"/>
    </row>
    <row r="881" spans="1:24" s="20" customFormat="1" ht="31.5" outlineLevel="1">
      <c r="A881" s="193" t="s">
        <v>127</v>
      </c>
      <c r="B881" s="5"/>
      <c r="C881" s="129" t="s">
        <v>182</v>
      </c>
      <c r="D881" s="162" t="s">
        <v>159</v>
      </c>
      <c r="E881" s="28">
        <f>База!E881-'База (2)'!E881</f>
        <v>0</v>
      </c>
      <c r="F881" s="17">
        <f>База!F881-'База (2)'!F881</f>
        <v>0</v>
      </c>
      <c r="G881" s="29">
        <f>База!G881-'База (2)'!G881</f>
        <v>0</v>
      </c>
      <c r="H881" s="28">
        <f>База!H881-'База (2)'!H881</f>
        <v>0</v>
      </c>
      <c r="I881" s="18">
        <f>База!I881-'База (2)'!I881</f>
        <v>0</v>
      </c>
      <c r="J881" s="29">
        <f>База!J881-'База (2)'!J881</f>
        <v>0</v>
      </c>
      <c r="K881" s="111">
        <f>База!K881-'База (2)'!K881</f>
        <v>0</v>
      </c>
      <c r="L881" s="18">
        <f>База!L881-'База (2)'!L881</f>
        <v>0</v>
      </c>
      <c r="M881" s="29">
        <f>База!M881-'База (2)'!M881</f>
        <v>0</v>
      </c>
      <c r="N881" s="30">
        <f>База!N881-'База (2)'!N881</f>
        <v>0</v>
      </c>
      <c r="O881" s="15">
        <f>База!O881-'База (2)'!O881</f>
        <v>0</v>
      </c>
      <c r="P881" s="31">
        <f>База!P881-'База (2)'!P881</f>
        <v>0</v>
      </c>
      <c r="Q881" s="93"/>
      <c r="R881" s="93"/>
      <c r="S881" s="93"/>
      <c r="T881" s="87"/>
      <c r="U881" s="81"/>
    </row>
    <row r="882" spans="1:24" s="20" customFormat="1" outlineLevel="1">
      <c r="A882" s="194" t="s">
        <v>127</v>
      </c>
      <c r="B882" s="7" t="s">
        <v>185</v>
      </c>
      <c r="C882" s="8" t="s">
        <v>157</v>
      </c>
      <c r="D882" s="162" t="s">
        <v>159</v>
      </c>
      <c r="E882" s="28">
        <f>База!E882-'База (2)'!E882</f>
        <v>0</v>
      </c>
      <c r="F882" s="17">
        <f>База!F882-'База (2)'!F882</f>
        <v>1600</v>
      </c>
      <c r="G882" s="29">
        <f>База!G882-'База (2)'!G882</f>
        <v>882000</v>
      </c>
      <c r="H882" s="28">
        <f>База!H882-'База (2)'!H882</f>
        <v>0</v>
      </c>
      <c r="I882" s="17">
        <f>База!I882-'База (2)'!I882</f>
        <v>800</v>
      </c>
      <c r="J882" s="29">
        <f>База!J882-'База (2)'!J882</f>
        <v>486400</v>
      </c>
      <c r="K882" s="111">
        <f>База!K882-'База (2)'!K882</f>
        <v>0</v>
      </c>
      <c r="L882" s="18">
        <f>База!L882-'База (2)'!L882</f>
        <v>-800</v>
      </c>
      <c r="M882" s="29">
        <f>База!M882-'База (2)'!M882</f>
        <v>-395600</v>
      </c>
      <c r="N882" s="181">
        <f>База!N882-'База (2)'!N882</f>
        <v>0</v>
      </c>
      <c r="O882" s="19">
        <f>База!O882-'База (2)'!O882</f>
        <v>-0.5</v>
      </c>
      <c r="P882" s="32">
        <f>База!P882-'База (2)'!P882</f>
        <v>-0.44852607709750569</v>
      </c>
      <c r="Q882" s="93"/>
      <c r="R882" s="93"/>
      <c r="S882" s="93"/>
      <c r="T882" s="87"/>
      <c r="U882" s="81"/>
    </row>
    <row r="883" spans="1:24" s="20" customFormat="1" outlineLevel="1">
      <c r="A883" s="194" t="s">
        <v>127</v>
      </c>
      <c r="B883" s="7" t="s">
        <v>186</v>
      </c>
      <c r="C883" s="8" t="s">
        <v>183</v>
      </c>
      <c r="D883" s="162" t="s">
        <v>159</v>
      </c>
      <c r="E883" s="28">
        <f>База!E883-'База (2)'!E883</f>
        <v>0</v>
      </c>
      <c r="F883" s="17">
        <f>База!F883-'База (2)'!F883</f>
        <v>1600</v>
      </c>
      <c r="G883" s="29">
        <f>База!G883-'База (2)'!G883</f>
        <v>882000</v>
      </c>
      <c r="H883" s="28">
        <f>База!H883-'База (2)'!H883</f>
        <v>0</v>
      </c>
      <c r="I883" s="17">
        <f>База!I883-'База (2)'!I883</f>
        <v>800</v>
      </c>
      <c r="J883" s="29">
        <f>База!J883-'База (2)'!J883</f>
        <v>486400</v>
      </c>
      <c r="K883" s="111">
        <f>База!K883-'База (2)'!K883</f>
        <v>0</v>
      </c>
      <c r="L883" s="18">
        <f>База!L883-'База (2)'!L883</f>
        <v>-800</v>
      </c>
      <c r="M883" s="29">
        <f>База!M883-'База (2)'!M883</f>
        <v>-395600</v>
      </c>
      <c r="N883" s="181">
        <f>База!N883-'База (2)'!N883</f>
        <v>0</v>
      </c>
      <c r="O883" s="19">
        <f>База!O883-'База (2)'!O883</f>
        <v>-0.5</v>
      </c>
      <c r="P883" s="32">
        <f>База!P883-'База (2)'!P883</f>
        <v>-0.44852607709750569</v>
      </c>
      <c r="Q883" s="93"/>
      <c r="R883" s="93"/>
      <c r="S883" s="93"/>
      <c r="T883" s="87"/>
      <c r="U883" s="81"/>
    </row>
    <row r="884" spans="1:24" s="20" customFormat="1" outlineLevel="1">
      <c r="A884" s="194" t="s">
        <v>127</v>
      </c>
      <c r="B884" s="7" t="s">
        <v>187</v>
      </c>
      <c r="C884" s="8" t="s">
        <v>156</v>
      </c>
      <c r="D884" s="162"/>
      <c r="E884" s="28" t="e">
        <f>База!#REF!-'База (2)'!E884</f>
        <v>#REF!</v>
      </c>
      <c r="F884" s="17" t="e">
        <f>База!#REF!-'База (2)'!F884</f>
        <v>#REF!</v>
      </c>
      <c r="G884" s="29" t="e">
        <f>База!#REF!-'База (2)'!G884</f>
        <v>#REF!</v>
      </c>
      <c r="H884" s="28" t="e">
        <f>База!#REF!-'База (2)'!H884</f>
        <v>#REF!</v>
      </c>
      <c r="I884" s="17" t="e">
        <f>База!#REF!-'База (2)'!I884</f>
        <v>#REF!</v>
      </c>
      <c r="J884" s="29" t="e">
        <f>База!#REF!-'База (2)'!J884</f>
        <v>#REF!</v>
      </c>
      <c r="K884" s="111" t="e">
        <f>База!#REF!-'База (2)'!K884</f>
        <v>#REF!</v>
      </c>
      <c r="L884" s="18" t="e">
        <f>База!#REF!-'База (2)'!L884</f>
        <v>#REF!</v>
      </c>
      <c r="M884" s="29" t="e">
        <f>База!#REF!-'База (2)'!M884</f>
        <v>#REF!</v>
      </c>
      <c r="N884" s="181" t="e">
        <f>База!#REF!-'База (2)'!N884</f>
        <v>#REF!</v>
      </c>
      <c r="O884" s="19" t="e">
        <f>База!#REF!-'База (2)'!O884</f>
        <v>#REF!</v>
      </c>
      <c r="P884" s="32" t="e">
        <f>База!#REF!-'База (2)'!P884</f>
        <v>#REF!</v>
      </c>
      <c r="Q884" s="93"/>
      <c r="R884" s="93"/>
      <c r="S884" s="93"/>
      <c r="U884" s="81"/>
    </row>
    <row r="885" spans="1:24" s="20" customFormat="1" ht="31.5" outlineLevel="1">
      <c r="A885" s="193" t="s">
        <v>127</v>
      </c>
      <c r="B885" s="5" t="s">
        <v>139</v>
      </c>
      <c r="C885" s="9" t="s">
        <v>142</v>
      </c>
      <c r="D885" s="163" t="s">
        <v>1</v>
      </c>
      <c r="E885" s="26">
        <f>База!E884-'База (2)'!E885</f>
        <v>-839</v>
      </c>
      <c r="F885" s="21">
        <f>База!F884-'База (2)'!F885</f>
        <v>-3500</v>
      </c>
      <c r="G885" s="27">
        <f>База!G884-'База (2)'!G885</f>
        <v>-2502150</v>
      </c>
      <c r="H885" s="26">
        <f>База!H884-'База (2)'!H885</f>
        <v>-1150</v>
      </c>
      <c r="I885" s="21">
        <f>База!I884-'База (2)'!I885</f>
        <v>-3500</v>
      </c>
      <c r="J885" s="27">
        <f>База!J884-'База (2)'!J885</f>
        <v>-2502150</v>
      </c>
      <c r="K885" s="26">
        <f>База!K884-'База (2)'!K885</f>
        <v>-311</v>
      </c>
      <c r="L885" s="21">
        <f>База!L884-'База (2)'!L885</f>
        <v>0</v>
      </c>
      <c r="M885" s="27">
        <f>База!M884-'База (2)'!M885</f>
        <v>0</v>
      </c>
      <c r="N885" s="30">
        <f>База!N884-'База (2)'!N885</f>
        <v>-0.37067938021454111</v>
      </c>
      <c r="O885" s="15">
        <f>База!O884-'База (2)'!O885</f>
        <v>0</v>
      </c>
      <c r="P885" s="31">
        <f>База!P884-'База (2)'!P885</f>
        <v>0</v>
      </c>
      <c r="Q885" s="92"/>
      <c r="R885" s="92"/>
      <c r="S885" s="92"/>
      <c r="T885" s="87"/>
      <c r="U885" s="81"/>
    </row>
    <row r="886" spans="1:24" s="20" customFormat="1" ht="31.5" outlineLevel="1">
      <c r="A886" s="194" t="s">
        <v>127</v>
      </c>
      <c r="B886" s="7" t="s">
        <v>188</v>
      </c>
      <c r="C886" s="10" t="s">
        <v>184</v>
      </c>
      <c r="D886" s="164" t="s">
        <v>1</v>
      </c>
      <c r="E886" s="28">
        <f>База!E885-'База (2)'!E886</f>
        <v>-839</v>
      </c>
      <c r="F886" s="17">
        <f>База!F885-'База (2)'!F886</f>
        <v>-3500</v>
      </c>
      <c r="G886" s="29">
        <f>База!G885-'База (2)'!G886</f>
        <v>-2502150</v>
      </c>
      <c r="H886" s="28">
        <f>База!H885-'База (2)'!H886</f>
        <v>-1150</v>
      </c>
      <c r="I886" s="17">
        <f>База!I885-'База (2)'!I886</f>
        <v>-3500</v>
      </c>
      <c r="J886" s="29">
        <f>База!J885-'База (2)'!J886</f>
        <v>-2502150</v>
      </c>
      <c r="K886" s="111">
        <f>База!K885-'База (2)'!K886</f>
        <v>-311</v>
      </c>
      <c r="L886" s="18">
        <f>База!L885-'База (2)'!L886</f>
        <v>0</v>
      </c>
      <c r="M886" s="29">
        <f>База!M885-'База (2)'!M886</f>
        <v>0</v>
      </c>
      <c r="N886" s="181">
        <f>База!N885-'База (2)'!N886</f>
        <v>-0.37067938021454111</v>
      </c>
      <c r="O886" s="19">
        <f>База!O885-'База (2)'!O886</f>
        <v>0</v>
      </c>
      <c r="P886" s="32">
        <f>База!P885-'База (2)'!P886</f>
        <v>0</v>
      </c>
      <c r="Q886" s="93"/>
      <c r="R886" s="93"/>
      <c r="S886" s="93"/>
      <c r="T886" s="87"/>
      <c r="U886" s="81"/>
    </row>
    <row r="887" spans="1:24" s="20" customFormat="1" ht="31.5" outlineLevel="1">
      <c r="A887" s="194" t="s">
        <v>127</v>
      </c>
      <c r="B887" s="7"/>
      <c r="C887" s="10" t="s">
        <v>224</v>
      </c>
      <c r="D887" s="164" t="s">
        <v>225</v>
      </c>
      <c r="E887" s="28">
        <f>База!E886-'База (2)'!E887</f>
        <v>0</v>
      </c>
      <c r="F887" s="17">
        <f>База!F886-'База (2)'!F887</f>
        <v>0</v>
      </c>
      <c r="G887" s="29">
        <f>База!G886-'База (2)'!G887</f>
        <v>0</v>
      </c>
      <c r="H887" s="28">
        <f>База!H886-'База (2)'!H887</f>
        <v>0</v>
      </c>
      <c r="I887" s="17">
        <f>База!I886-'База (2)'!I887</f>
        <v>0</v>
      </c>
      <c r="J887" s="29">
        <f>База!J886-'База (2)'!J887</f>
        <v>0</v>
      </c>
      <c r="K887" s="111">
        <f>База!K886-'База (2)'!K887</f>
        <v>0</v>
      </c>
      <c r="L887" s="18">
        <f>База!L886-'База (2)'!L887</f>
        <v>0</v>
      </c>
      <c r="M887" s="29">
        <f>База!M886-'База (2)'!M887</f>
        <v>0</v>
      </c>
      <c r="N887" s="181">
        <f>База!N886-'База (2)'!N887</f>
        <v>0</v>
      </c>
      <c r="O887" s="19">
        <f>База!O886-'База (2)'!O887</f>
        <v>0</v>
      </c>
      <c r="P887" s="32">
        <f>База!P886-'База (2)'!P887</f>
        <v>0</v>
      </c>
      <c r="Q887" s="93"/>
      <c r="R887" s="93"/>
      <c r="S887" s="93"/>
      <c r="T887" s="87"/>
      <c r="U887" s="81"/>
    </row>
    <row r="888" spans="1:24" s="20" customFormat="1" outlineLevel="1">
      <c r="A888" s="194" t="s">
        <v>127</v>
      </c>
      <c r="B888" s="7"/>
      <c r="C888" s="10" t="s">
        <v>222</v>
      </c>
      <c r="D888" s="164" t="s">
        <v>223</v>
      </c>
      <c r="E888" s="28">
        <f>База!E887-'База (2)'!E888</f>
        <v>0</v>
      </c>
      <c r="F888" s="17">
        <f>База!F887-'База (2)'!F888</f>
        <v>0</v>
      </c>
      <c r="G888" s="29">
        <f>База!G887-'База (2)'!G888</f>
        <v>0</v>
      </c>
      <c r="H888" s="28">
        <f>База!H887-'База (2)'!H888</f>
        <v>0</v>
      </c>
      <c r="I888" s="17">
        <f>База!I887-'База (2)'!I888</f>
        <v>0</v>
      </c>
      <c r="J888" s="29">
        <f>База!J887-'База (2)'!J888</f>
        <v>0</v>
      </c>
      <c r="K888" s="111">
        <f>База!K887-'База (2)'!K888</f>
        <v>0</v>
      </c>
      <c r="L888" s="18">
        <f>База!L887-'База (2)'!L888</f>
        <v>0</v>
      </c>
      <c r="M888" s="29">
        <f>База!M887-'База (2)'!M888</f>
        <v>0</v>
      </c>
      <c r="N888" s="181">
        <f>База!N887-'База (2)'!N888</f>
        <v>0</v>
      </c>
      <c r="O888" s="19">
        <f>База!O887-'База (2)'!O888</f>
        <v>0</v>
      </c>
      <c r="P888" s="32">
        <f>База!P887-'База (2)'!P888</f>
        <v>0</v>
      </c>
      <c r="Q888" s="93"/>
      <c r="R888" s="93"/>
      <c r="S888" s="93"/>
      <c r="T888" s="87"/>
      <c r="U888" s="81"/>
    </row>
    <row r="889" spans="1:24" s="20" customFormat="1" outlineLevel="1">
      <c r="A889" s="194" t="s">
        <v>127</v>
      </c>
      <c r="B889" s="7" t="s">
        <v>189</v>
      </c>
      <c r="C889" s="11" t="s">
        <v>144</v>
      </c>
      <c r="D889" s="164" t="s">
        <v>1</v>
      </c>
      <c r="E889" s="28">
        <f>База!E890-'База (2)'!E889</f>
        <v>0</v>
      </c>
      <c r="F889" s="17">
        <f>База!F890-'База (2)'!F889</f>
        <v>0</v>
      </c>
      <c r="G889" s="29">
        <f>База!G890-'База (2)'!G889</f>
        <v>0</v>
      </c>
      <c r="H889" s="28">
        <f>База!H890-'База (2)'!H889</f>
        <v>0</v>
      </c>
      <c r="I889" s="17">
        <f>База!I890-'База (2)'!I889</f>
        <v>0</v>
      </c>
      <c r="J889" s="29">
        <f>База!J890-'База (2)'!J889</f>
        <v>0</v>
      </c>
      <c r="K889" s="111">
        <f>База!K890-'База (2)'!K889</f>
        <v>0</v>
      </c>
      <c r="L889" s="18">
        <f>База!L890-'База (2)'!L889</f>
        <v>0</v>
      </c>
      <c r="M889" s="29">
        <f>База!M890-'База (2)'!M889</f>
        <v>0</v>
      </c>
      <c r="N889" s="181">
        <f>База!N890-'База (2)'!N889</f>
        <v>0</v>
      </c>
      <c r="O889" s="19">
        <f>База!O890-'База (2)'!O889</f>
        <v>0</v>
      </c>
      <c r="P889" s="32">
        <f>База!P890-'База (2)'!P889</f>
        <v>0</v>
      </c>
      <c r="Q889" s="93"/>
      <c r="R889" s="93"/>
      <c r="S889" s="93"/>
      <c r="T889" s="87"/>
      <c r="U889" s="81"/>
    </row>
    <row r="890" spans="1:24" s="16" customFormat="1" outlineLevel="1">
      <c r="A890" s="193" t="s">
        <v>127</v>
      </c>
      <c r="B890" s="5" t="s">
        <v>143</v>
      </c>
      <c r="C890" s="6" t="s">
        <v>2</v>
      </c>
      <c r="D890" s="163" t="s">
        <v>3</v>
      </c>
      <c r="E890" s="26">
        <f>База!E891-'База (2)'!E890</f>
        <v>0</v>
      </c>
      <c r="F890" s="14">
        <f>База!F891-'База (2)'!F890</f>
        <v>0</v>
      </c>
      <c r="G890" s="27">
        <f>База!G891-'База (2)'!G890</f>
        <v>0</v>
      </c>
      <c r="H890" s="230">
        <f>База!H891-'База (2)'!H890</f>
        <v>0</v>
      </c>
      <c r="I890" s="231">
        <f>База!I891-'База (2)'!I890</f>
        <v>0</v>
      </c>
      <c r="J890" s="232">
        <f>База!J891-'База (2)'!J890</f>
        <v>0</v>
      </c>
      <c r="K890" s="165">
        <f>База!K891-'База (2)'!K890</f>
        <v>0</v>
      </c>
      <c r="L890" s="21">
        <f>База!L891-'База (2)'!L890</f>
        <v>0</v>
      </c>
      <c r="M890" s="27">
        <f>База!M891-'База (2)'!M890</f>
        <v>0</v>
      </c>
      <c r="N890" s="30">
        <f>База!N891-'База (2)'!N890</f>
        <v>0</v>
      </c>
      <c r="O890" s="15">
        <f>База!O891-'База (2)'!O890</f>
        <v>0</v>
      </c>
      <c r="P890" s="31">
        <f>База!P891-'База (2)'!P890</f>
        <v>0</v>
      </c>
      <c r="Q890" s="92"/>
      <c r="R890" s="92"/>
      <c r="S890" s="92"/>
      <c r="T890" s="86"/>
      <c r="U890" s="81"/>
    </row>
    <row r="891" spans="1:24" s="13" customFormat="1">
      <c r="A891" s="36" t="s">
        <v>106</v>
      </c>
      <c r="B891" s="37" t="s">
        <v>129</v>
      </c>
      <c r="C891" s="215" t="s">
        <v>128</v>
      </c>
      <c r="D891" s="208" t="s">
        <v>145</v>
      </c>
      <c r="E891" s="40" t="e">
        <f>База!E892-'База (2)'!E891</f>
        <v>#VALUE!</v>
      </c>
      <c r="F891" s="41" t="e">
        <f>База!F892-'База (2)'!F891</f>
        <v>#VALUE!</v>
      </c>
      <c r="G891" s="42">
        <f>База!G892-'База (2)'!G891</f>
        <v>-18370842.73</v>
      </c>
      <c r="H891" s="40" t="e">
        <f>База!H892-'База (2)'!H891</f>
        <v>#VALUE!</v>
      </c>
      <c r="I891" s="41" t="e">
        <f>База!I892-'База (2)'!I891</f>
        <v>#VALUE!</v>
      </c>
      <c r="J891" s="42">
        <f>База!J892-'База (2)'!J891</f>
        <v>-35937190</v>
      </c>
      <c r="K891" s="40" t="e">
        <f>База!K892-'База (2)'!K891</f>
        <v>#VALUE!</v>
      </c>
      <c r="L891" s="41" t="e">
        <f>База!L892-'База (2)'!L891</f>
        <v>#VALUE!</v>
      </c>
      <c r="M891" s="42">
        <f>База!M892-'База (2)'!M891</f>
        <v>-17566347.27</v>
      </c>
      <c r="N891" s="216" t="e">
        <f>База!N892-'База (2)'!N891</f>
        <v>#VALUE!</v>
      </c>
      <c r="O891" s="217" t="e">
        <f>База!O892-'База (2)'!O891</f>
        <v>#VALUE!</v>
      </c>
      <c r="P891" s="43">
        <f>База!P892-'База (2)'!P891</f>
        <v>-0.76648214952797233</v>
      </c>
      <c r="Q891" s="91"/>
      <c r="R891" s="91"/>
      <c r="S891" s="91"/>
      <c r="T891" s="85"/>
      <c r="U891" s="81"/>
      <c r="W891" s="81"/>
      <c r="X891" s="81">
        <v>38653190</v>
      </c>
    </row>
    <row r="892" spans="1:24" s="16" customFormat="1" outlineLevel="1">
      <c r="A892" s="193" t="s">
        <v>129</v>
      </c>
      <c r="B892" s="5" t="s">
        <v>136</v>
      </c>
      <c r="C892" s="6" t="s">
        <v>137</v>
      </c>
      <c r="D892" s="161" t="s">
        <v>194</v>
      </c>
      <c r="E892" s="26">
        <f>База!E893-'База (2)'!E892</f>
        <v>0</v>
      </c>
      <c r="F892" s="14">
        <f>База!F893-'База (2)'!F892</f>
        <v>0</v>
      </c>
      <c r="G892" s="27">
        <f>База!G893-'База (2)'!G892</f>
        <v>0</v>
      </c>
      <c r="H892" s="26">
        <f>База!H893-'База (2)'!H892</f>
        <v>0</v>
      </c>
      <c r="I892" s="14">
        <f>База!I893-'База (2)'!I892</f>
        <v>0</v>
      </c>
      <c r="J892" s="27">
        <f>База!J893-'База (2)'!J892</f>
        <v>0</v>
      </c>
      <c r="K892" s="26">
        <f>База!K893-'База (2)'!K892</f>
        <v>0</v>
      </c>
      <c r="L892" s="14">
        <f>База!L893-'База (2)'!L892</f>
        <v>0</v>
      </c>
      <c r="M892" s="27">
        <f>База!M893-'База (2)'!M892</f>
        <v>0</v>
      </c>
      <c r="N892" s="30">
        <f>База!N893-'База (2)'!N892</f>
        <v>0</v>
      </c>
      <c r="O892" s="15">
        <f>База!O893-'База (2)'!O892</f>
        <v>0</v>
      </c>
      <c r="P892" s="31">
        <f>База!P893-'База (2)'!P892</f>
        <v>0</v>
      </c>
      <c r="Q892" s="92"/>
      <c r="R892" s="92"/>
      <c r="S892" s="92"/>
      <c r="T892" s="86"/>
      <c r="U892" s="81"/>
    </row>
    <row r="893" spans="1:24" s="20" customFormat="1" outlineLevel="1">
      <c r="A893" s="194" t="s">
        <v>129</v>
      </c>
      <c r="B893" s="7"/>
      <c r="C893" s="8" t="s">
        <v>166</v>
      </c>
      <c r="D893" s="162" t="s">
        <v>194</v>
      </c>
      <c r="E893" s="28">
        <f>База!E894-'База (2)'!E893</f>
        <v>0</v>
      </c>
      <c r="F893" s="17">
        <f>База!F894-'База (2)'!F893</f>
        <v>0</v>
      </c>
      <c r="G893" s="29">
        <f>База!G894-'База (2)'!G893</f>
        <v>0</v>
      </c>
      <c r="H893" s="28">
        <f>База!H894-'База (2)'!H893</f>
        <v>0</v>
      </c>
      <c r="I893" s="17">
        <f>База!I894-'База (2)'!I893</f>
        <v>0</v>
      </c>
      <c r="J893" s="29">
        <f>База!J894-'База (2)'!J893</f>
        <v>0</v>
      </c>
      <c r="K893" s="28">
        <f>База!K894-'База (2)'!K893</f>
        <v>0</v>
      </c>
      <c r="L893" s="18">
        <f>База!L894-'База (2)'!L893</f>
        <v>0</v>
      </c>
      <c r="M893" s="29">
        <f>База!M894-'База (2)'!M893</f>
        <v>0</v>
      </c>
      <c r="N893" s="181">
        <f>База!N894-'База (2)'!N893</f>
        <v>0</v>
      </c>
      <c r="O893" s="19">
        <f>База!O894-'База (2)'!O893</f>
        <v>0</v>
      </c>
      <c r="P893" s="32">
        <f>База!P894-'База (2)'!P893</f>
        <v>0</v>
      </c>
      <c r="Q893" s="93"/>
      <c r="R893" s="93"/>
      <c r="S893" s="93"/>
      <c r="T893" s="87"/>
      <c r="U893" s="81"/>
    </row>
    <row r="894" spans="1:24" s="20" customFormat="1" outlineLevel="1">
      <c r="A894" s="194" t="s">
        <v>129</v>
      </c>
      <c r="B894" s="7"/>
      <c r="C894" s="8" t="s">
        <v>167</v>
      </c>
      <c r="D894" s="162" t="s">
        <v>194</v>
      </c>
      <c r="E894" s="28">
        <f>База!E895-'База (2)'!E894</f>
        <v>0</v>
      </c>
      <c r="F894" s="17">
        <f>База!F895-'База (2)'!F894</f>
        <v>0</v>
      </c>
      <c r="G894" s="29">
        <f>База!G895-'База (2)'!G894</f>
        <v>0</v>
      </c>
      <c r="H894" s="28">
        <f>База!H895-'База (2)'!H894</f>
        <v>0</v>
      </c>
      <c r="I894" s="17">
        <f>База!I895-'База (2)'!I894</f>
        <v>0</v>
      </c>
      <c r="J894" s="29">
        <f>База!J895-'База (2)'!J894</f>
        <v>0</v>
      </c>
      <c r="K894" s="111">
        <f>База!K895-'База (2)'!K894</f>
        <v>0</v>
      </c>
      <c r="L894" s="18">
        <f>База!L895-'База (2)'!L894</f>
        <v>0</v>
      </c>
      <c r="M894" s="29">
        <f>База!M895-'База (2)'!M894</f>
        <v>0</v>
      </c>
      <c r="N894" s="181">
        <f>База!N895-'База (2)'!N894</f>
        <v>0</v>
      </c>
      <c r="O894" s="19">
        <f>База!O895-'База (2)'!O894</f>
        <v>0</v>
      </c>
      <c r="P894" s="32">
        <f>База!P895-'База (2)'!P894</f>
        <v>0</v>
      </c>
      <c r="Q894" s="93"/>
      <c r="R894" s="93"/>
      <c r="S894" s="93"/>
      <c r="T894" s="87"/>
      <c r="U894" s="81"/>
    </row>
    <row r="895" spans="1:24" s="20" customFormat="1" outlineLevel="1">
      <c r="A895" s="194" t="s">
        <v>129</v>
      </c>
      <c r="B895" s="7" t="s">
        <v>168</v>
      </c>
      <c r="C895" s="8" t="s">
        <v>138</v>
      </c>
      <c r="D895" s="162" t="s">
        <v>194</v>
      </c>
      <c r="E895" s="28">
        <f>База!E896-'База (2)'!E895</f>
        <v>0</v>
      </c>
      <c r="F895" s="17">
        <f>База!F896-'База (2)'!F895</f>
        <v>0</v>
      </c>
      <c r="G895" s="29">
        <f>База!G896-'База (2)'!G895</f>
        <v>0</v>
      </c>
      <c r="H895" s="28">
        <f>База!H896-'База (2)'!H895</f>
        <v>0</v>
      </c>
      <c r="I895" s="17">
        <f>База!I896-'База (2)'!I895</f>
        <v>0</v>
      </c>
      <c r="J895" s="29">
        <f>База!J896-'База (2)'!J895</f>
        <v>0</v>
      </c>
      <c r="K895" s="111">
        <f>База!K896-'База (2)'!K895</f>
        <v>0</v>
      </c>
      <c r="L895" s="18">
        <f>База!L896-'База (2)'!L895</f>
        <v>0</v>
      </c>
      <c r="M895" s="29">
        <f>База!M896-'База (2)'!M895</f>
        <v>0</v>
      </c>
      <c r="N895" s="181">
        <f>База!N896-'База (2)'!N895</f>
        <v>0</v>
      </c>
      <c r="O895" s="19">
        <f>База!O896-'База (2)'!O895</f>
        <v>0</v>
      </c>
      <c r="P895" s="32">
        <f>База!P896-'База (2)'!P895</f>
        <v>0</v>
      </c>
      <c r="Q895" s="93"/>
      <c r="R895" s="93"/>
      <c r="S895" s="93"/>
      <c r="U895" s="81"/>
    </row>
    <row r="896" spans="1:24" s="20" customFormat="1" ht="31.5" outlineLevel="1">
      <c r="A896" s="194" t="s">
        <v>129</v>
      </c>
      <c r="B896" s="7" t="s">
        <v>169</v>
      </c>
      <c r="C896" s="129" t="s">
        <v>181</v>
      </c>
      <c r="D896" s="162" t="s">
        <v>195</v>
      </c>
      <c r="E896" s="28">
        <f>База!E897-'База (2)'!E896</f>
        <v>0</v>
      </c>
      <c r="F896" s="17">
        <f>База!F897-'База (2)'!F896</f>
        <v>0</v>
      </c>
      <c r="G896" s="29">
        <f>База!G897-'База (2)'!G896</f>
        <v>0</v>
      </c>
      <c r="H896" s="111">
        <f>База!H897-'База (2)'!H896</f>
        <v>0</v>
      </c>
      <c r="I896" s="18">
        <f>База!I897-'База (2)'!I896</f>
        <v>0</v>
      </c>
      <c r="J896" s="29">
        <f>База!J897-'База (2)'!J896</f>
        <v>0</v>
      </c>
      <c r="K896" s="28">
        <f>База!K897-'База (2)'!K896</f>
        <v>0</v>
      </c>
      <c r="L896" s="18">
        <f>База!L897-'База (2)'!L896</f>
        <v>0</v>
      </c>
      <c r="M896" s="29">
        <f>База!M897-'База (2)'!M896</f>
        <v>0</v>
      </c>
      <c r="N896" s="181">
        <f>База!N897-'База (2)'!N896</f>
        <v>0</v>
      </c>
      <c r="O896" s="19">
        <f>База!O897-'База (2)'!O896</f>
        <v>0</v>
      </c>
      <c r="P896" s="32">
        <f>База!P897-'База (2)'!P896</f>
        <v>0</v>
      </c>
      <c r="Q896" s="93"/>
      <c r="R896" s="93"/>
      <c r="S896" s="93"/>
      <c r="T896" s="87"/>
      <c r="U896" s="81"/>
    </row>
    <row r="897" spans="1:28" s="20" customFormat="1" outlineLevel="1">
      <c r="A897" s="194" t="s">
        <v>129</v>
      </c>
      <c r="B897" s="7" t="s">
        <v>170</v>
      </c>
      <c r="C897" s="8" t="s">
        <v>180</v>
      </c>
      <c r="D897" s="162" t="s">
        <v>194</v>
      </c>
      <c r="E897" s="28">
        <f>База!E898-'База (2)'!E897</f>
        <v>0</v>
      </c>
      <c r="F897" s="17">
        <f>База!F898-'База (2)'!F897</f>
        <v>0</v>
      </c>
      <c r="G897" s="29">
        <f>База!G898-'База (2)'!G897</f>
        <v>0</v>
      </c>
      <c r="H897" s="28">
        <f>База!H898-'База (2)'!H897</f>
        <v>0</v>
      </c>
      <c r="I897" s="17">
        <f>База!I898-'База (2)'!I897</f>
        <v>0</v>
      </c>
      <c r="J897" s="29">
        <f>База!J898-'База (2)'!J897</f>
        <v>0</v>
      </c>
      <c r="K897" s="111">
        <f>База!K898-'База (2)'!K897</f>
        <v>0</v>
      </c>
      <c r="L897" s="18">
        <f>База!L898-'База (2)'!L897</f>
        <v>0</v>
      </c>
      <c r="M897" s="29">
        <f>База!M898-'База (2)'!M897</f>
        <v>0</v>
      </c>
      <c r="N897" s="181">
        <f>База!N898-'База (2)'!N897</f>
        <v>0</v>
      </c>
      <c r="O897" s="19">
        <f>База!O898-'База (2)'!O897</f>
        <v>0</v>
      </c>
      <c r="P897" s="32">
        <f>База!P898-'База (2)'!P897</f>
        <v>0</v>
      </c>
      <c r="Q897" s="93"/>
      <c r="R897" s="93"/>
      <c r="S897" s="93"/>
      <c r="T897" s="87"/>
      <c r="U897" s="81"/>
      <c r="AB897" s="22"/>
    </row>
    <row r="898" spans="1:28" s="20" customFormat="1" outlineLevel="1">
      <c r="A898" s="194" t="s">
        <v>129</v>
      </c>
      <c r="B898" s="7" t="s">
        <v>171</v>
      </c>
      <c r="C898" s="8" t="s">
        <v>156</v>
      </c>
      <c r="D898" s="162"/>
      <c r="E898" s="28">
        <f>База!E899-'База (2)'!E898</f>
        <v>0</v>
      </c>
      <c r="F898" s="17">
        <f>База!F899-'База (2)'!F898</f>
        <v>0</v>
      </c>
      <c r="G898" s="29">
        <f>База!G899-'База (2)'!G898</f>
        <v>0</v>
      </c>
      <c r="H898" s="28">
        <f>База!H899-'База (2)'!H898</f>
        <v>0</v>
      </c>
      <c r="I898" s="17">
        <f>База!I899-'База (2)'!I898</f>
        <v>0</v>
      </c>
      <c r="J898" s="29">
        <f>База!J899-'База (2)'!J898</f>
        <v>0</v>
      </c>
      <c r="K898" s="111">
        <f>База!K899-'База (2)'!K898</f>
        <v>0</v>
      </c>
      <c r="L898" s="18">
        <f>База!L899-'База (2)'!L898</f>
        <v>0</v>
      </c>
      <c r="M898" s="29">
        <f>База!M899-'База (2)'!M898</f>
        <v>0</v>
      </c>
      <c r="N898" s="181">
        <f>База!N899-'База (2)'!N898</f>
        <v>0</v>
      </c>
      <c r="O898" s="19">
        <f>База!O899-'База (2)'!O898</f>
        <v>0</v>
      </c>
      <c r="P898" s="32">
        <f>База!P899-'База (2)'!P898</f>
        <v>0</v>
      </c>
      <c r="Q898" s="93"/>
      <c r="R898" s="93"/>
      <c r="S898" s="93"/>
      <c r="T898" s="87"/>
      <c r="U898" s="81"/>
    </row>
    <row r="899" spans="1:28" s="20" customFormat="1" outlineLevel="1">
      <c r="A899" s="193" t="s">
        <v>129</v>
      </c>
      <c r="B899" s="5" t="s">
        <v>141</v>
      </c>
      <c r="C899" s="6" t="s">
        <v>140</v>
      </c>
      <c r="D899" s="161" t="s">
        <v>159</v>
      </c>
      <c r="E899" s="26">
        <f>База!E900-'База (2)'!E899</f>
        <v>0</v>
      </c>
      <c r="F899" s="14">
        <f>База!F900-'База (2)'!F899</f>
        <v>0</v>
      </c>
      <c r="G899" s="27">
        <f>База!G900-'База (2)'!G899</f>
        <v>0</v>
      </c>
      <c r="H899" s="26">
        <f>База!H900-'База (2)'!H899</f>
        <v>0</v>
      </c>
      <c r="I899" s="21">
        <f>База!I900-'База (2)'!I899</f>
        <v>0</v>
      </c>
      <c r="J899" s="27">
        <f>База!J900-'База (2)'!J899</f>
        <v>0</v>
      </c>
      <c r="K899" s="26">
        <f>База!K900-'База (2)'!K899</f>
        <v>0</v>
      </c>
      <c r="L899" s="21">
        <f>База!L900-'База (2)'!L899</f>
        <v>0</v>
      </c>
      <c r="M899" s="27">
        <f>База!M900-'База (2)'!M899</f>
        <v>0</v>
      </c>
      <c r="N899" s="30">
        <f>База!N900-'База (2)'!N899</f>
        <v>0</v>
      </c>
      <c r="O899" s="15">
        <f>База!O900-'База (2)'!O899</f>
        <v>0</v>
      </c>
      <c r="P899" s="31">
        <f>База!P900-'База (2)'!P899</f>
        <v>0</v>
      </c>
      <c r="Q899" s="92"/>
      <c r="R899" s="92"/>
      <c r="S899" s="92"/>
      <c r="T899" s="87"/>
      <c r="U899" s="81"/>
    </row>
    <row r="900" spans="1:28" s="20" customFormat="1" outlineLevel="1">
      <c r="A900" s="193" t="s">
        <v>129</v>
      </c>
      <c r="B900" s="5"/>
      <c r="C900" s="8" t="s">
        <v>166</v>
      </c>
      <c r="D900" s="162" t="s">
        <v>159</v>
      </c>
      <c r="E900" s="28">
        <f>База!E901-'База (2)'!E900</f>
        <v>0</v>
      </c>
      <c r="F900" s="17">
        <f>База!F901-'База (2)'!F900</f>
        <v>0</v>
      </c>
      <c r="G900" s="29">
        <f>База!G901-'База (2)'!G900</f>
        <v>0</v>
      </c>
      <c r="H900" s="28">
        <f>База!H901-'База (2)'!H900</f>
        <v>0</v>
      </c>
      <c r="I900" s="17">
        <f>База!I901-'База (2)'!I900</f>
        <v>0</v>
      </c>
      <c r="J900" s="29">
        <f>База!J901-'База (2)'!J900</f>
        <v>0</v>
      </c>
      <c r="K900" s="111">
        <f>База!K901-'База (2)'!K900</f>
        <v>0</v>
      </c>
      <c r="L900" s="18">
        <f>База!L901-'База (2)'!L900</f>
        <v>0</v>
      </c>
      <c r="M900" s="29">
        <f>База!M901-'База (2)'!M900</f>
        <v>0</v>
      </c>
      <c r="N900" s="30">
        <f>База!N901-'База (2)'!N900</f>
        <v>0</v>
      </c>
      <c r="O900" s="15">
        <f>База!O901-'База (2)'!O900</f>
        <v>0</v>
      </c>
      <c r="P900" s="31">
        <f>База!P901-'База (2)'!P900</f>
        <v>0</v>
      </c>
      <c r="Q900" s="93"/>
      <c r="R900" s="93"/>
      <c r="S900" s="93"/>
      <c r="T900" s="87"/>
      <c r="U900" s="81"/>
    </row>
    <row r="901" spans="1:28" s="16" customFormat="1" outlineLevel="1">
      <c r="A901" s="193" t="s">
        <v>129</v>
      </c>
      <c r="B901" s="5"/>
      <c r="C901" s="8" t="s">
        <v>167</v>
      </c>
      <c r="D901" s="162" t="s">
        <v>159</v>
      </c>
      <c r="E901" s="28">
        <f>База!E902-'База (2)'!E901</f>
        <v>0</v>
      </c>
      <c r="F901" s="17">
        <f>База!F902-'База (2)'!F901</f>
        <v>0</v>
      </c>
      <c r="G901" s="29">
        <f>База!G902-'База (2)'!G901</f>
        <v>0</v>
      </c>
      <c r="H901" s="111">
        <f>База!H902-'База (2)'!H901</f>
        <v>0</v>
      </c>
      <c r="I901" s="18">
        <f>База!I902-'База (2)'!I901</f>
        <v>0</v>
      </c>
      <c r="J901" s="29">
        <f>База!J902-'База (2)'!J901</f>
        <v>0</v>
      </c>
      <c r="K901" s="111">
        <f>База!K902-'База (2)'!K901</f>
        <v>0</v>
      </c>
      <c r="L901" s="18">
        <f>База!L902-'База (2)'!L901</f>
        <v>0</v>
      </c>
      <c r="M901" s="29">
        <f>База!M902-'База (2)'!M901</f>
        <v>0</v>
      </c>
      <c r="N901" s="181">
        <f>База!N902-'База (2)'!N901</f>
        <v>0</v>
      </c>
      <c r="O901" s="19">
        <f>База!O902-'База (2)'!O901</f>
        <v>0</v>
      </c>
      <c r="P901" s="32">
        <f>База!P902-'База (2)'!P901</f>
        <v>0</v>
      </c>
      <c r="Q901" s="93"/>
      <c r="R901" s="93"/>
      <c r="S901" s="93"/>
      <c r="T901" s="86"/>
      <c r="U901" s="81"/>
    </row>
    <row r="902" spans="1:28" s="20" customFormat="1" ht="31.5" outlineLevel="1">
      <c r="A902" s="193" t="s">
        <v>129</v>
      </c>
      <c r="B902" s="5"/>
      <c r="C902" s="129" t="s">
        <v>182</v>
      </c>
      <c r="D902" s="162" t="s">
        <v>159</v>
      </c>
      <c r="E902" s="28">
        <f>База!E903-'База (2)'!E902</f>
        <v>0</v>
      </c>
      <c r="F902" s="17">
        <f>База!F903-'База (2)'!F902</f>
        <v>0</v>
      </c>
      <c r="G902" s="29">
        <f>База!G903-'База (2)'!G902</f>
        <v>0</v>
      </c>
      <c r="H902" s="28">
        <f>База!H903-'База (2)'!H902</f>
        <v>0</v>
      </c>
      <c r="I902" s="18">
        <f>База!I903-'База (2)'!I902</f>
        <v>0</v>
      </c>
      <c r="J902" s="29">
        <f>База!J903-'База (2)'!J902</f>
        <v>0</v>
      </c>
      <c r="K902" s="111">
        <f>База!K903-'База (2)'!K902</f>
        <v>0</v>
      </c>
      <c r="L902" s="18">
        <f>База!L903-'База (2)'!L902</f>
        <v>0</v>
      </c>
      <c r="M902" s="29">
        <f>База!M903-'База (2)'!M902</f>
        <v>0</v>
      </c>
      <c r="N902" s="30">
        <f>База!N903-'База (2)'!N902</f>
        <v>0</v>
      </c>
      <c r="O902" s="15">
        <f>База!O903-'База (2)'!O902</f>
        <v>0</v>
      </c>
      <c r="P902" s="31">
        <f>База!P903-'База (2)'!P902</f>
        <v>0</v>
      </c>
      <c r="Q902" s="93"/>
      <c r="R902" s="93"/>
      <c r="S902" s="93"/>
      <c r="T902" s="87"/>
      <c r="U902" s="81"/>
    </row>
    <row r="903" spans="1:28" s="20" customFormat="1" outlineLevel="1">
      <c r="A903" s="194" t="s">
        <v>129</v>
      </c>
      <c r="B903" s="7" t="s">
        <v>185</v>
      </c>
      <c r="C903" s="8" t="s">
        <v>157</v>
      </c>
      <c r="D903" s="162" t="s">
        <v>159</v>
      </c>
      <c r="E903" s="28">
        <f>База!E904-'База (2)'!E903</f>
        <v>1150</v>
      </c>
      <c r="F903" s="17">
        <f>База!F904-'База (2)'!F903</f>
        <v>3500</v>
      </c>
      <c r="G903" s="29">
        <f>База!G904-'База (2)'!G903</f>
        <v>2502500</v>
      </c>
      <c r="H903" s="28">
        <f>База!H904-'База (2)'!H903</f>
        <v>1150</v>
      </c>
      <c r="I903" s="17">
        <f>База!I904-'База (2)'!I903</f>
        <v>3500</v>
      </c>
      <c r="J903" s="29">
        <f>База!J904-'База (2)'!J903</f>
        <v>2716000</v>
      </c>
      <c r="K903" s="111">
        <f>База!K904-'База (2)'!K903</f>
        <v>0</v>
      </c>
      <c r="L903" s="18">
        <f>База!L904-'База (2)'!L903</f>
        <v>0</v>
      </c>
      <c r="M903" s="29">
        <f>База!M904-'База (2)'!M903</f>
        <v>213500</v>
      </c>
      <c r="N903" s="181">
        <f>База!N904-'База (2)'!N903</f>
        <v>0</v>
      </c>
      <c r="O903" s="19">
        <f>База!O904-'База (2)'!O903</f>
        <v>0</v>
      </c>
      <c r="P903" s="32">
        <f>База!P904-'База (2)'!P903</f>
        <v>8.5314685314685321E-2</v>
      </c>
      <c r="Q903" s="93"/>
      <c r="R903" s="93"/>
      <c r="S903" s="93"/>
      <c r="T903" s="87"/>
      <c r="U903" s="81"/>
    </row>
    <row r="904" spans="1:28" s="20" customFormat="1" outlineLevel="1">
      <c r="A904" s="194" t="s">
        <v>129</v>
      </c>
      <c r="B904" s="7" t="s">
        <v>186</v>
      </c>
      <c r="C904" s="8" t="s">
        <v>183</v>
      </c>
      <c r="D904" s="162" t="s">
        <v>159</v>
      </c>
      <c r="E904" s="28">
        <f>База!E905-'База (2)'!E904</f>
        <v>1150</v>
      </c>
      <c r="F904" s="17">
        <f>База!F905-'База (2)'!F904</f>
        <v>3500</v>
      </c>
      <c r="G904" s="29">
        <f>База!G905-'База (2)'!G904</f>
        <v>2502500</v>
      </c>
      <c r="H904" s="28">
        <f>База!H905-'База (2)'!H904</f>
        <v>1150</v>
      </c>
      <c r="I904" s="17">
        <f>База!I905-'База (2)'!I904</f>
        <v>3500</v>
      </c>
      <c r="J904" s="29">
        <f>База!J905-'База (2)'!J904</f>
        <v>2716000</v>
      </c>
      <c r="K904" s="111">
        <f>База!K905-'База (2)'!K904</f>
        <v>0</v>
      </c>
      <c r="L904" s="18">
        <f>База!L905-'База (2)'!L904</f>
        <v>0</v>
      </c>
      <c r="M904" s="29">
        <f>База!M905-'База (2)'!M904</f>
        <v>213500</v>
      </c>
      <c r="N904" s="181">
        <f>База!N905-'База (2)'!N904</f>
        <v>0</v>
      </c>
      <c r="O904" s="19">
        <f>База!O905-'База (2)'!O904</f>
        <v>0</v>
      </c>
      <c r="P904" s="32">
        <f>База!P905-'База (2)'!P904</f>
        <v>8.5314685314685321E-2</v>
      </c>
      <c r="Q904" s="93"/>
      <c r="R904" s="93"/>
      <c r="S904" s="93"/>
      <c r="T904" s="87"/>
      <c r="U904" s="81"/>
    </row>
    <row r="905" spans="1:28" s="20" customFormat="1" outlineLevel="1">
      <c r="A905" s="194" t="s">
        <v>129</v>
      </c>
      <c r="B905" s="7" t="s">
        <v>187</v>
      </c>
      <c r="C905" s="8" t="s">
        <v>156</v>
      </c>
      <c r="D905" s="162"/>
      <c r="E905" s="28" t="e">
        <f>База!#REF!-'База (2)'!E905</f>
        <v>#REF!</v>
      </c>
      <c r="F905" s="17" t="e">
        <f>База!#REF!-'База (2)'!F905</f>
        <v>#REF!</v>
      </c>
      <c r="G905" s="29" t="e">
        <f>База!#REF!-'База (2)'!G905</f>
        <v>#REF!</v>
      </c>
      <c r="H905" s="28" t="e">
        <f>База!#REF!-'База (2)'!H905</f>
        <v>#REF!</v>
      </c>
      <c r="I905" s="17" t="e">
        <f>База!#REF!-'База (2)'!I905</f>
        <v>#REF!</v>
      </c>
      <c r="J905" s="29" t="e">
        <f>База!#REF!-'База (2)'!J905</f>
        <v>#REF!</v>
      </c>
      <c r="K905" s="111" t="e">
        <f>База!#REF!-'База (2)'!K905</f>
        <v>#REF!</v>
      </c>
      <c r="L905" s="18" t="e">
        <f>База!#REF!-'База (2)'!L905</f>
        <v>#REF!</v>
      </c>
      <c r="M905" s="29" t="e">
        <f>База!#REF!-'База (2)'!M905</f>
        <v>#REF!</v>
      </c>
      <c r="N905" s="181" t="e">
        <f>База!#REF!-'База (2)'!N905</f>
        <v>#REF!</v>
      </c>
      <c r="O905" s="19" t="e">
        <f>База!#REF!-'База (2)'!O905</f>
        <v>#REF!</v>
      </c>
      <c r="P905" s="32" t="e">
        <f>База!#REF!-'База (2)'!P905</f>
        <v>#REF!</v>
      </c>
      <c r="Q905" s="93"/>
      <c r="R905" s="93"/>
      <c r="S905" s="93"/>
      <c r="U905" s="81"/>
    </row>
    <row r="906" spans="1:28" s="20" customFormat="1" ht="31.5" outlineLevel="1">
      <c r="A906" s="193" t="s">
        <v>129</v>
      </c>
      <c r="B906" s="5" t="s">
        <v>139</v>
      </c>
      <c r="C906" s="9" t="s">
        <v>142</v>
      </c>
      <c r="D906" s="163" t="s">
        <v>1</v>
      </c>
      <c r="E906" s="26">
        <f>База!E906-'База (2)'!E906</f>
        <v>0</v>
      </c>
      <c r="F906" s="21">
        <f>База!F906-'База (2)'!F906</f>
        <v>0</v>
      </c>
      <c r="G906" s="27">
        <f>База!G906-'База (2)'!G906</f>
        <v>-20873342.73</v>
      </c>
      <c r="H906" s="26">
        <f>База!H906-'База (2)'!H906</f>
        <v>0</v>
      </c>
      <c r="I906" s="21">
        <f>База!I906-'База (2)'!I906</f>
        <v>0</v>
      </c>
      <c r="J906" s="27">
        <f>База!J906-'База (2)'!J906</f>
        <v>-38653190</v>
      </c>
      <c r="K906" s="26">
        <f>База!K906-'База (2)'!K906</f>
        <v>0</v>
      </c>
      <c r="L906" s="21">
        <f>База!L906-'База (2)'!L906</f>
        <v>0</v>
      </c>
      <c r="M906" s="27">
        <f>База!M906-'База (2)'!M906</f>
        <v>-17779847.27</v>
      </c>
      <c r="N906" s="30">
        <f>База!N906-'База (2)'!N906</f>
        <v>0</v>
      </c>
      <c r="O906" s="15">
        <f>База!O906-'База (2)'!O906</f>
        <v>0</v>
      </c>
      <c r="P906" s="31">
        <f>База!P906-'База (2)'!P906</f>
        <v>-0.85179683484265767</v>
      </c>
      <c r="Q906" s="92"/>
      <c r="R906" s="92"/>
      <c r="S906" s="92"/>
      <c r="T906" s="87"/>
      <c r="U906" s="81"/>
    </row>
    <row r="907" spans="1:28" s="20" customFormat="1" ht="31.5" outlineLevel="1">
      <c r="A907" s="194" t="s">
        <v>129</v>
      </c>
      <c r="B907" s="7" t="s">
        <v>188</v>
      </c>
      <c r="C907" s="10" t="s">
        <v>184</v>
      </c>
      <c r="D907" s="164" t="s">
        <v>1</v>
      </c>
      <c r="E907" s="28">
        <f>База!E907-'База (2)'!E907</f>
        <v>0</v>
      </c>
      <c r="F907" s="17">
        <f>База!F907-'База (2)'!F907</f>
        <v>0</v>
      </c>
      <c r="G907" s="29">
        <f>База!G907-'База (2)'!G907</f>
        <v>-20873342.73</v>
      </c>
      <c r="H907" s="28">
        <f>База!H907-'База (2)'!H907</f>
        <v>0</v>
      </c>
      <c r="I907" s="17">
        <f>База!I907-'База (2)'!I907</f>
        <v>0</v>
      </c>
      <c r="J907" s="29">
        <f>База!J907-'База (2)'!J907</f>
        <v>-38653190</v>
      </c>
      <c r="K907" s="111">
        <f>База!K907-'База (2)'!K907</f>
        <v>0</v>
      </c>
      <c r="L907" s="18">
        <f>База!L907-'База (2)'!L907</f>
        <v>0</v>
      </c>
      <c r="M907" s="29">
        <f>База!M907-'База (2)'!M907</f>
        <v>-17779847.27</v>
      </c>
      <c r="N907" s="181">
        <f>База!N907-'База (2)'!N907</f>
        <v>0</v>
      </c>
      <c r="O907" s="19">
        <f>База!O907-'База (2)'!O907</f>
        <v>0</v>
      </c>
      <c r="P907" s="32">
        <f>База!P907-'База (2)'!P907</f>
        <v>-0.85179683484265767</v>
      </c>
      <c r="Q907" s="93"/>
      <c r="R907" s="93"/>
      <c r="S907" s="93"/>
      <c r="T907" s="87"/>
      <c r="U907" s="81"/>
    </row>
    <row r="908" spans="1:28" s="20" customFormat="1" ht="31.5" outlineLevel="1">
      <c r="A908" s="194" t="s">
        <v>129</v>
      </c>
      <c r="B908" s="7"/>
      <c r="C908" s="10" t="s">
        <v>224</v>
      </c>
      <c r="D908" s="164" t="s">
        <v>225</v>
      </c>
      <c r="E908" s="28">
        <f>База!E908-'База (2)'!E908</f>
        <v>0</v>
      </c>
      <c r="F908" s="17">
        <f>База!F908-'База (2)'!F908</f>
        <v>0</v>
      </c>
      <c r="G908" s="29">
        <f>База!G908-'База (2)'!G908</f>
        <v>0</v>
      </c>
      <c r="H908" s="28">
        <f>База!H908-'База (2)'!H908</f>
        <v>0</v>
      </c>
      <c r="I908" s="17">
        <f>База!I908-'База (2)'!I908</f>
        <v>0</v>
      </c>
      <c r="J908" s="29">
        <f>База!J908-'База (2)'!J908</f>
        <v>0</v>
      </c>
      <c r="K908" s="111">
        <f>База!K908-'База (2)'!K908</f>
        <v>0</v>
      </c>
      <c r="L908" s="18">
        <f>База!L908-'База (2)'!L908</f>
        <v>0</v>
      </c>
      <c r="M908" s="29">
        <f>База!M908-'База (2)'!M908</f>
        <v>0</v>
      </c>
      <c r="N908" s="181">
        <f>База!N908-'База (2)'!N908</f>
        <v>0</v>
      </c>
      <c r="O908" s="19">
        <f>База!O908-'База (2)'!O908</f>
        <v>0</v>
      </c>
      <c r="P908" s="32">
        <f>База!P908-'База (2)'!P908</f>
        <v>0</v>
      </c>
      <c r="Q908" s="93"/>
      <c r="R908" s="93"/>
      <c r="S908" s="93"/>
      <c r="T908" s="87"/>
      <c r="U908" s="81"/>
    </row>
    <row r="909" spans="1:28" s="20" customFormat="1" outlineLevel="1">
      <c r="A909" s="194" t="s">
        <v>129</v>
      </c>
      <c r="B909" s="7"/>
      <c r="C909" s="10" t="s">
        <v>222</v>
      </c>
      <c r="D909" s="164" t="s">
        <v>223</v>
      </c>
      <c r="E909" s="28">
        <f>База!E909-'База (2)'!E909</f>
        <v>-4168</v>
      </c>
      <c r="F909" s="17">
        <f>База!F909-'База (2)'!F909</f>
        <v>0</v>
      </c>
      <c r="G909" s="29">
        <f>База!G909-'База (2)'!G909</f>
        <v>-20873342.73</v>
      </c>
      <c r="H909" s="28">
        <f>База!H909-'База (2)'!H909</f>
        <v>-6675</v>
      </c>
      <c r="I909" s="17">
        <f>База!I909-'База (2)'!I909</f>
        <v>0</v>
      </c>
      <c r="J909" s="29">
        <f>База!J909-'База (2)'!J909</f>
        <v>-38653190</v>
      </c>
      <c r="K909" s="111">
        <f>База!K909-'База (2)'!K909</f>
        <v>-2507</v>
      </c>
      <c r="L909" s="18">
        <f>База!L909-'База (2)'!L909</f>
        <v>0</v>
      </c>
      <c r="M909" s="29">
        <f>База!M909-'База (2)'!M909</f>
        <v>-17779847.27</v>
      </c>
      <c r="N909" s="181">
        <f>База!N909-'База (2)'!N909</f>
        <v>-0.60148752399232241</v>
      </c>
      <c r="O909" s="19">
        <f>База!O909-'База (2)'!O909</f>
        <v>0</v>
      </c>
      <c r="P909" s="32">
        <f>База!P909-'База (2)'!P909</f>
        <v>-0.85179683484265767</v>
      </c>
      <c r="Q909" s="93"/>
      <c r="R909" s="93"/>
      <c r="S909" s="93"/>
      <c r="T909" s="87"/>
      <c r="U909" s="81"/>
    </row>
    <row r="910" spans="1:28" s="20" customFormat="1" outlineLevel="1">
      <c r="A910" s="194" t="s">
        <v>129</v>
      </c>
      <c r="B910" s="7" t="s">
        <v>189</v>
      </c>
      <c r="C910" s="11" t="s">
        <v>144</v>
      </c>
      <c r="D910" s="164" t="s">
        <v>1</v>
      </c>
      <c r="E910" s="28">
        <f>База!E912-'База (2)'!E910</f>
        <v>0</v>
      </c>
      <c r="F910" s="17">
        <f>База!F912-'База (2)'!F910</f>
        <v>0</v>
      </c>
      <c r="G910" s="29">
        <f>База!G912-'База (2)'!G910</f>
        <v>0</v>
      </c>
      <c r="H910" s="28">
        <f>База!H912-'База (2)'!H910</f>
        <v>0</v>
      </c>
      <c r="I910" s="17">
        <f>База!I912-'База (2)'!I910</f>
        <v>0</v>
      </c>
      <c r="J910" s="29">
        <f>База!J912-'База (2)'!J910</f>
        <v>0</v>
      </c>
      <c r="K910" s="111">
        <f>База!K912-'База (2)'!K910</f>
        <v>0</v>
      </c>
      <c r="L910" s="18">
        <f>База!L912-'База (2)'!L910</f>
        <v>0</v>
      </c>
      <c r="M910" s="29">
        <f>База!M912-'База (2)'!M910</f>
        <v>0</v>
      </c>
      <c r="N910" s="181">
        <f>База!N912-'База (2)'!N910</f>
        <v>0</v>
      </c>
      <c r="O910" s="19">
        <f>База!O912-'База (2)'!O910</f>
        <v>0</v>
      </c>
      <c r="P910" s="32">
        <f>База!P912-'База (2)'!P910</f>
        <v>0</v>
      </c>
      <c r="Q910" s="93"/>
      <c r="R910" s="93"/>
      <c r="S910" s="93"/>
      <c r="T910" s="87"/>
      <c r="U910" s="81"/>
    </row>
    <row r="911" spans="1:28" s="16" customFormat="1" outlineLevel="1">
      <c r="A911" s="193" t="s">
        <v>129</v>
      </c>
      <c r="B911" s="5" t="s">
        <v>143</v>
      </c>
      <c r="C911" s="6" t="s">
        <v>2</v>
      </c>
      <c r="D911" s="163" t="s">
        <v>3</v>
      </c>
      <c r="E911" s="26">
        <f>База!E913-'База (2)'!E911</f>
        <v>0</v>
      </c>
      <c r="F911" s="14">
        <f>База!F913-'База (2)'!F911</f>
        <v>0</v>
      </c>
      <c r="G911" s="27">
        <f>База!G913-'База (2)'!G911</f>
        <v>0</v>
      </c>
      <c r="H911" s="230">
        <f>База!H913-'База (2)'!H911</f>
        <v>0</v>
      </c>
      <c r="I911" s="231">
        <f>База!I913-'База (2)'!I911</f>
        <v>0</v>
      </c>
      <c r="J911" s="232">
        <f>База!J913-'База (2)'!J911</f>
        <v>0</v>
      </c>
      <c r="K911" s="165">
        <f>База!K913-'База (2)'!K911</f>
        <v>0</v>
      </c>
      <c r="L911" s="21">
        <f>База!L913-'База (2)'!L911</f>
        <v>0</v>
      </c>
      <c r="M911" s="27">
        <f>База!M913-'База (2)'!M911</f>
        <v>0</v>
      </c>
      <c r="N911" s="30">
        <f>База!N913-'База (2)'!N911</f>
        <v>0</v>
      </c>
      <c r="O911" s="15">
        <f>База!O913-'База (2)'!O911</f>
        <v>0</v>
      </c>
      <c r="P911" s="31">
        <f>База!P913-'База (2)'!P911</f>
        <v>0</v>
      </c>
      <c r="Q911" s="92"/>
      <c r="R911" s="92"/>
      <c r="S911" s="92"/>
      <c r="T911" s="86"/>
      <c r="U911" s="81"/>
    </row>
    <row r="912" spans="1:28" s="13" customFormat="1">
      <c r="A912" s="36" t="s">
        <v>109</v>
      </c>
      <c r="B912" s="37" t="s">
        <v>131</v>
      </c>
      <c r="C912" s="215" t="s">
        <v>130</v>
      </c>
      <c r="D912" s="208" t="s">
        <v>145</v>
      </c>
      <c r="E912" s="40" t="e">
        <f>База!E914-'База (2)'!E912</f>
        <v>#VALUE!</v>
      </c>
      <c r="F912" s="41" t="e">
        <f>База!F914-'База (2)'!F912</f>
        <v>#VALUE!</v>
      </c>
      <c r="G912" s="42">
        <f>База!G914-'База (2)'!G912</f>
        <v>20743408.670000002</v>
      </c>
      <c r="H912" s="40" t="e">
        <f>База!H914-'База (2)'!H912</f>
        <v>#VALUE!</v>
      </c>
      <c r="I912" s="41" t="e">
        <f>База!I914-'База (2)'!I912</f>
        <v>#VALUE!</v>
      </c>
      <c r="J912" s="42">
        <f>База!J914-'База (2)'!J912</f>
        <v>7361663</v>
      </c>
      <c r="K912" s="40" t="e">
        <f>База!K914-'База (2)'!K912</f>
        <v>#VALUE!</v>
      </c>
      <c r="L912" s="41" t="e">
        <f>База!L914-'База (2)'!L912</f>
        <v>#VALUE!</v>
      </c>
      <c r="M912" s="42">
        <f>База!M914-'База (2)'!M912</f>
        <v>-13381745.67</v>
      </c>
      <c r="N912" s="216" t="e">
        <f>База!N914-'База (2)'!N912</f>
        <v>#VALUE!</v>
      </c>
      <c r="O912" s="217" t="e">
        <f>База!O914-'База (2)'!O912</f>
        <v>#VALUE!</v>
      </c>
      <c r="P912" s="43">
        <f>База!P914-'База (2)'!P912</f>
        <v>-0.65995500147466857</v>
      </c>
      <c r="Q912" s="91"/>
      <c r="R912" s="91"/>
      <c r="S912" s="91"/>
      <c r="T912" s="85"/>
      <c r="U912" s="81"/>
      <c r="W912" s="81"/>
      <c r="X912" s="81">
        <v>10226630</v>
      </c>
    </row>
    <row r="913" spans="1:28" s="16" customFormat="1" outlineLevel="1">
      <c r="A913" s="193" t="s">
        <v>131</v>
      </c>
      <c r="B913" s="5" t="s">
        <v>136</v>
      </c>
      <c r="C913" s="6" t="s">
        <v>137</v>
      </c>
      <c r="D913" s="161" t="s">
        <v>194</v>
      </c>
      <c r="E913" s="26">
        <f>База!E915-'База (2)'!E913</f>
        <v>0</v>
      </c>
      <c r="F913" s="14">
        <f>База!F915-'База (2)'!F913</f>
        <v>0</v>
      </c>
      <c r="G913" s="27">
        <f>База!G915-'База (2)'!G913</f>
        <v>0</v>
      </c>
      <c r="H913" s="26">
        <f>База!H915-'База (2)'!H913</f>
        <v>0</v>
      </c>
      <c r="I913" s="14">
        <f>База!I915-'База (2)'!I913</f>
        <v>0</v>
      </c>
      <c r="J913" s="27">
        <f>База!J915-'База (2)'!J913</f>
        <v>0</v>
      </c>
      <c r="K913" s="26">
        <f>База!K915-'База (2)'!K913</f>
        <v>0</v>
      </c>
      <c r="L913" s="14">
        <f>База!L915-'База (2)'!L913</f>
        <v>0</v>
      </c>
      <c r="M913" s="27">
        <f>База!M915-'База (2)'!M913</f>
        <v>0</v>
      </c>
      <c r="N913" s="30">
        <f>База!N915-'База (2)'!N913</f>
        <v>0</v>
      </c>
      <c r="O913" s="15">
        <f>База!O915-'База (2)'!O913</f>
        <v>0</v>
      </c>
      <c r="P913" s="31">
        <f>База!P915-'База (2)'!P913</f>
        <v>0</v>
      </c>
      <c r="Q913" s="92"/>
      <c r="R913" s="92"/>
      <c r="S913" s="92"/>
      <c r="T913" s="86"/>
      <c r="U913" s="81"/>
    </row>
    <row r="914" spans="1:28" s="20" customFormat="1" outlineLevel="1">
      <c r="A914" s="194" t="s">
        <v>131</v>
      </c>
      <c r="B914" s="7"/>
      <c r="C914" s="8" t="s">
        <v>166</v>
      </c>
      <c r="D914" s="162" t="s">
        <v>194</v>
      </c>
      <c r="E914" s="28">
        <f>База!E916-'База (2)'!E914</f>
        <v>0</v>
      </c>
      <c r="F914" s="17">
        <f>База!F916-'База (2)'!F914</f>
        <v>0</v>
      </c>
      <c r="G914" s="29">
        <f>База!G916-'База (2)'!G914</f>
        <v>0</v>
      </c>
      <c r="H914" s="28">
        <f>База!H916-'База (2)'!H914</f>
        <v>0</v>
      </c>
      <c r="I914" s="17">
        <f>База!I916-'База (2)'!I914</f>
        <v>0</v>
      </c>
      <c r="J914" s="29">
        <f>База!J916-'База (2)'!J914</f>
        <v>0</v>
      </c>
      <c r="K914" s="28">
        <f>База!K916-'База (2)'!K914</f>
        <v>0</v>
      </c>
      <c r="L914" s="18">
        <f>База!L916-'База (2)'!L914</f>
        <v>0</v>
      </c>
      <c r="M914" s="29">
        <f>База!M916-'База (2)'!M914</f>
        <v>0</v>
      </c>
      <c r="N914" s="181">
        <f>База!N916-'База (2)'!N914</f>
        <v>0</v>
      </c>
      <c r="O914" s="19">
        <f>База!O916-'База (2)'!O914</f>
        <v>0</v>
      </c>
      <c r="P914" s="32">
        <f>База!P916-'База (2)'!P914</f>
        <v>0</v>
      </c>
      <c r="Q914" s="93"/>
      <c r="R914" s="93"/>
      <c r="S914" s="93"/>
      <c r="T914" s="87"/>
      <c r="U914" s="81"/>
    </row>
    <row r="915" spans="1:28" s="20" customFormat="1" outlineLevel="1">
      <c r="A915" s="194" t="s">
        <v>131</v>
      </c>
      <c r="B915" s="7"/>
      <c r="C915" s="8" t="s">
        <v>167</v>
      </c>
      <c r="D915" s="162" t="s">
        <v>194</v>
      </c>
      <c r="E915" s="28">
        <f>База!E917-'База (2)'!E915</f>
        <v>0</v>
      </c>
      <c r="F915" s="17">
        <f>База!F917-'База (2)'!F915</f>
        <v>0</v>
      </c>
      <c r="G915" s="29">
        <f>База!G917-'База (2)'!G915</f>
        <v>0</v>
      </c>
      <c r="H915" s="28">
        <f>База!H917-'База (2)'!H915</f>
        <v>0</v>
      </c>
      <c r="I915" s="17">
        <f>База!I917-'База (2)'!I915</f>
        <v>0</v>
      </c>
      <c r="J915" s="29">
        <f>База!J917-'База (2)'!J915</f>
        <v>0</v>
      </c>
      <c r="K915" s="111">
        <f>База!K917-'База (2)'!K915</f>
        <v>0</v>
      </c>
      <c r="L915" s="18">
        <f>База!L917-'База (2)'!L915</f>
        <v>0</v>
      </c>
      <c r="M915" s="29">
        <f>База!M917-'База (2)'!M915</f>
        <v>0</v>
      </c>
      <c r="N915" s="181">
        <f>База!N917-'База (2)'!N915</f>
        <v>0</v>
      </c>
      <c r="O915" s="19">
        <f>База!O917-'База (2)'!O915</f>
        <v>0</v>
      </c>
      <c r="P915" s="32">
        <f>База!P917-'База (2)'!P915</f>
        <v>0</v>
      </c>
      <c r="Q915" s="93"/>
      <c r="R915" s="93"/>
      <c r="S915" s="93"/>
      <c r="T915" s="87"/>
      <c r="U915" s="81"/>
    </row>
    <row r="916" spans="1:28" s="20" customFormat="1" outlineLevel="1">
      <c r="A916" s="194" t="s">
        <v>131</v>
      </c>
      <c r="B916" s="7" t="s">
        <v>168</v>
      </c>
      <c r="C916" s="8" t="s">
        <v>138</v>
      </c>
      <c r="D916" s="162" t="s">
        <v>194</v>
      </c>
      <c r="E916" s="28">
        <f>База!E918-'База (2)'!E916</f>
        <v>0</v>
      </c>
      <c r="F916" s="17">
        <f>База!F918-'База (2)'!F916</f>
        <v>0</v>
      </c>
      <c r="G916" s="29">
        <f>База!G918-'База (2)'!G916</f>
        <v>0</v>
      </c>
      <c r="H916" s="28">
        <f>База!H918-'База (2)'!H916</f>
        <v>0</v>
      </c>
      <c r="I916" s="17">
        <f>База!I918-'База (2)'!I916</f>
        <v>0</v>
      </c>
      <c r="J916" s="29">
        <f>База!J918-'База (2)'!J916</f>
        <v>0</v>
      </c>
      <c r="K916" s="111">
        <f>База!K918-'База (2)'!K916</f>
        <v>0</v>
      </c>
      <c r="L916" s="18">
        <f>База!L918-'База (2)'!L916</f>
        <v>0</v>
      </c>
      <c r="M916" s="29">
        <f>База!M918-'База (2)'!M916</f>
        <v>0</v>
      </c>
      <c r="N916" s="181">
        <f>База!N918-'База (2)'!N916</f>
        <v>0</v>
      </c>
      <c r="O916" s="19">
        <f>База!O918-'База (2)'!O916</f>
        <v>0</v>
      </c>
      <c r="P916" s="32">
        <f>База!P918-'База (2)'!P916</f>
        <v>0</v>
      </c>
      <c r="Q916" s="93"/>
      <c r="R916" s="93"/>
      <c r="S916" s="93"/>
      <c r="U916" s="81"/>
    </row>
    <row r="917" spans="1:28" s="20" customFormat="1" ht="31.5" outlineLevel="1">
      <c r="A917" s="194" t="s">
        <v>131</v>
      </c>
      <c r="B917" s="7" t="s">
        <v>169</v>
      </c>
      <c r="C917" s="129" t="s">
        <v>181</v>
      </c>
      <c r="D917" s="162" t="s">
        <v>195</v>
      </c>
      <c r="E917" s="28">
        <f>База!E919-'База (2)'!E917</f>
        <v>0</v>
      </c>
      <c r="F917" s="17">
        <f>База!F919-'База (2)'!F917</f>
        <v>0</v>
      </c>
      <c r="G917" s="29">
        <f>База!G919-'База (2)'!G917</f>
        <v>0</v>
      </c>
      <c r="H917" s="111">
        <f>База!H919-'База (2)'!H917</f>
        <v>0</v>
      </c>
      <c r="I917" s="18">
        <f>База!I919-'База (2)'!I917</f>
        <v>0</v>
      </c>
      <c r="J917" s="29">
        <f>База!J919-'База (2)'!J917</f>
        <v>0</v>
      </c>
      <c r="K917" s="28">
        <f>База!K919-'База (2)'!K917</f>
        <v>0</v>
      </c>
      <c r="L917" s="18">
        <f>База!L919-'База (2)'!L917</f>
        <v>0</v>
      </c>
      <c r="M917" s="29">
        <f>База!M919-'База (2)'!M917</f>
        <v>0</v>
      </c>
      <c r="N917" s="181">
        <f>База!N919-'База (2)'!N917</f>
        <v>0</v>
      </c>
      <c r="O917" s="19">
        <f>База!O919-'База (2)'!O917</f>
        <v>0</v>
      </c>
      <c r="P917" s="32">
        <f>База!P919-'База (2)'!P917</f>
        <v>0</v>
      </c>
      <c r="Q917" s="93"/>
      <c r="R917" s="93"/>
      <c r="S917" s="93"/>
      <c r="T917" s="87"/>
      <c r="U917" s="81"/>
    </row>
    <row r="918" spans="1:28" s="20" customFormat="1" outlineLevel="1">
      <c r="A918" s="194" t="s">
        <v>131</v>
      </c>
      <c r="B918" s="7" t="s">
        <v>170</v>
      </c>
      <c r="C918" s="8" t="s">
        <v>180</v>
      </c>
      <c r="D918" s="162" t="s">
        <v>194</v>
      </c>
      <c r="E918" s="28">
        <f>База!E920-'База (2)'!E918</f>
        <v>0</v>
      </c>
      <c r="F918" s="17">
        <f>База!F920-'База (2)'!F918</f>
        <v>0</v>
      </c>
      <c r="G918" s="29">
        <f>База!G920-'База (2)'!G918</f>
        <v>0</v>
      </c>
      <c r="H918" s="28">
        <f>База!H920-'База (2)'!H918</f>
        <v>0</v>
      </c>
      <c r="I918" s="17">
        <f>База!I920-'База (2)'!I918</f>
        <v>0</v>
      </c>
      <c r="J918" s="29">
        <f>База!J920-'База (2)'!J918</f>
        <v>0</v>
      </c>
      <c r="K918" s="111">
        <f>База!K920-'База (2)'!K918</f>
        <v>0</v>
      </c>
      <c r="L918" s="18">
        <f>База!L920-'База (2)'!L918</f>
        <v>0</v>
      </c>
      <c r="M918" s="29">
        <f>База!M920-'База (2)'!M918</f>
        <v>0</v>
      </c>
      <c r="N918" s="181">
        <f>База!N920-'База (2)'!N918</f>
        <v>0</v>
      </c>
      <c r="O918" s="19">
        <f>База!O920-'База (2)'!O918</f>
        <v>0</v>
      </c>
      <c r="P918" s="32">
        <f>База!P920-'База (2)'!P918</f>
        <v>0</v>
      </c>
      <c r="Q918" s="93"/>
      <c r="R918" s="93"/>
      <c r="S918" s="93"/>
      <c r="T918" s="87"/>
      <c r="U918" s="81"/>
      <c r="AB918" s="22"/>
    </row>
    <row r="919" spans="1:28" s="20" customFormat="1" outlineLevel="1">
      <c r="A919" s="194" t="s">
        <v>131</v>
      </c>
      <c r="B919" s="7" t="s">
        <v>171</v>
      </c>
      <c r="C919" s="8" t="s">
        <v>156</v>
      </c>
      <c r="D919" s="162"/>
      <c r="E919" s="28">
        <f>База!E921-'База (2)'!E919</f>
        <v>0</v>
      </c>
      <c r="F919" s="17">
        <f>База!F921-'База (2)'!F919</f>
        <v>0</v>
      </c>
      <c r="G919" s="29">
        <f>База!G921-'База (2)'!G919</f>
        <v>0</v>
      </c>
      <c r="H919" s="28">
        <f>База!H921-'База (2)'!H919</f>
        <v>0</v>
      </c>
      <c r="I919" s="17">
        <f>База!I921-'База (2)'!I919</f>
        <v>0</v>
      </c>
      <c r="J919" s="29">
        <f>База!J921-'База (2)'!J919</f>
        <v>0</v>
      </c>
      <c r="K919" s="111">
        <f>База!K921-'База (2)'!K919</f>
        <v>0</v>
      </c>
      <c r="L919" s="18">
        <f>База!L921-'База (2)'!L919</f>
        <v>0</v>
      </c>
      <c r="M919" s="29">
        <f>База!M921-'База (2)'!M919</f>
        <v>0</v>
      </c>
      <c r="N919" s="181">
        <f>База!N921-'База (2)'!N919</f>
        <v>0</v>
      </c>
      <c r="O919" s="19">
        <f>База!O921-'База (2)'!O919</f>
        <v>0</v>
      </c>
      <c r="P919" s="32">
        <f>База!P921-'База (2)'!P919</f>
        <v>0</v>
      </c>
      <c r="Q919" s="93"/>
      <c r="R919" s="93"/>
      <c r="S919" s="93"/>
      <c r="T919" s="87"/>
      <c r="U919" s="81"/>
    </row>
    <row r="920" spans="1:28" s="20" customFormat="1" outlineLevel="1">
      <c r="A920" s="193" t="s">
        <v>131</v>
      </c>
      <c r="B920" s="5" t="s">
        <v>141</v>
      </c>
      <c r="C920" s="6" t="s">
        <v>140</v>
      </c>
      <c r="D920" s="161" t="s">
        <v>159</v>
      </c>
      <c r="E920" s="26">
        <f>База!E922-'База (2)'!E920</f>
        <v>0</v>
      </c>
      <c r="F920" s="14">
        <f>База!F922-'База (2)'!F920</f>
        <v>0</v>
      </c>
      <c r="G920" s="27">
        <f>База!G922-'База (2)'!G920</f>
        <v>0</v>
      </c>
      <c r="H920" s="26">
        <f>База!H922-'База (2)'!H920</f>
        <v>0</v>
      </c>
      <c r="I920" s="21">
        <f>База!I922-'База (2)'!I920</f>
        <v>0</v>
      </c>
      <c r="J920" s="27">
        <f>База!J922-'База (2)'!J920</f>
        <v>0</v>
      </c>
      <c r="K920" s="26">
        <f>База!K922-'База (2)'!K920</f>
        <v>0</v>
      </c>
      <c r="L920" s="21">
        <f>База!L922-'База (2)'!L920</f>
        <v>0</v>
      </c>
      <c r="M920" s="27">
        <f>База!M922-'База (2)'!M920</f>
        <v>0</v>
      </c>
      <c r="N920" s="30">
        <f>База!N922-'База (2)'!N920</f>
        <v>0</v>
      </c>
      <c r="O920" s="15">
        <f>База!O922-'База (2)'!O920</f>
        <v>0</v>
      </c>
      <c r="P920" s="31">
        <f>База!P922-'База (2)'!P920</f>
        <v>0</v>
      </c>
      <c r="Q920" s="92"/>
      <c r="R920" s="92"/>
      <c r="S920" s="92"/>
      <c r="T920" s="87"/>
      <c r="U920" s="81"/>
    </row>
    <row r="921" spans="1:28" s="20" customFormat="1" outlineLevel="1">
      <c r="A921" s="193" t="s">
        <v>131</v>
      </c>
      <c r="B921" s="5"/>
      <c r="C921" s="8" t="s">
        <v>166</v>
      </c>
      <c r="D921" s="162" t="s">
        <v>159</v>
      </c>
      <c r="E921" s="28">
        <f>База!E923-'База (2)'!E921</f>
        <v>0</v>
      </c>
      <c r="F921" s="17">
        <f>База!F923-'База (2)'!F921</f>
        <v>0</v>
      </c>
      <c r="G921" s="29">
        <f>База!G923-'База (2)'!G921</f>
        <v>0</v>
      </c>
      <c r="H921" s="28">
        <f>База!H923-'База (2)'!H921</f>
        <v>0</v>
      </c>
      <c r="I921" s="17">
        <f>База!I923-'База (2)'!I921</f>
        <v>0</v>
      </c>
      <c r="J921" s="29">
        <f>База!J923-'База (2)'!J921</f>
        <v>0</v>
      </c>
      <c r="K921" s="111">
        <f>База!K923-'База (2)'!K921</f>
        <v>0</v>
      </c>
      <c r="L921" s="18">
        <f>База!L923-'База (2)'!L921</f>
        <v>0</v>
      </c>
      <c r="M921" s="29">
        <f>База!M923-'База (2)'!M921</f>
        <v>0</v>
      </c>
      <c r="N921" s="30">
        <f>База!N923-'База (2)'!N921</f>
        <v>0</v>
      </c>
      <c r="O921" s="15">
        <f>База!O923-'База (2)'!O921</f>
        <v>0</v>
      </c>
      <c r="P921" s="31">
        <f>База!P923-'База (2)'!P921</f>
        <v>0</v>
      </c>
      <c r="Q921" s="93"/>
      <c r="R921" s="93"/>
      <c r="S921" s="93"/>
      <c r="T921" s="87"/>
      <c r="U921" s="81"/>
    </row>
    <row r="922" spans="1:28" s="16" customFormat="1" outlineLevel="1">
      <c r="A922" s="193" t="s">
        <v>131</v>
      </c>
      <c r="B922" s="5"/>
      <c r="C922" s="8" t="s">
        <v>167</v>
      </c>
      <c r="D922" s="162" t="s">
        <v>159</v>
      </c>
      <c r="E922" s="28">
        <f>База!E924-'База (2)'!E922</f>
        <v>0</v>
      </c>
      <c r="F922" s="17">
        <f>База!F924-'База (2)'!F922</f>
        <v>0</v>
      </c>
      <c r="G922" s="29">
        <f>База!G924-'База (2)'!G922</f>
        <v>0</v>
      </c>
      <c r="H922" s="111">
        <f>База!H924-'База (2)'!H922</f>
        <v>0</v>
      </c>
      <c r="I922" s="18">
        <f>База!I924-'База (2)'!I922</f>
        <v>0</v>
      </c>
      <c r="J922" s="29">
        <f>База!J924-'База (2)'!J922</f>
        <v>0</v>
      </c>
      <c r="K922" s="111">
        <f>База!K924-'База (2)'!K922</f>
        <v>0</v>
      </c>
      <c r="L922" s="18">
        <f>База!L924-'База (2)'!L922</f>
        <v>0</v>
      </c>
      <c r="M922" s="29">
        <f>База!M924-'База (2)'!M922</f>
        <v>0</v>
      </c>
      <c r="N922" s="181">
        <f>База!N924-'База (2)'!N922</f>
        <v>0</v>
      </c>
      <c r="O922" s="19">
        <f>База!O924-'База (2)'!O922</f>
        <v>0</v>
      </c>
      <c r="P922" s="32">
        <f>База!P924-'База (2)'!P922</f>
        <v>0</v>
      </c>
      <c r="Q922" s="93"/>
      <c r="R922" s="93"/>
      <c r="S922" s="93"/>
      <c r="T922" s="86"/>
      <c r="U922" s="81"/>
    </row>
    <row r="923" spans="1:28" s="20" customFormat="1" ht="31.5" outlineLevel="1">
      <c r="A923" s="193" t="s">
        <v>131</v>
      </c>
      <c r="B923" s="5"/>
      <c r="C923" s="129" t="s">
        <v>182</v>
      </c>
      <c r="D923" s="162" t="s">
        <v>159</v>
      </c>
      <c r="E923" s="28">
        <f>База!E925-'База (2)'!E923</f>
        <v>0</v>
      </c>
      <c r="F923" s="17">
        <f>База!F925-'База (2)'!F923</f>
        <v>0</v>
      </c>
      <c r="G923" s="29">
        <f>База!G925-'База (2)'!G923</f>
        <v>0</v>
      </c>
      <c r="H923" s="28">
        <f>База!H925-'База (2)'!H923</f>
        <v>0</v>
      </c>
      <c r="I923" s="18">
        <f>База!I925-'База (2)'!I923</f>
        <v>0</v>
      </c>
      <c r="J923" s="29">
        <f>База!J925-'База (2)'!J923</f>
        <v>0</v>
      </c>
      <c r="K923" s="111">
        <f>База!K925-'База (2)'!K923</f>
        <v>0</v>
      </c>
      <c r="L923" s="18">
        <f>База!L925-'База (2)'!L923</f>
        <v>0</v>
      </c>
      <c r="M923" s="29">
        <f>База!M925-'База (2)'!M923</f>
        <v>0</v>
      </c>
      <c r="N923" s="30">
        <f>База!N925-'База (2)'!N923</f>
        <v>0</v>
      </c>
      <c r="O923" s="15">
        <f>База!O925-'База (2)'!O923</f>
        <v>0</v>
      </c>
      <c r="P923" s="31">
        <f>База!P925-'База (2)'!P923</f>
        <v>0</v>
      </c>
      <c r="Q923" s="93"/>
      <c r="R923" s="93"/>
      <c r="S923" s="93"/>
      <c r="T923" s="87"/>
      <c r="U923" s="81"/>
    </row>
    <row r="924" spans="1:28" s="20" customFormat="1" outlineLevel="1">
      <c r="A924" s="194" t="s">
        <v>131</v>
      </c>
      <c r="B924" s="7" t="s">
        <v>185</v>
      </c>
      <c r="C924" s="8" t="s">
        <v>157</v>
      </c>
      <c r="D924" s="162" t="s">
        <v>159</v>
      </c>
      <c r="E924" s="28">
        <f>База!E926-'База (2)'!E924</f>
        <v>0</v>
      </c>
      <c r="F924" s="17">
        <f>База!F926-'База (2)'!F924</f>
        <v>0</v>
      </c>
      <c r="G924" s="29">
        <f>База!G926-'База (2)'!G924</f>
        <v>28790404</v>
      </c>
      <c r="H924" s="28">
        <f>База!H926-'База (2)'!H924</f>
        <v>0</v>
      </c>
      <c r="I924" s="17">
        <f>База!I926-'База (2)'!I924</f>
        <v>0</v>
      </c>
      <c r="J924" s="29">
        <f>База!J926-'База (2)'!J924</f>
        <v>17588293</v>
      </c>
      <c r="K924" s="111">
        <f>База!K926-'База (2)'!K924</f>
        <v>0</v>
      </c>
      <c r="L924" s="18">
        <f>База!L926-'База (2)'!L924</f>
        <v>0</v>
      </c>
      <c r="M924" s="29">
        <f>База!M926-'База (2)'!M924</f>
        <v>-11202111</v>
      </c>
      <c r="N924" s="181">
        <f>База!N926-'База (2)'!N924</f>
        <v>0</v>
      </c>
      <c r="O924" s="19">
        <f>База!O926-'База (2)'!O924</f>
        <v>0</v>
      </c>
      <c r="P924" s="32">
        <f>База!P926-'База (2)'!P924</f>
        <v>-0.3890918307363801</v>
      </c>
      <c r="Q924" s="93"/>
      <c r="R924" s="93"/>
      <c r="S924" s="93"/>
      <c r="T924" s="87"/>
      <c r="U924" s="81"/>
    </row>
    <row r="925" spans="1:28" s="20" customFormat="1" outlineLevel="1">
      <c r="A925" s="194" t="s">
        <v>131</v>
      </c>
      <c r="B925" s="7" t="s">
        <v>186</v>
      </c>
      <c r="C925" s="8" t="s">
        <v>183</v>
      </c>
      <c r="D925" s="162" t="s">
        <v>159</v>
      </c>
      <c r="E925" s="28">
        <f>База!E927-'База (2)'!E925</f>
        <v>0</v>
      </c>
      <c r="F925" s="17">
        <f>База!F927-'База (2)'!F925</f>
        <v>0</v>
      </c>
      <c r="G925" s="29">
        <f>База!G927-'База (2)'!G925</f>
        <v>28790404</v>
      </c>
      <c r="H925" s="28">
        <f>База!H927-'База (2)'!H925</f>
        <v>0</v>
      </c>
      <c r="I925" s="17">
        <f>База!I927-'База (2)'!I925</f>
        <v>0</v>
      </c>
      <c r="J925" s="29">
        <f>База!J927-'База (2)'!J925</f>
        <v>17588293</v>
      </c>
      <c r="K925" s="111">
        <f>База!K927-'База (2)'!K925</f>
        <v>0</v>
      </c>
      <c r="L925" s="18">
        <f>База!L927-'База (2)'!L925</f>
        <v>0</v>
      </c>
      <c r="M925" s="29">
        <f>База!M927-'База (2)'!M925</f>
        <v>-11202111</v>
      </c>
      <c r="N925" s="181">
        <f>База!N927-'База (2)'!N925</f>
        <v>0</v>
      </c>
      <c r="O925" s="19">
        <f>База!O927-'База (2)'!O925</f>
        <v>0</v>
      </c>
      <c r="P925" s="32">
        <f>База!P927-'База (2)'!P925</f>
        <v>-0.3890918307363801</v>
      </c>
      <c r="Q925" s="93"/>
      <c r="R925" s="93"/>
      <c r="S925" s="93"/>
      <c r="T925" s="87"/>
      <c r="U925" s="81"/>
    </row>
    <row r="926" spans="1:28" s="20" customFormat="1" outlineLevel="1">
      <c r="A926" s="194" t="s">
        <v>131</v>
      </c>
      <c r="B926" s="7" t="s">
        <v>187</v>
      </c>
      <c r="C926" s="8" t="s">
        <v>156</v>
      </c>
      <c r="D926" s="162"/>
      <c r="E926" s="28" t="e">
        <f>База!#REF!-'База (2)'!E926</f>
        <v>#REF!</v>
      </c>
      <c r="F926" s="17" t="e">
        <f>База!#REF!-'База (2)'!F926</f>
        <v>#REF!</v>
      </c>
      <c r="G926" s="29" t="e">
        <f>База!#REF!-'База (2)'!G926</f>
        <v>#REF!</v>
      </c>
      <c r="H926" s="28" t="e">
        <f>База!#REF!-'База (2)'!H926</f>
        <v>#REF!</v>
      </c>
      <c r="I926" s="17" t="e">
        <f>База!#REF!-'База (2)'!I926</f>
        <v>#REF!</v>
      </c>
      <c r="J926" s="29" t="e">
        <f>База!#REF!-'База (2)'!J926</f>
        <v>#REF!</v>
      </c>
      <c r="K926" s="111" t="e">
        <f>База!#REF!-'База (2)'!K926</f>
        <v>#REF!</v>
      </c>
      <c r="L926" s="18" t="e">
        <f>База!#REF!-'База (2)'!L926</f>
        <v>#REF!</v>
      </c>
      <c r="M926" s="29" t="e">
        <f>База!#REF!-'База (2)'!M926</f>
        <v>#REF!</v>
      </c>
      <c r="N926" s="181" t="e">
        <f>База!#REF!-'База (2)'!N926</f>
        <v>#REF!</v>
      </c>
      <c r="O926" s="19" t="e">
        <f>База!#REF!-'База (2)'!O926</f>
        <v>#REF!</v>
      </c>
      <c r="P926" s="32" t="e">
        <f>База!#REF!-'База (2)'!P926</f>
        <v>#REF!</v>
      </c>
      <c r="Q926" s="93"/>
      <c r="R926" s="93"/>
      <c r="S926" s="93"/>
      <c r="U926" s="81"/>
    </row>
    <row r="927" spans="1:28" s="20" customFormat="1" ht="31.5" outlineLevel="1">
      <c r="A927" s="193" t="s">
        <v>131</v>
      </c>
      <c r="B927" s="5" t="s">
        <v>139</v>
      </c>
      <c r="C927" s="9" t="s">
        <v>142</v>
      </c>
      <c r="D927" s="163" t="s">
        <v>1</v>
      </c>
      <c r="E927" s="26">
        <f>База!E928-'База (2)'!E927</f>
        <v>0</v>
      </c>
      <c r="F927" s="21">
        <f>База!F928-'База (2)'!F927</f>
        <v>0</v>
      </c>
      <c r="G927" s="27">
        <f>База!G928-'База (2)'!G927</f>
        <v>-8046995.3300000001</v>
      </c>
      <c r="H927" s="26">
        <f>База!H928-'База (2)'!H927</f>
        <v>0</v>
      </c>
      <c r="I927" s="21">
        <f>База!I928-'База (2)'!I927</f>
        <v>0</v>
      </c>
      <c r="J927" s="27">
        <f>База!J928-'База (2)'!J927</f>
        <v>-10226630</v>
      </c>
      <c r="K927" s="26">
        <f>База!K928-'База (2)'!K927</f>
        <v>0</v>
      </c>
      <c r="L927" s="21">
        <f>База!L928-'База (2)'!L927</f>
        <v>0</v>
      </c>
      <c r="M927" s="27">
        <f>База!M928-'База (2)'!M927</f>
        <v>-2179634.67</v>
      </c>
      <c r="N927" s="30">
        <f>База!N928-'База (2)'!N927</f>
        <v>0</v>
      </c>
      <c r="O927" s="15">
        <f>База!O928-'База (2)'!O927</f>
        <v>0</v>
      </c>
      <c r="P927" s="31">
        <f>База!P928-'База (2)'!P927</f>
        <v>-0.27086317073828847</v>
      </c>
      <c r="Q927" s="92"/>
      <c r="R927" s="92"/>
      <c r="S927" s="92"/>
      <c r="T927" s="87"/>
      <c r="U927" s="81"/>
    </row>
    <row r="928" spans="1:28" s="20" customFormat="1" ht="31.5" outlineLevel="1">
      <c r="A928" s="194" t="s">
        <v>131</v>
      </c>
      <c r="B928" s="7" t="s">
        <v>188</v>
      </c>
      <c r="C928" s="10" t="s">
        <v>184</v>
      </c>
      <c r="D928" s="164" t="s">
        <v>1</v>
      </c>
      <c r="E928" s="28">
        <f>База!E929-'База (2)'!E928</f>
        <v>5026</v>
      </c>
      <c r="F928" s="17">
        <f>База!F929-'База (2)'!F928</f>
        <v>0</v>
      </c>
      <c r="G928" s="29">
        <f>База!G929-'База (2)'!G928</f>
        <v>20743408.670000002</v>
      </c>
      <c r="H928" s="28">
        <f>База!H929-'База (2)'!H928</f>
        <v>3373</v>
      </c>
      <c r="I928" s="17">
        <f>База!I929-'База (2)'!I928</f>
        <v>0</v>
      </c>
      <c r="J928" s="29">
        <f>База!J929-'База (2)'!J928</f>
        <v>7361663</v>
      </c>
      <c r="K928" s="111">
        <f>База!K929-'База (2)'!K928</f>
        <v>-1653</v>
      </c>
      <c r="L928" s="18">
        <f>База!L929-'База (2)'!L928</f>
        <v>0</v>
      </c>
      <c r="M928" s="29">
        <f>База!M929-'База (2)'!M928</f>
        <v>-13381745.67</v>
      </c>
      <c r="N928" s="181">
        <f>База!N929-'База (2)'!N928</f>
        <v>-0.32888977317946677</v>
      </c>
      <c r="O928" s="19">
        <f>База!O929-'База (2)'!O928</f>
        <v>0</v>
      </c>
      <c r="P928" s="32">
        <f>База!P929-'База (2)'!P928</f>
        <v>-0.65995500147466857</v>
      </c>
      <c r="Q928" s="93"/>
      <c r="R928" s="93"/>
      <c r="S928" s="93"/>
      <c r="T928" s="87"/>
      <c r="U928" s="81"/>
    </row>
    <row r="929" spans="1:28" s="20" customFormat="1" ht="31.5" outlineLevel="1">
      <c r="A929" s="194" t="s">
        <v>131</v>
      </c>
      <c r="B929" s="7"/>
      <c r="C929" s="10" t="s">
        <v>224</v>
      </c>
      <c r="D929" s="164" t="s">
        <v>225</v>
      </c>
      <c r="E929" s="28">
        <f>База!E930-'База (2)'!E929</f>
        <v>0</v>
      </c>
      <c r="F929" s="17">
        <f>База!F930-'База (2)'!F929</f>
        <v>0</v>
      </c>
      <c r="G929" s="29">
        <f>База!G930-'База (2)'!G929</f>
        <v>0</v>
      </c>
      <c r="H929" s="28">
        <f>База!H930-'База (2)'!H929</f>
        <v>0</v>
      </c>
      <c r="I929" s="17">
        <f>База!I930-'База (2)'!I929</f>
        <v>0</v>
      </c>
      <c r="J929" s="29">
        <f>База!J930-'База (2)'!J929</f>
        <v>0</v>
      </c>
      <c r="K929" s="111">
        <f>База!K930-'База (2)'!K929</f>
        <v>0</v>
      </c>
      <c r="L929" s="18">
        <f>База!L930-'База (2)'!L929</f>
        <v>0</v>
      </c>
      <c r="M929" s="29">
        <f>База!M930-'База (2)'!M929</f>
        <v>0</v>
      </c>
      <c r="N929" s="181">
        <f>База!N930-'База (2)'!N929</f>
        <v>0</v>
      </c>
      <c r="O929" s="19">
        <f>База!O930-'База (2)'!O929</f>
        <v>0</v>
      </c>
      <c r="P929" s="32">
        <f>База!P930-'База (2)'!P929</f>
        <v>0</v>
      </c>
      <c r="Q929" s="93"/>
      <c r="R929" s="93"/>
      <c r="S929" s="93"/>
      <c r="T929" s="87"/>
      <c r="U929" s="81"/>
    </row>
    <row r="930" spans="1:28" s="20" customFormat="1" outlineLevel="1">
      <c r="A930" s="194" t="s">
        <v>131</v>
      </c>
      <c r="B930" s="7"/>
      <c r="C930" s="10" t="s">
        <v>222</v>
      </c>
      <c r="D930" s="164" t="s">
        <v>223</v>
      </c>
      <c r="E930" s="28">
        <f>База!E931-'База (2)'!E930</f>
        <v>-1538</v>
      </c>
      <c r="F930" s="17">
        <f>База!F931-'База (2)'!F930</f>
        <v>0</v>
      </c>
      <c r="G930" s="29">
        <f>База!G931-'База (2)'!G930</f>
        <v>-8046995.3300000001</v>
      </c>
      <c r="H930" s="28">
        <f>База!H931-'База (2)'!H930</f>
        <v>-2092</v>
      </c>
      <c r="I930" s="17">
        <f>База!I931-'База (2)'!I930</f>
        <v>0</v>
      </c>
      <c r="J930" s="29">
        <f>База!J931-'База (2)'!J930</f>
        <v>-10226630</v>
      </c>
      <c r="K930" s="111">
        <f>База!K931-'База (2)'!K930</f>
        <v>-554</v>
      </c>
      <c r="L930" s="18">
        <f>База!L931-'База (2)'!L930</f>
        <v>0</v>
      </c>
      <c r="M930" s="29">
        <f>База!M931-'База (2)'!M930</f>
        <v>-2179634.67</v>
      </c>
      <c r="N930" s="181">
        <f>База!N931-'База (2)'!N930</f>
        <v>-0.36020806241872561</v>
      </c>
      <c r="O930" s="19">
        <f>База!O931-'База (2)'!O930</f>
        <v>0</v>
      </c>
      <c r="P930" s="32">
        <f>База!P931-'База (2)'!P930</f>
        <v>-0.27086317073828847</v>
      </c>
      <c r="Q930" s="93"/>
      <c r="R930" s="93"/>
      <c r="S930" s="93"/>
      <c r="T930" s="87"/>
      <c r="U930" s="81"/>
    </row>
    <row r="931" spans="1:28" s="20" customFormat="1" outlineLevel="1">
      <c r="A931" s="194" t="s">
        <v>131</v>
      </c>
      <c r="B931" s="7" t="s">
        <v>189</v>
      </c>
      <c r="C931" s="11" t="s">
        <v>144</v>
      </c>
      <c r="D931" s="164" t="s">
        <v>1</v>
      </c>
      <c r="E931" s="28">
        <f>База!E934-'База (2)'!E931</f>
        <v>0</v>
      </c>
      <c r="F931" s="17">
        <f>База!F934-'База (2)'!F931</f>
        <v>0</v>
      </c>
      <c r="G931" s="29">
        <f>База!G934-'База (2)'!G931</f>
        <v>0</v>
      </c>
      <c r="H931" s="28">
        <f>База!H934-'База (2)'!H931</f>
        <v>0</v>
      </c>
      <c r="I931" s="17">
        <f>База!I934-'База (2)'!I931</f>
        <v>0</v>
      </c>
      <c r="J931" s="29">
        <f>База!J934-'База (2)'!J931</f>
        <v>0</v>
      </c>
      <c r="K931" s="111">
        <f>База!K934-'База (2)'!K931</f>
        <v>0</v>
      </c>
      <c r="L931" s="18">
        <f>База!L934-'База (2)'!L931</f>
        <v>0</v>
      </c>
      <c r="M931" s="29">
        <f>База!M934-'База (2)'!M931</f>
        <v>0</v>
      </c>
      <c r="N931" s="181">
        <f>База!N934-'База (2)'!N931</f>
        <v>0</v>
      </c>
      <c r="O931" s="19">
        <f>База!O934-'База (2)'!O931</f>
        <v>0</v>
      </c>
      <c r="P931" s="32">
        <f>База!P934-'База (2)'!P931</f>
        <v>0</v>
      </c>
      <c r="Q931" s="93"/>
      <c r="R931" s="93"/>
      <c r="S931" s="93"/>
      <c r="T931" s="87"/>
      <c r="U931" s="81"/>
    </row>
    <row r="932" spans="1:28" s="16" customFormat="1" outlineLevel="1">
      <c r="A932" s="193" t="s">
        <v>131</v>
      </c>
      <c r="B932" s="5" t="s">
        <v>143</v>
      </c>
      <c r="C932" s="6" t="s">
        <v>2</v>
      </c>
      <c r="D932" s="163" t="s">
        <v>3</v>
      </c>
      <c r="E932" s="26">
        <f>База!E935-'База (2)'!E932</f>
        <v>0</v>
      </c>
      <c r="F932" s="14">
        <f>База!F935-'База (2)'!F932</f>
        <v>0</v>
      </c>
      <c r="G932" s="27">
        <f>База!G935-'База (2)'!G932</f>
        <v>0</v>
      </c>
      <c r="H932" s="230">
        <f>База!H935-'База (2)'!H932</f>
        <v>0</v>
      </c>
      <c r="I932" s="231">
        <f>База!I935-'База (2)'!I932</f>
        <v>0</v>
      </c>
      <c r="J932" s="232">
        <f>База!J935-'База (2)'!J932</f>
        <v>0</v>
      </c>
      <c r="K932" s="165">
        <f>База!K935-'База (2)'!K932</f>
        <v>0</v>
      </c>
      <c r="L932" s="21">
        <f>База!L935-'База (2)'!L932</f>
        <v>0</v>
      </c>
      <c r="M932" s="27">
        <f>База!M935-'База (2)'!M932</f>
        <v>0</v>
      </c>
      <c r="N932" s="30">
        <f>База!N935-'База (2)'!N932</f>
        <v>0</v>
      </c>
      <c r="O932" s="15">
        <f>База!O935-'База (2)'!O932</f>
        <v>0</v>
      </c>
      <c r="P932" s="31">
        <f>База!P935-'База (2)'!P932</f>
        <v>0</v>
      </c>
      <c r="Q932" s="92"/>
      <c r="R932" s="92"/>
      <c r="S932" s="92"/>
      <c r="T932" s="86"/>
      <c r="U932" s="81"/>
    </row>
    <row r="933" spans="1:28" s="13" customFormat="1">
      <c r="A933" s="36" t="s">
        <v>112</v>
      </c>
      <c r="B933" s="37">
        <v>438</v>
      </c>
      <c r="C933" s="215" t="s">
        <v>202</v>
      </c>
      <c r="D933" s="208" t="s">
        <v>145</v>
      </c>
      <c r="E933" s="40" t="e">
        <f>База!E936-'База (2)'!E933</f>
        <v>#VALUE!</v>
      </c>
      <c r="F933" s="41" t="e">
        <f>База!F936-'База (2)'!F933</f>
        <v>#VALUE!</v>
      </c>
      <c r="G933" s="42">
        <f>База!G936-'База (2)'!G933</f>
        <v>18048179</v>
      </c>
      <c r="H933" s="40" t="e">
        <f>База!H936-'База (2)'!H933</f>
        <v>#VALUE!</v>
      </c>
      <c r="I933" s="41" t="e">
        <f>База!I936-'База (2)'!I933</f>
        <v>#VALUE!</v>
      </c>
      <c r="J933" s="42">
        <f>База!J936-'База (2)'!J933</f>
        <v>8995681</v>
      </c>
      <c r="K933" s="40" t="e">
        <f>База!K936-'База (2)'!K933</f>
        <v>#VALUE!</v>
      </c>
      <c r="L933" s="41" t="e">
        <f>База!L936-'База (2)'!L933</f>
        <v>#VALUE!</v>
      </c>
      <c r="M933" s="42">
        <f>База!M936-'База (2)'!M933</f>
        <v>-9052498</v>
      </c>
      <c r="N933" s="216" t="e">
        <f>База!N936-'База (2)'!N933</f>
        <v>#VALUE!</v>
      </c>
      <c r="O933" s="217" t="e">
        <f>База!O936-'База (2)'!O933</f>
        <v>#VALUE!</v>
      </c>
      <c r="P933" s="43">
        <f>База!P936-'База (2)'!P933</f>
        <v>-0.28121406105378244</v>
      </c>
      <c r="Q933" s="91"/>
      <c r="R933" s="91"/>
      <c r="S933" s="91"/>
      <c r="T933" s="85"/>
      <c r="U933" s="81"/>
      <c r="W933" s="81"/>
      <c r="X933" s="81">
        <v>755930</v>
      </c>
    </row>
    <row r="934" spans="1:28" s="16" customFormat="1" outlineLevel="1">
      <c r="A934" s="193" t="s">
        <v>212</v>
      </c>
      <c r="B934" s="5" t="s">
        <v>136</v>
      </c>
      <c r="C934" s="6" t="s">
        <v>137</v>
      </c>
      <c r="D934" s="161" t="s">
        <v>194</v>
      </c>
      <c r="E934" s="26">
        <f>База!E937-'База (2)'!E934</f>
        <v>0</v>
      </c>
      <c r="F934" s="14">
        <f>База!F937-'База (2)'!F934</f>
        <v>0</v>
      </c>
      <c r="G934" s="27">
        <f>База!G937-'База (2)'!G934</f>
        <v>0</v>
      </c>
      <c r="H934" s="26">
        <f>База!H937-'База (2)'!H934</f>
        <v>0</v>
      </c>
      <c r="I934" s="14">
        <f>База!I937-'База (2)'!I934</f>
        <v>0</v>
      </c>
      <c r="J934" s="27">
        <f>База!J937-'База (2)'!J934</f>
        <v>0</v>
      </c>
      <c r="K934" s="26">
        <f>База!K937-'База (2)'!K934</f>
        <v>0</v>
      </c>
      <c r="L934" s="14">
        <f>База!L937-'База (2)'!L934</f>
        <v>0</v>
      </c>
      <c r="M934" s="27">
        <f>База!M937-'База (2)'!M934</f>
        <v>0</v>
      </c>
      <c r="N934" s="30">
        <f>База!N937-'База (2)'!N934</f>
        <v>0</v>
      </c>
      <c r="O934" s="15">
        <f>База!O937-'База (2)'!O934</f>
        <v>0</v>
      </c>
      <c r="P934" s="31">
        <f>База!P937-'База (2)'!P934</f>
        <v>0</v>
      </c>
      <c r="Q934" s="92"/>
      <c r="R934" s="92"/>
      <c r="S934" s="92"/>
      <c r="T934" s="86"/>
      <c r="U934" s="81"/>
    </row>
    <row r="935" spans="1:28" s="20" customFormat="1" outlineLevel="1">
      <c r="A935" s="194" t="s">
        <v>212</v>
      </c>
      <c r="B935" s="7"/>
      <c r="C935" s="8" t="s">
        <v>166</v>
      </c>
      <c r="D935" s="162" t="s">
        <v>194</v>
      </c>
      <c r="E935" s="28">
        <f>База!E938-'База (2)'!E935</f>
        <v>0</v>
      </c>
      <c r="F935" s="17">
        <f>База!F938-'База (2)'!F935</f>
        <v>0</v>
      </c>
      <c r="G935" s="29">
        <f>База!G938-'База (2)'!G935</f>
        <v>0</v>
      </c>
      <c r="H935" s="28">
        <f>База!H938-'База (2)'!H935</f>
        <v>0</v>
      </c>
      <c r="I935" s="17">
        <f>База!I938-'База (2)'!I935</f>
        <v>0</v>
      </c>
      <c r="J935" s="29">
        <f>База!J938-'База (2)'!J935</f>
        <v>0</v>
      </c>
      <c r="K935" s="28">
        <f>База!K938-'База (2)'!K935</f>
        <v>0</v>
      </c>
      <c r="L935" s="18">
        <f>База!L938-'База (2)'!L935</f>
        <v>0</v>
      </c>
      <c r="M935" s="29">
        <f>База!M938-'База (2)'!M935</f>
        <v>0</v>
      </c>
      <c r="N935" s="181">
        <f>База!N938-'База (2)'!N935</f>
        <v>0</v>
      </c>
      <c r="O935" s="19">
        <f>База!O938-'База (2)'!O935</f>
        <v>0</v>
      </c>
      <c r="P935" s="32">
        <f>База!P938-'База (2)'!P935</f>
        <v>0</v>
      </c>
      <c r="Q935" s="93"/>
      <c r="R935" s="93"/>
      <c r="S935" s="93"/>
      <c r="T935" s="87"/>
      <c r="U935" s="81"/>
    </row>
    <row r="936" spans="1:28" s="20" customFormat="1" outlineLevel="1">
      <c r="A936" s="194" t="s">
        <v>212</v>
      </c>
      <c r="B936" s="7"/>
      <c r="C936" s="8" t="s">
        <v>167</v>
      </c>
      <c r="D936" s="162" t="s">
        <v>194</v>
      </c>
      <c r="E936" s="28">
        <f>База!E939-'База (2)'!E936</f>
        <v>0</v>
      </c>
      <c r="F936" s="17">
        <f>База!F939-'База (2)'!F936</f>
        <v>0</v>
      </c>
      <c r="G936" s="29">
        <f>База!G939-'База (2)'!G936</f>
        <v>0</v>
      </c>
      <c r="H936" s="28">
        <f>База!H939-'База (2)'!H936</f>
        <v>0</v>
      </c>
      <c r="I936" s="17">
        <f>База!I939-'База (2)'!I936</f>
        <v>0</v>
      </c>
      <c r="J936" s="29">
        <f>База!J939-'База (2)'!J936</f>
        <v>0</v>
      </c>
      <c r="K936" s="111">
        <f>База!K939-'База (2)'!K936</f>
        <v>0</v>
      </c>
      <c r="L936" s="18">
        <f>База!L939-'База (2)'!L936</f>
        <v>0</v>
      </c>
      <c r="M936" s="29">
        <f>База!M939-'База (2)'!M936</f>
        <v>0</v>
      </c>
      <c r="N936" s="181">
        <f>База!N939-'База (2)'!N936</f>
        <v>0</v>
      </c>
      <c r="O936" s="19">
        <f>База!O939-'База (2)'!O936</f>
        <v>0</v>
      </c>
      <c r="P936" s="32">
        <f>База!P939-'База (2)'!P936</f>
        <v>0</v>
      </c>
      <c r="Q936" s="93"/>
      <c r="R936" s="93"/>
      <c r="S936" s="93"/>
      <c r="T936" s="87"/>
      <c r="U936" s="81"/>
    </row>
    <row r="937" spans="1:28" s="20" customFormat="1" outlineLevel="1">
      <c r="A937" s="194" t="s">
        <v>212</v>
      </c>
      <c r="B937" s="7" t="s">
        <v>168</v>
      </c>
      <c r="C937" s="8" t="s">
        <v>138</v>
      </c>
      <c r="D937" s="162" t="s">
        <v>194</v>
      </c>
      <c r="E937" s="28">
        <f>База!E940-'База (2)'!E937</f>
        <v>0</v>
      </c>
      <c r="F937" s="17">
        <f>База!F940-'База (2)'!F937</f>
        <v>0</v>
      </c>
      <c r="G937" s="29">
        <f>База!G940-'База (2)'!G937</f>
        <v>0</v>
      </c>
      <c r="H937" s="28">
        <f>База!H940-'База (2)'!H937</f>
        <v>0</v>
      </c>
      <c r="I937" s="17">
        <f>База!I940-'База (2)'!I937</f>
        <v>0</v>
      </c>
      <c r="J937" s="29">
        <f>База!J940-'База (2)'!J937</f>
        <v>0</v>
      </c>
      <c r="K937" s="111">
        <f>База!K940-'База (2)'!K937</f>
        <v>0</v>
      </c>
      <c r="L937" s="18">
        <f>База!L940-'База (2)'!L937</f>
        <v>0</v>
      </c>
      <c r="M937" s="29">
        <f>База!M940-'База (2)'!M937</f>
        <v>0</v>
      </c>
      <c r="N937" s="181">
        <f>База!N940-'База (2)'!N937</f>
        <v>0</v>
      </c>
      <c r="O937" s="19">
        <f>База!O940-'База (2)'!O937</f>
        <v>0</v>
      </c>
      <c r="P937" s="32">
        <f>База!P940-'База (2)'!P937</f>
        <v>0</v>
      </c>
      <c r="Q937" s="93"/>
      <c r="R937" s="93"/>
      <c r="S937" s="93"/>
      <c r="U937" s="81"/>
    </row>
    <row r="938" spans="1:28" s="20" customFormat="1" ht="31.5" outlineLevel="1">
      <c r="A938" s="194" t="s">
        <v>212</v>
      </c>
      <c r="B938" s="7" t="s">
        <v>169</v>
      </c>
      <c r="C938" s="129" t="s">
        <v>181</v>
      </c>
      <c r="D938" s="162" t="s">
        <v>195</v>
      </c>
      <c r="E938" s="28">
        <f>База!E941-'База (2)'!E938</f>
        <v>0</v>
      </c>
      <c r="F938" s="17">
        <f>База!F941-'База (2)'!F938</f>
        <v>0</v>
      </c>
      <c r="G938" s="29">
        <f>База!G941-'База (2)'!G938</f>
        <v>0</v>
      </c>
      <c r="H938" s="111">
        <f>База!H941-'База (2)'!H938</f>
        <v>0</v>
      </c>
      <c r="I938" s="18">
        <f>База!I941-'База (2)'!I938</f>
        <v>0</v>
      </c>
      <c r="J938" s="29">
        <f>База!J941-'База (2)'!J938</f>
        <v>0</v>
      </c>
      <c r="K938" s="28">
        <f>База!K941-'База (2)'!K938</f>
        <v>0</v>
      </c>
      <c r="L938" s="18">
        <f>База!L941-'База (2)'!L938</f>
        <v>0</v>
      </c>
      <c r="M938" s="29">
        <f>База!M941-'База (2)'!M938</f>
        <v>0</v>
      </c>
      <c r="N938" s="181">
        <f>База!N941-'База (2)'!N938</f>
        <v>0</v>
      </c>
      <c r="O938" s="19">
        <f>База!O941-'База (2)'!O938</f>
        <v>0</v>
      </c>
      <c r="P938" s="32">
        <f>База!P941-'База (2)'!P938</f>
        <v>0</v>
      </c>
      <c r="Q938" s="93"/>
      <c r="R938" s="93"/>
      <c r="S938" s="93"/>
      <c r="T938" s="87"/>
      <c r="U938" s="81"/>
    </row>
    <row r="939" spans="1:28" s="20" customFormat="1" outlineLevel="1">
      <c r="A939" s="194" t="s">
        <v>212</v>
      </c>
      <c r="B939" s="7" t="s">
        <v>170</v>
      </c>
      <c r="C939" s="8" t="s">
        <v>180</v>
      </c>
      <c r="D939" s="162" t="s">
        <v>194</v>
      </c>
      <c r="E939" s="28">
        <f>База!E942-'База (2)'!E939</f>
        <v>0</v>
      </c>
      <c r="F939" s="17">
        <f>База!F942-'База (2)'!F939</f>
        <v>0</v>
      </c>
      <c r="G939" s="29">
        <f>База!G942-'База (2)'!G939</f>
        <v>0</v>
      </c>
      <c r="H939" s="28">
        <f>База!H942-'База (2)'!H939</f>
        <v>0</v>
      </c>
      <c r="I939" s="17">
        <f>База!I942-'База (2)'!I939</f>
        <v>0</v>
      </c>
      <c r="J939" s="29">
        <f>База!J942-'База (2)'!J939</f>
        <v>0</v>
      </c>
      <c r="K939" s="111">
        <f>База!K942-'База (2)'!K939</f>
        <v>0</v>
      </c>
      <c r="L939" s="18">
        <f>База!L942-'База (2)'!L939</f>
        <v>0</v>
      </c>
      <c r="M939" s="29">
        <f>База!M942-'База (2)'!M939</f>
        <v>0</v>
      </c>
      <c r="N939" s="181">
        <f>База!N942-'База (2)'!N939</f>
        <v>0</v>
      </c>
      <c r="O939" s="19">
        <f>База!O942-'База (2)'!O939</f>
        <v>0</v>
      </c>
      <c r="P939" s="32">
        <f>База!P942-'База (2)'!P939</f>
        <v>0</v>
      </c>
      <c r="Q939" s="93"/>
      <c r="R939" s="93"/>
      <c r="S939" s="93"/>
      <c r="T939" s="87"/>
      <c r="U939" s="81"/>
      <c r="AB939" s="22"/>
    </row>
    <row r="940" spans="1:28" s="20" customFormat="1" outlineLevel="1">
      <c r="A940" s="194" t="s">
        <v>212</v>
      </c>
      <c r="B940" s="7" t="s">
        <v>171</v>
      </c>
      <c r="C940" s="8" t="s">
        <v>156</v>
      </c>
      <c r="D940" s="162"/>
      <c r="E940" s="28">
        <f>База!E943-'База (2)'!E940</f>
        <v>0</v>
      </c>
      <c r="F940" s="17">
        <f>База!F943-'База (2)'!F940</f>
        <v>0</v>
      </c>
      <c r="G940" s="29">
        <f>База!G943-'База (2)'!G940</f>
        <v>0</v>
      </c>
      <c r="H940" s="28">
        <f>База!H943-'База (2)'!H940</f>
        <v>0</v>
      </c>
      <c r="I940" s="17">
        <f>База!I943-'База (2)'!I940</f>
        <v>0</v>
      </c>
      <c r="J940" s="29">
        <f>База!J943-'База (2)'!J940</f>
        <v>0</v>
      </c>
      <c r="K940" s="111">
        <f>База!K943-'База (2)'!K940</f>
        <v>0</v>
      </c>
      <c r="L940" s="18">
        <f>База!L943-'База (2)'!L940</f>
        <v>0</v>
      </c>
      <c r="M940" s="29">
        <f>База!M943-'База (2)'!M940</f>
        <v>0</v>
      </c>
      <c r="N940" s="181">
        <f>База!N943-'База (2)'!N940</f>
        <v>0</v>
      </c>
      <c r="O940" s="19">
        <f>База!O943-'База (2)'!O940</f>
        <v>0</v>
      </c>
      <c r="P940" s="32">
        <f>База!P943-'База (2)'!P940</f>
        <v>0</v>
      </c>
      <c r="Q940" s="93"/>
      <c r="R940" s="93"/>
      <c r="S940" s="93"/>
      <c r="T940" s="87"/>
      <c r="U940" s="81"/>
    </row>
    <row r="941" spans="1:28" s="20" customFormat="1" outlineLevel="1">
      <c r="A941" s="193" t="s">
        <v>212</v>
      </c>
      <c r="B941" s="5" t="s">
        <v>141</v>
      </c>
      <c r="C941" s="6" t="s">
        <v>140</v>
      </c>
      <c r="D941" s="161" t="s">
        <v>159</v>
      </c>
      <c r="E941" s="26">
        <f>База!E944-'База (2)'!E941</f>
        <v>0</v>
      </c>
      <c r="F941" s="14">
        <f>База!F944-'База (2)'!F941</f>
        <v>0</v>
      </c>
      <c r="G941" s="27">
        <f>База!G944-'База (2)'!G941</f>
        <v>0</v>
      </c>
      <c r="H941" s="26">
        <f>База!H944-'База (2)'!H941</f>
        <v>0</v>
      </c>
      <c r="I941" s="21">
        <f>База!I944-'База (2)'!I941</f>
        <v>0</v>
      </c>
      <c r="J941" s="27">
        <f>База!J944-'База (2)'!J941</f>
        <v>0</v>
      </c>
      <c r="K941" s="26">
        <f>База!K944-'База (2)'!K941</f>
        <v>0</v>
      </c>
      <c r="L941" s="21">
        <f>База!L944-'База (2)'!L941</f>
        <v>0</v>
      </c>
      <c r="M941" s="27">
        <f>База!M944-'База (2)'!M941</f>
        <v>0</v>
      </c>
      <c r="N941" s="30">
        <f>База!N944-'База (2)'!N941</f>
        <v>0</v>
      </c>
      <c r="O941" s="15">
        <f>База!O944-'База (2)'!O941</f>
        <v>0</v>
      </c>
      <c r="P941" s="31">
        <f>База!P944-'База (2)'!P941</f>
        <v>0</v>
      </c>
      <c r="Q941" s="92"/>
      <c r="R941" s="92"/>
      <c r="S941" s="92"/>
      <c r="T941" s="87"/>
      <c r="U941" s="81"/>
    </row>
    <row r="942" spans="1:28" s="20" customFormat="1" outlineLevel="1">
      <c r="A942" s="193" t="s">
        <v>212</v>
      </c>
      <c r="B942" s="5"/>
      <c r="C942" s="8" t="s">
        <v>166</v>
      </c>
      <c r="D942" s="162" t="s">
        <v>159</v>
      </c>
      <c r="E942" s="28">
        <f>База!E945-'База (2)'!E942</f>
        <v>0</v>
      </c>
      <c r="F942" s="17">
        <f>База!F945-'База (2)'!F942</f>
        <v>0</v>
      </c>
      <c r="G942" s="29">
        <f>База!G945-'База (2)'!G942</f>
        <v>0</v>
      </c>
      <c r="H942" s="28">
        <f>База!H945-'База (2)'!H942</f>
        <v>0</v>
      </c>
      <c r="I942" s="17">
        <f>База!I945-'База (2)'!I942</f>
        <v>0</v>
      </c>
      <c r="J942" s="29">
        <f>База!J945-'База (2)'!J942</f>
        <v>0</v>
      </c>
      <c r="K942" s="111">
        <f>База!K945-'База (2)'!K942</f>
        <v>0</v>
      </c>
      <c r="L942" s="18">
        <f>База!L945-'База (2)'!L942</f>
        <v>0</v>
      </c>
      <c r="M942" s="29">
        <f>База!M945-'База (2)'!M942</f>
        <v>0</v>
      </c>
      <c r="N942" s="30">
        <f>База!N945-'База (2)'!N942</f>
        <v>0</v>
      </c>
      <c r="O942" s="15">
        <f>База!O945-'База (2)'!O942</f>
        <v>0</v>
      </c>
      <c r="P942" s="31">
        <f>База!P945-'База (2)'!P942</f>
        <v>0</v>
      </c>
      <c r="Q942" s="93"/>
      <c r="R942" s="93"/>
      <c r="S942" s="93"/>
      <c r="T942" s="87"/>
      <c r="U942" s="81"/>
    </row>
    <row r="943" spans="1:28" s="16" customFormat="1" outlineLevel="1">
      <c r="A943" s="193" t="s">
        <v>212</v>
      </c>
      <c r="B943" s="5"/>
      <c r="C943" s="8" t="s">
        <v>167</v>
      </c>
      <c r="D943" s="162" t="s">
        <v>159</v>
      </c>
      <c r="E943" s="28">
        <f>База!E946-'База (2)'!E943</f>
        <v>0</v>
      </c>
      <c r="F943" s="17">
        <f>База!F946-'База (2)'!F943</f>
        <v>0</v>
      </c>
      <c r="G943" s="29">
        <f>База!G946-'База (2)'!G943</f>
        <v>0</v>
      </c>
      <c r="H943" s="111">
        <f>База!H946-'База (2)'!H943</f>
        <v>0</v>
      </c>
      <c r="I943" s="18">
        <f>База!I946-'База (2)'!I943</f>
        <v>0</v>
      </c>
      <c r="J943" s="29">
        <f>База!J946-'База (2)'!J943</f>
        <v>0</v>
      </c>
      <c r="K943" s="111">
        <f>База!K946-'База (2)'!K943</f>
        <v>0</v>
      </c>
      <c r="L943" s="18">
        <f>База!L946-'База (2)'!L943</f>
        <v>0</v>
      </c>
      <c r="M943" s="29">
        <f>База!M946-'База (2)'!M943</f>
        <v>0</v>
      </c>
      <c r="N943" s="181">
        <f>База!N946-'База (2)'!N943</f>
        <v>0</v>
      </c>
      <c r="O943" s="19">
        <f>База!O946-'База (2)'!O943</f>
        <v>0</v>
      </c>
      <c r="P943" s="32">
        <f>База!P946-'База (2)'!P943</f>
        <v>0</v>
      </c>
      <c r="Q943" s="93"/>
      <c r="R943" s="93"/>
      <c r="S943" s="93"/>
      <c r="T943" s="86"/>
      <c r="U943" s="81"/>
    </row>
    <row r="944" spans="1:28" s="20" customFormat="1" ht="31.5" outlineLevel="1">
      <c r="A944" s="193" t="s">
        <v>212</v>
      </c>
      <c r="B944" s="5"/>
      <c r="C944" s="129" t="s">
        <v>182</v>
      </c>
      <c r="D944" s="162" t="s">
        <v>159</v>
      </c>
      <c r="E944" s="28">
        <f>База!E947-'База (2)'!E944</f>
        <v>0</v>
      </c>
      <c r="F944" s="17">
        <f>База!F947-'База (2)'!F944</f>
        <v>0</v>
      </c>
      <c r="G944" s="29">
        <f>База!G947-'База (2)'!G944</f>
        <v>0</v>
      </c>
      <c r="H944" s="28">
        <f>База!H947-'База (2)'!H944</f>
        <v>0</v>
      </c>
      <c r="I944" s="18">
        <f>База!I947-'База (2)'!I944</f>
        <v>0</v>
      </c>
      <c r="J944" s="29">
        <f>База!J947-'База (2)'!J944</f>
        <v>0</v>
      </c>
      <c r="K944" s="111">
        <f>База!K947-'База (2)'!K944</f>
        <v>0</v>
      </c>
      <c r="L944" s="18">
        <f>База!L947-'База (2)'!L944</f>
        <v>0</v>
      </c>
      <c r="M944" s="29">
        <f>База!M947-'База (2)'!M944</f>
        <v>0</v>
      </c>
      <c r="N944" s="30">
        <f>База!N947-'База (2)'!N944</f>
        <v>0</v>
      </c>
      <c r="O944" s="15">
        <f>База!O947-'База (2)'!O944</f>
        <v>0</v>
      </c>
      <c r="P944" s="31">
        <f>База!P947-'База (2)'!P944</f>
        <v>0</v>
      </c>
      <c r="Q944" s="93"/>
      <c r="R944" s="93"/>
      <c r="S944" s="93"/>
      <c r="T944" s="87"/>
      <c r="U944" s="81"/>
    </row>
    <row r="945" spans="1:28" s="20" customFormat="1" outlineLevel="1">
      <c r="A945" s="194" t="s">
        <v>212</v>
      </c>
      <c r="B945" s="7" t="s">
        <v>185</v>
      </c>
      <c r="C945" s="8" t="s">
        <v>157</v>
      </c>
      <c r="D945" s="162" t="s">
        <v>159</v>
      </c>
      <c r="E945" s="28">
        <f>База!E948-'База (2)'!E945</f>
        <v>0</v>
      </c>
      <c r="F945" s="17">
        <f>База!F948-'База (2)'!F945</f>
        <v>0</v>
      </c>
      <c r="G945" s="29">
        <f>База!G948-'База (2)'!G945</f>
        <v>18999674</v>
      </c>
      <c r="H945" s="28">
        <f>База!H948-'База (2)'!H945</f>
        <v>0</v>
      </c>
      <c r="I945" s="17">
        <f>База!I948-'База (2)'!I945</f>
        <v>0</v>
      </c>
      <c r="J945" s="29">
        <f>База!J948-'База (2)'!J945</f>
        <v>9751611</v>
      </c>
      <c r="K945" s="111">
        <f>База!K948-'База (2)'!K945</f>
        <v>0</v>
      </c>
      <c r="L945" s="18">
        <f>База!L948-'База (2)'!L945</f>
        <v>0</v>
      </c>
      <c r="M945" s="29">
        <f>База!M948-'База (2)'!M945</f>
        <v>-9248063</v>
      </c>
      <c r="N945" s="181">
        <f>База!N948-'База (2)'!N945</f>
        <v>0</v>
      </c>
      <c r="O945" s="19">
        <f>База!O948-'База (2)'!O945</f>
        <v>0</v>
      </c>
      <c r="P945" s="32">
        <f>База!P948-'База (2)'!P945</f>
        <v>-0.48674850947442572</v>
      </c>
      <c r="Q945" s="93"/>
      <c r="R945" s="93"/>
      <c r="S945" s="93"/>
      <c r="T945" s="87"/>
      <c r="U945" s="81"/>
    </row>
    <row r="946" spans="1:28" s="20" customFormat="1" outlineLevel="1">
      <c r="A946" s="194" t="s">
        <v>212</v>
      </c>
      <c r="B946" s="7" t="s">
        <v>186</v>
      </c>
      <c r="C946" s="8" t="s">
        <v>183</v>
      </c>
      <c r="D946" s="162" t="s">
        <v>159</v>
      </c>
      <c r="E946" s="28">
        <f>База!E949-'База (2)'!E946</f>
        <v>0</v>
      </c>
      <c r="F946" s="17">
        <f>База!F949-'База (2)'!F946</f>
        <v>0</v>
      </c>
      <c r="G946" s="29">
        <f>База!G949-'База (2)'!G946</f>
        <v>18999674</v>
      </c>
      <c r="H946" s="28">
        <f>База!H949-'База (2)'!H946</f>
        <v>0</v>
      </c>
      <c r="I946" s="17">
        <f>База!I949-'База (2)'!I946</f>
        <v>0</v>
      </c>
      <c r="J946" s="29">
        <f>База!J949-'База (2)'!J946</f>
        <v>9751611</v>
      </c>
      <c r="K946" s="111">
        <f>База!K949-'База (2)'!K946</f>
        <v>0</v>
      </c>
      <c r="L946" s="18">
        <f>База!L949-'База (2)'!L946</f>
        <v>0</v>
      </c>
      <c r="M946" s="29">
        <f>База!M949-'База (2)'!M946</f>
        <v>-9248063</v>
      </c>
      <c r="N946" s="181">
        <f>База!N949-'База (2)'!N946</f>
        <v>0</v>
      </c>
      <c r="O946" s="19">
        <f>База!O949-'База (2)'!O946</f>
        <v>0</v>
      </c>
      <c r="P946" s="32">
        <f>База!P949-'База (2)'!P946</f>
        <v>-0.48674850947442572</v>
      </c>
      <c r="Q946" s="93"/>
      <c r="R946" s="93"/>
      <c r="S946" s="93"/>
      <c r="T946" s="87"/>
      <c r="U946" s="81"/>
    </row>
    <row r="947" spans="1:28" s="20" customFormat="1" outlineLevel="1">
      <c r="A947" s="194" t="s">
        <v>212</v>
      </c>
      <c r="B947" s="7" t="s">
        <v>187</v>
      </c>
      <c r="C947" s="8" t="s">
        <v>156</v>
      </c>
      <c r="D947" s="162"/>
      <c r="E947" s="28" t="e">
        <f>База!#REF!-'База (2)'!E947</f>
        <v>#REF!</v>
      </c>
      <c r="F947" s="17" t="e">
        <f>База!#REF!-'База (2)'!F947</f>
        <v>#REF!</v>
      </c>
      <c r="G947" s="29" t="e">
        <f>База!#REF!-'База (2)'!G947</f>
        <v>#REF!</v>
      </c>
      <c r="H947" s="28" t="e">
        <f>База!#REF!-'База (2)'!H947</f>
        <v>#REF!</v>
      </c>
      <c r="I947" s="17" t="e">
        <f>База!#REF!-'База (2)'!I947</f>
        <v>#REF!</v>
      </c>
      <c r="J947" s="29" t="e">
        <f>База!#REF!-'База (2)'!J947</f>
        <v>#REF!</v>
      </c>
      <c r="K947" s="111" t="e">
        <f>База!#REF!-'База (2)'!K947</f>
        <v>#REF!</v>
      </c>
      <c r="L947" s="18" t="e">
        <f>База!#REF!-'База (2)'!L947</f>
        <v>#REF!</v>
      </c>
      <c r="M947" s="29" t="e">
        <f>База!#REF!-'База (2)'!M947</f>
        <v>#REF!</v>
      </c>
      <c r="N947" s="181" t="e">
        <f>База!#REF!-'База (2)'!N947</f>
        <v>#REF!</v>
      </c>
      <c r="O947" s="19" t="e">
        <f>База!#REF!-'База (2)'!O947</f>
        <v>#REF!</v>
      </c>
      <c r="P947" s="32" t="e">
        <f>База!#REF!-'База (2)'!P947</f>
        <v>#REF!</v>
      </c>
      <c r="Q947" s="93"/>
      <c r="R947" s="93"/>
      <c r="S947" s="93"/>
      <c r="U947" s="81"/>
    </row>
    <row r="948" spans="1:28" s="20" customFormat="1" ht="31.5" outlineLevel="1">
      <c r="A948" s="193" t="s">
        <v>212</v>
      </c>
      <c r="B948" s="5" t="s">
        <v>139</v>
      </c>
      <c r="C948" s="9" t="s">
        <v>142</v>
      </c>
      <c r="D948" s="163" t="s">
        <v>1</v>
      </c>
      <c r="E948" s="26">
        <f>База!E950-'База (2)'!E948</f>
        <v>0</v>
      </c>
      <c r="F948" s="21">
        <f>База!F950-'База (2)'!F948</f>
        <v>0</v>
      </c>
      <c r="G948" s="27">
        <f>База!G950-'База (2)'!G948</f>
        <v>-951495</v>
      </c>
      <c r="H948" s="26">
        <f>База!H950-'База (2)'!H948</f>
        <v>0</v>
      </c>
      <c r="I948" s="21">
        <f>База!I950-'База (2)'!I948</f>
        <v>0</v>
      </c>
      <c r="J948" s="27">
        <f>База!J950-'База (2)'!J948</f>
        <v>-755930</v>
      </c>
      <c r="K948" s="26">
        <f>База!K950-'База (2)'!K948</f>
        <v>0</v>
      </c>
      <c r="L948" s="21">
        <f>База!L950-'База (2)'!L948</f>
        <v>0</v>
      </c>
      <c r="M948" s="27">
        <f>База!M950-'База (2)'!M948</f>
        <v>195565</v>
      </c>
      <c r="N948" s="30">
        <f>База!N950-'База (2)'!N948</f>
        <v>0</v>
      </c>
      <c r="O948" s="15">
        <f>База!O950-'База (2)'!O948</f>
        <v>0</v>
      </c>
      <c r="P948" s="31">
        <f>База!P950-'База (2)'!P948</f>
        <v>0.20553444842064331</v>
      </c>
      <c r="Q948" s="92"/>
      <c r="R948" s="92"/>
      <c r="S948" s="92"/>
      <c r="T948" s="87"/>
      <c r="U948" s="81"/>
    </row>
    <row r="949" spans="1:28" s="20" customFormat="1" ht="31.5" outlineLevel="1">
      <c r="A949" s="194" t="s">
        <v>212</v>
      </c>
      <c r="B949" s="7" t="s">
        <v>188</v>
      </c>
      <c r="C949" s="10" t="s">
        <v>184</v>
      </c>
      <c r="D949" s="164" t="s">
        <v>1</v>
      </c>
      <c r="E949" s="28">
        <f>База!E951-'База (2)'!E949</f>
        <v>3423</v>
      </c>
      <c r="F949" s="17">
        <f>База!F951-'База (2)'!F949</f>
        <v>0</v>
      </c>
      <c r="G949" s="29">
        <f>База!G951-'База (2)'!G949</f>
        <v>18048179</v>
      </c>
      <c r="H949" s="28">
        <f>База!H951-'База (2)'!H949</f>
        <v>1877</v>
      </c>
      <c r="I949" s="17">
        <f>База!I951-'База (2)'!I949</f>
        <v>0</v>
      </c>
      <c r="J949" s="29">
        <f>База!J951-'База (2)'!J949</f>
        <v>8995681</v>
      </c>
      <c r="K949" s="111">
        <f>База!K951-'База (2)'!K949</f>
        <v>-1546</v>
      </c>
      <c r="L949" s="18">
        <f>База!L951-'База (2)'!L949</f>
        <v>0</v>
      </c>
      <c r="M949" s="29">
        <f>База!M951-'База (2)'!M949</f>
        <v>-9052498</v>
      </c>
      <c r="N949" s="181">
        <f>База!N951-'База (2)'!N949</f>
        <v>-0.4516505988898627</v>
      </c>
      <c r="O949" s="19">
        <f>База!O951-'База (2)'!O949</f>
        <v>0</v>
      </c>
      <c r="P949" s="32">
        <f>База!P951-'База (2)'!P949</f>
        <v>-0.28121406105378244</v>
      </c>
      <c r="Q949" s="93"/>
      <c r="R949" s="93"/>
      <c r="S949" s="93"/>
      <c r="T949" s="87"/>
      <c r="U949" s="81"/>
    </row>
    <row r="950" spans="1:28" s="20" customFormat="1" ht="31.5" outlineLevel="1">
      <c r="A950" s="194" t="s">
        <v>212</v>
      </c>
      <c r="B950" s="7"/>
      <c r="C950" s="10" t="s">
        <v>224</v>
      </c>
      <c r="D950" s="164" t="s">
        <v>225</v>
      </c>
      <c r="E950" s="28">
        <f>База!E952-'База (2)'!E950</f>
        <v>0</v>
      </c>
      <c r="F950" s="17">
        <f>База!F952-'База (2)'!F950</f>
        <v>0</v>
      </c>
      <c r="G950" s="29">
        <f>База!G952-'База (2)'!G950</f>
        <v>0</v>
      </c>
      <c r="H950" s="28">
        <f>База!H952-'База (2)'!H950</f>
        <v>0</v>
      </c>
      <c r="I950" s="17">
        <f>База!I952-'База (2)'!I950</f>
        <v>0</v>
      </c>
      <c r="J950" s="29">
        <f>База!J952-'База (2)'!J950</f>
        <v>0</v>
      </c>
      <c r="K950" s="111">
        <f>База!K952-'База (2)'!K950</f>
        <v>0</v>
      </c>
      <c r="L950" s="18">
        <f>База!L952-'База (2)'!L950</f>
        <v>0</v>
      </c>
      <c r="M950" s="29">
        <f>База!M952-'База (2)'!M950</f>
        <v>0</v>
      </c>
      <c r="N950" s="181">
        <f>База!N952-'База (2)'!N950</f>
        <v>0</v>
      </c>
      <c r="O950" s="19">
        <f>База!O952-'База (2)'!O950</f>
        <v>0</v>
      </c>
      <c r="P950" s="32">
        <f>База!P952-'База (2)'!P950</f>
        <v>0</v>
      </c>
      <c r="Q950" s="93"/>
      <c r="R950" s="93"/>
      <c r="S950" s="93"/>
      <c r="T950" s="87"/>
      <c r="U950" s="81"/>
    </row>
    <row r="951" spans="1:28" s="20" customFormat="1" outlineLevel="1">
      <c r="A951" s="194" t="s">
        <v>212</v>
      </c>
      <c r="B951" s="7"/>
      <c r="C951" s="10" t="s">
        <v>222</v>
      </c>
      <c r="D951" s="164" t="s">
        <v>223</v>
      </c>
      <c r="E951" s="28">
        <f>База!E953-'База (2)'!E951</f>
        <v>-113</v>
      </c>
      <c r="F951" s="17">
        <f>База!F953-'База (2)'!F951</f>
        <v>0</v>
      </c>
      <c r="G951" s="29">
        <f>База!G953-'База (2)'!G951</f>
        <v>-951495</v>
      </c>
      <c r="H951" s="28">
        <f>База!H953-'База (2)'!H951</f>
        <v>-139</v>
      </c>
      <c r="I951" s="17">
        <f>База!I953-'База (2)'!I951</f>
        <v>0</v>
      </c>
      <c r="J951" s="29">
        <f>База!J953-'База (2)'!J951</f>
        <v>-755930</v>
      </c>
      <c r="K951" s="111">
        <f>База!K953-'База (2)'!K951</f>
        <v>-26</v>
      </c>
      <c r="L951" s="18">
        <f>База!L953-'База (2)'!L951</f>
        <v>0</v>
      </c>
      <c r="M951" s="29">
        <f>База!M953-'База (2)'!M951</f>
        <v>195565</v>
      </c>
      <c r="N951" s="181">
        <f>База!N953-'База (2)'!N951</f>
        <v>-0.23008849557522124</v>
      </c>
      <c r="O951" s="19">
        <f>База!O953-'База (2)'!O951</f>
        <v>0</v>
      </c>
      <c r="P951" s="32">
        <f>База!P953-'База (2)'!P951</f>
        <v>0.20553444842064331</v>
      </c>
      <c r="Q951" s="93"/>
      <c r="R951" s="93"/>
      <c r="S951" s="93"/>
      <c r="T951" s="87"/>
      <c r="U951" s="81"/>
    </row>
    <row r="952" spans="1:28" s="20" customFormat="1" outlineLevel="1">
      <c r="A952" s="194" t="s">
        <v>212</v>
      </c>
      <c r="B952" s="7" t="s">
        <v>189</v>
      </c>
      <c r="C952" s="11" t="s">
        <v>144</v>
      </c>
      <c r="D952" s="164" t="s">
        <v>1</v>
      </c>
      <c r="E952" s="28">
        <f>База!E956-'База (2)'!E952</f>
        <v>0</v>
      </c>
      <c r="F952" s="17">
        <f>База!F956-'База (2)'!F952</f>
        <v>0</v>
      </c>
      <c r="G952" s="29">
        <f>База!G956-'База (2)'!G952</f>
        <v>0</v>
      </c>
      <c r="H952" s="28">
        <f>База!H956-'База (2)'!H952</f>
        <v>0</v>
      </c>
      <c r="I952" s="17">
        <f>База!I956-'База (2)'!I952</f>
        <v>0</v>
      </c>
      <c r="J952" s="29">
        <f>База!J956-'База (2)'!J952</f>
        <v>0</v>
      </c>
      <c r="K952" s="111">
        <f>База!K956-'База (2)'!K952</f>
        <v>0</v>
      </c>
      <c r="L952" s="18">
        <f>База!L956-'База (2)'!L952</f>
        <v>0</v>
      </c>
      <c r="M952" s="29">
        <f>База!M956-'База (2)'!M952</f>
        <v>0</v>
      </c>
      <c r="N952" s="181">
        <f>База!N956-'База (2)'!N952</f>
        <v>0</v>
      </c>
      <c r="O952" s="19">
        <f>База!O956-'База (2)'!O952</f>
        <v>0</v>
      </c>
      <c r="P952" s="32">
        <f>База!P956-'База (2)'!P952</f>
        <v>0</v>
      </c>
      <c r="Q952" s="93"/>
      <c r="R952" s="93"/>
      <c r="S952" s="93"/>
      <c r="T952" s="87"/>
      <c r="U952" s="81"/>
    </row>
    <row r="953" spans="1:28" s="16" customFormat="1" outlineLevel="1">
      <c r="A953" s="193" t="s">
        <v>212</v>
      </c>
      <c r="B953" s="5" t="s">
        <v>143</v>
      </c>
      <c r="C953" s="6" t="s">
        <v>2</v>
      </c>
      <c r="D953" s="163" t="s">
        <v>3</v>
      </c>
      <c r="E953" s="26">
        <f>База!E957-'База (2)'!E953</f>
        <v>0</v>
      </c>
      <c r="F953" s="14">
        <f>База!F957-'База (2)'!F953</f>
        <v>0</v>
      </c>
      <c r="G953" s="27">
        <f>База!G957-'База (2)'!G953</f>
        <v>0</v>
      </c>
      <c r="H953" s="230">
        <f>База!H957-'База (2)'!H953</f>
        <v>0</v>
      </c>
      <c r="I953" s="231">
        <f>База!I957-'База (2)'!I953</f>
        <v>0</v>
      </c>
      <c r="J953" s="232">
        <f>База!J957-'База (2)'!J953</f>
        <v>0</v>
      </c>
      <c r="K953" s="165">
        <f>База!K957-'База (2)'!K953</f>
        <v>0</v>
      </c>
      <c r="L953" s="21">
        <f>База!L957-'База (2)'!L953</f>
        <v>0</v>
      </c>
      <c r="M953" s="27">
        <f>База!M957-'База (2)'!M953</f>
        <v>0</v>
      </c>
      <c r="N953" s="30">
        <f>База!N957-'База (2)'!N953</f>
        <v>0</v>
      </c>
      <c r="O953" s="15">
        <f>База!O957-'База (2)'!O953</f>
        <v>0</v>
      </c>
      <c r="P953" s="31">
        <f>База!P957-'База (2)'!P953</f>
        <v>0</v>
      </c>
      <c r="Q953" s="92"/>
      <c r="R953" s="92"/>
      <c r="S953" s="92"/>
      <c r="T953" s="86"/>
      <c r="U953" s="81"/>
    </row>
    <row r="954" spans="1:28" s="13" customFormat="1">
      <c r="A954" s="36" t="s">
        <v>115</v>
      </c>
      <c r="B954" s="37" t="s">
        <v>165</v>
      </c>
      <c r="C954" s="215" t="s">
        <v>203</v>
      </c>
      <c r="D954" s="208" t="s">
        <v>145</v>
      </c>
      <c r="E954" s="40" t="e">
        <f>База!E958-'База (2)'!E954</f>
        <v>#VALUE!</v>
      </c>
      <c r="F954" s="41" t="e">
        <f>База!F958-'База (2)'!F954</f>
        <v>#VALUE!</v>
      </c>
      <c r="G954" s="42">
        <f>База!G958-'База (2)'!G954</f>
        <v>-14146870.93</v>
      </c>
      <c r="H954" s="40" t="e">
        <f>База!H958-'База (2)'!H954</f>
        <v>#VALUE!</v>
      </c>
      <c r="I954" s="41" t="e">
        <f>База!I958-'База (2)'!I954</f>
        <v>#VALUE!</v>
      </c>
      <c r="J954" s="42">
        <f>База!J958-'База (2)'!J954</f>
        <v>1429504</v>
      </c>
      <c r="K954" s="40" t="e">
        <f>База!K958-'База (2)'!K954</f>
        <v>#VALUE!</v>
      </c>
      <c r="L954" s="41" t="e">
        <f>База!L958-'База (2)'!L954</f>
        <v>#VALUE!</v>
      </c>
      <c r="M954" s="42">
        <f>База!M958-'База (2)'!M954</f>
        <v>15576374.93</v>
      </c>
      <c r="N954" s="216" t="e">
        <f>База!N958-'База (2)'!N954</f>
        <v>#VALUE!</v>
      </c>
      <c r="O954" s="217" t="e">
        <f>База!O958-'База (2)'!O954</f>
        <v>#VALUE!</v>
      </c>
      <c r="P954" s="43">
        <f>База!P958-'База (2)'!P954</f>
        <v>0.60760502763788604</v>
      </c>
      <c r="Q954" s="91"/>
      <c r="R954" s="91"/>
      <c r="S954" s="91"/>
      <c r="T954" s="85"/>
      <c r="U954" s="81"/>
      <c r="W954" s="81"/>
      <c r="X954" s="81">
        <v>826500</v>
      </c>
    </row>
    <row r="955" spans="1:28" s="16" customFormat="1" outlineLevel="1">
      <c r="A955" s="193" t="s">
        <v>165</v>
      </c>
      <c r="B955" s="5" t="s">
        <v>136</v>
      </c>
      <c r="C955" s="6" t="s">
        <v>137</v>
      </c>
      <c r="D955" s="161" t="s">
        <v>194</v>
      </c>
      <c r="E955" s="26">
        <f>База!E959-'База (2)'!E955</f>
        <v>0</v>
      </c>
      <c r="F955" s="14">
        <f>База!F959-'База (2)'!F955</f>
        <v>0</v>
      </c>
      <c r="G955" s="27">
        <f>База!G959-'База (2)'!G955</f>
        <v>0</v>
      </c>
      <c r="H955" s="26">
        <f>База!H959-'База (2)'!H955</f>
        <v>0</v>
      </c>
      <c r="I955" s="14">
        <f>База!I959-'База (2)'!I955</f>
        <v>0</v>
      </c>
      <c r="J955" s="27">
        <f>База!J959-'База (2)'!J955</f>
        <v>0</v>
      </c>
      <c r="K955" s="26">
        <f>База!K959-'База (2)'!K955</f>
        <v>0</v>
      </c>
      <c r="L955" s="14">
        <f>База!L959-'База (2)'!L955</f>
        <v>0</v>
      </c>
      <c r="M955" s="27">
        <f>База!M959-'База (2)'!M955</f>
        <v>0</v>
      </c>
      <c r="N955" s="30">
        <f>База!N959-'База (2)'!N955</f>
        <v>0</v>
      </c>
      <c r="O955" s="15">
        <f>База!O959-'База (2)'!O955</f>
        <v>0</v>
      </c>
      <c r="P955" s="31">
        <f>База!P959-'База (2)'!P955</f>
        <v>0</v>
      </c>
      <c r="Q955" s="92"/>
      <c r="R955" s="92"/>
      <c r="S955" s="92"/>
      <c r="T955" s="86"/>
      <c r="U955" s="81"/>
    </row>
    <row r="956" spans="1:28" s="20" customFormat="1" outlineLevel="1">
      <c r="A956" s="194" t="s">
        <v>165</v>
      </c>
      <c r="B956" s="7"/>
      <c r="C956" s="8" t="s">
        <v>166</v>
      </c>
      <c r="D956" s="162" t="s">
        <v>194</v>
      </c>
      <c r="E956" s="28">
        <f>База!E960-'База (2)'!E956</f>
        <v>0</v>
      </c>
      <c r="F956" s="17">
        <f>База!F960-'База (2)'!F956</f>
        <v>0</v>
      </c>
      <c r="G956" s="29">
        <f>База!G960-'База (2)'!G956</f>
        <v>0</v>
      </c>
      <c r="H956" s="28">
        <f>База!H960-'База (2)'!H956</f>
        <v>0</v>
      </c>
      <c r="I956" s="17">
        <f>База!I960-'База (2)'!I956</f>
        <v>0</v>
      </c>
      <c r="J956" s="29">
        <f>База!J960-'База (2)'!J956</f>
        <v>0</v>
      </c>
      <c r="K956" s="28">
        <f>База!K960-'База (2)'!K956</f>
        <v>0</v>
      </c>
      <c r="L956" s="18">
        <f>База!L960-'База (2)'!L956</f>
        <v>0</v>
      </c>
      <c r="M956" s="29">
        <f>База!M960-'База (2)'!M956</f>
        <v>0</v>
      </c>
      <c r="N956" s="181">
        <f>База!N960-'База (2)'!N956</f>
        <v>0</v>
      </c>
      <c r="O956" s="19">
        <f>База!O960-'База (2)'!O956</f>
        <v>0</v>
      </c>
      <c r="P956" s="32">
        <f>База!P960-'База (2)'!P956</f>
        <v>0</v>
      </c>
      <c r="Q956" s="93"/>
      <c r="R956" s="93"/>
      <c r="S956" s="93"/>
      <c r="T956" s="87"/>
      <c r="U956" s="81"/>
    </row>
    <row r="957" spans="1:28" s="20" customFormat="1" outlineLevel="1">
      <c r="A957" s="194" t="s">
        <v>165</v>
      </c>
      <c r="B957" s="7"/>
      <c r="C957" s="8" t="s">
        <v>167</v>
      </c>
      <c r="D957" s="162" t="s">
        <v>194</v>
      </c>
      <c r="E957" s="28">
        <f>База!E961-'База (2)'!E957</f>
        <v>0</v>
      </c>
      <c r="F957" s="17">
        <f>База!F961-'База (2)'!F957</f>
        <v>0</v>
      </c>
      <c r="G957" s="29">
        <f>База!G961-'База (2)'!G957</f>
        <v>0</v>
      </c>
      <c r="H957" s="28">
        <f>База!H961-'База (2)'!H957</f>
        <v>0</v>
      </c>
      <c r="I957" s="17">
        <f>База!I961-'База (2)'!I957</f>
        <v>0</v>
      </c>
      <c r="J957" s="29">
        <f>База!J961-'База (2)'!J957</f>
        <v>0</v>
      </c>
      <c r="K957" s="111">
        <f>База!K961-'База (2)'!K957</f>
        <v>0</v>
      </c>
      <c r="L957" s="18">
        <f>База!L961-'База (2)'!L957</f>
        <v>0</v>
      </c>
      <c r="M957" s="29">
        <f>База!M961-'База (2)'!M957</f>
        <v>0</v>
      </c>
      <c r="N957" s="181">
        <f>База!N961-'База (2)'!N957</f>
        <v>0</v>
      </c>
      <c r="O957" s="19">
        <f>База!O961-'База (2)'!O957</f>
        <v>0</v>
      </c>
      <c r="P957" s="32">
        <f>База!P961-'База (2)'!P957</f>
        <v>0</v>
      </c>
      <c r="Q957" s="93"/>
      <c r="R957" s="93"/>
      <c r="S957" s="93"/>
      <c r="T957" s="87"/>
      <c r="U957" s="81"/>
    </row>
    <row r="958" spans="1:28" s="20" customFormat="1" outlineLevel="1">
      <c r="A958" s="194" t="s">
        <v>165</v>
      </c>
      <c r="B958" s="7" t="s">
        <v>168</v>
      </c>
      <c r="C958" s="8" t="s">
        <v>138</v>
      </c>
      <c r="D958" s="162" t="s">
        <v>194</v>
      </c>
      <c r="E958" s="28">
        <f>База!E962-'База (2)'!E958</f>
        <v>0</v>
      </c>
      <c r="F958" s="17">
        <f>База!F962-'База (2)'!F958</f>
        <v>0</v>
      </c>
      <c r="G958" s="29">
        <f>База!G962-'База (2)'!G958</f>
        <v>0</v>
      </c>
      <c r="H958" s="28">
        <f>База!H962-'База (2)'!H958</f>
        <v>0</v>
      </c>
      <c r="I958" s="17">
        <f>База!I962-'База (2)'!I958</f>
        <v>0</v>
      </c>
      <c r="J958" s="29">
        <f>База!J962-'База (2)'!J958</f>
        <v>0</v>
      </c>
      <c r="K958" s="111">
        <f>База!K962-'База (2)'!K958</f>
        <v>0</v>
      </c>
      <c r="L958" s="18">
        <f>База!L962-'База (2)'!L958</f>
        <v>0</v>
      </c>
      <c r="M958" s="29">
        <f>База!M962-'База (2)'!M958</f>
        <v>0</v>
      </c>
      <c r="N958" s="181">
        <f>База!N962-'База (2)'!N958</f>
        <v>0</v>
      </c>
      <c r="O958" s="19">
        <f>База!O962-'База (2)'!O958</f>
        <v>0</v>
      </c>
      <c r="P958" s="32">
        <f>База!P962-'База (2)'!P958</f>
        <v>0</v>
      </c>
      <c r="Q958" s="93"/>
      <c r="R958" s="93"/>
      <c r="S958" s="93"/>
      <c r="U958" s="81"/>
    </row>
    <row r="959" spans="1:28" s="20" customFormat="1" ht="31.5" outlineLevel="1">
      <c r="A959" s="194" t="s">
        <v>165</v>
      </c>
      <c r="B959" s="7" t="s">
        <v>169</v>
      </c>
      <c r="C959" s="129" t="s">
        <v>181</v>
      </c>
      <c r="D959" s="162" t="s">
        <v>195</v>
      </c>
      <c r="E959" s="28">
        <f>База!E963-'База (2)'!E959</f>
        <v>0</v>
      </c>
      <c r="F959" s="17">
        <f>База!F963-'База (2)'!F959</f>
        <v>0</v>
      </c>
      <c r="G959" s="29">
        <f>База!G963-'База (2)'!G959</f>
        <v>0</v>
      </c>
      <c r="H959" s="111">
        <f>База!H963-'База (2)'!H959</f>
        <v>0</v>
      </c>
      <c r="I959" s="18">
        <f>База!I963-'База (2)'!I959</f>
        <v>0</v>
      </c>
      <c r="J959" s="29">
        <f>База!J963-'База (2)'!J959</f>
        <v>0</v>
      </c>
      <c r="K959" s="28">
        <f>База!K963-'База (2)'!K959</f>
        <v>0</v>
      </c>
      <c r="L959" s="18">
        <f>База!L963-'База (2)'!L959</f>
        <v>0</v>
      </c>
      <c r="M959" s="29">
        <f>База!M963-'База (2)'!M959</f>
        <v>0</v>
      </c>
      <c r="N959" s="181">
        <f>База!N963-'База (2)'!N959</f>
        <v>0</v>
      </c>
      <c r="O959" s="19">
        <f>База!O963-'База (2)'!O959</f>
        <v>0</v>
      </c>
      <c r="P959" s="32">
        <f>База!P963-'База (2)'!P959</f>
        <v>0</v>
      </c>
      <c r="Q959" s="93"/>
      <c r="R959" s="93"/>
      <c r="S959" s="93"/>
      <c r="T959" s="87"/>
      <c r="U959" s="81"/>
    </row>
    <row r="960" spans="1:28" s="20" customFormat="1" outlineLevel="1">
      <c r="A960" s="194" t="s">
        <v>165</v>
      </c>
      <c r="B960" s="7" t="s">
        <v>170</v>
      </c>
      <c r="C960" s="8" t="s">
        <v>180</v>
      </c>
      <c r="D960" s="162" t="s">
        <v>194</v>
      </c>
      <c r="E960" s="28">
        <f>База!E964-'База (2)'!E960</f>
        <v>0</v>
      </c>
      <c r="F960" s="17">
        <f>База!F964-'База (2)'!F960</f>
        <v>0</v>
      </c>
      <c r="G960" s="29">
        <f>База!G964-'База (2)'!G960</f>
        <v>0</v>
      </c>
      <c r="H960" s="28">
        <f>База!H964-'База (2)'!H960</f>
        <v>0</v>
      </c>
      <c r="I960" s="17">
        <f>База!I964-'База (2)'!I960</f>
        <v>0</v>
      </c>
      <c r="J960" s="29">
        <f>База!J964-'База (2)'!J960</f>
        <v>0</v>
      </c>
      <c r="K960" s="111">
        <f>База!K964-'База (2)'!K960</f>
        <v>0</v>
      </c>
      <c r="L960" s="18">
        <f>База!L964-'База (2)'!L960</f>
        <v>0</v>
      </c>
      <c r="M960" s="29">
        <f>База!M964-'База (2)'!M960</f>
        <v>0</v>
      </c>
      <c r="N960" s="181">
        <f>База!N964-'База (2)'!N960</f>
        <v>0</v>
      </c>
      <c r="O960" s="19">
        <f>База!O964-'База (2)'!O960</f>
        <v>0</v>
      </c>
      <c r="P960" s="32">
        <f>База!P964-'База (2)'!P960</f>
        <v>0</v>
      </c>
      <c r="Q960" s="93"/>
      <c r="R960" s="93"/>
      <c r="S960" s="93"/>
      <c r="T960" s="87"/>
      <c r="U960" s="81"/>
      <c r="AB960" s="22"/>
    </row>
    <row r="961" spans="1:24" s="20" customFormat="1" outlineLevel="1">
      <c r="A961" s="194" t="s">
        <v>165</v>
      </c>
      <c r="B961" s="7" t="s">
        <v>171</v>
      </c>
      <c r="C961" s="8" t="s">
        <v>156</v>
      </c>
      <c r="D961" s="162"/>
      <c r="E961" s="28">
        <f>База!E965-'База (2)'!E961</f>
        <v>0</v>
      </c>
      <c r="F961" s="17">
        <f>База!F965-'База (2)'!F961</f>
        <v>0</v>
      </c>
      <c r="G961" s="29">
        <f>База!G965-'База (2)'!G961</f>
        <v>0</v>
      </c>
      <c r="H961" s="28">
        <f>База!H965-'База (2)'!H961</f>
        <v>0</v>
      </c>
      <c r="I961" s="17">
        <f>База!I965-'База (2)'!I961</f>
        <v>0</v>
      </c>
      <c r="J961" s="29">
        <f>База!J965-'База (2)'!J961</f>
        <v>0</v>
      </c>
      <c r="K961" s="111">
        <f>База!K965-'База (2)'!K961</f>
        <v>0</v>
      </c>
      <c r="L961" s="18">
        <f>База!L965-'База (2)'!L961</f>
        <v>0</v>
      </c>
      <c r="M961" s="29">
        <f>База!M965-'База (2)'!M961</f>
        <v>0</v>
      </c>
      <c r="N961" s="181">
        <f>База!N965-'База (2)'!N961</f>
        <v>0</v>
      </c>
      <c r="O961" s="19">
        <f>База!O965-'База (2)'!O961</f>
        <v>0</v>
      </c>
      <c r="P961" s="32">
        <f>База!P965-'База (2)'!P961</f>
        <v>0</v>
      </c>
      <c r="Q961" s="93"/>
      <c r="R961" s="93"/>
      <c r="S961" s="93"/>
      <c r="T961" s="87"/>
      <c r="U961" s="81"/>
    </row>
    <row r="962" spans="1:24" s="20" customFormat="1" outlineLevel="1">
      <c r="A962" s="193" t="s">
        <v>165</v>
      </c>
      <c r="B962" s="5" t="s">
        <v>141</v>
      </c>
      <c r="C962" s="6" t="s">
        <v>140</v>
      </c>
      <c r="D962" s="161" t="s">
        <v>159</v>
      </c>
      <c r="E962" s="26">
        <f>База!E966-'База (2)'!E962</f>
        <v>-192</v>
      </c>
      <c r="F962" s="14">
        <f>База!F966-'База (2)'!F962</f>
        <v>-1102</v>
      </c>
      <c r="G962" s="27">
        <f>База!G966-'База (2)'!G962</f>
        <v>-17593345.93</v>
      </c>
      <c r="H962" s="26">
        <f>База!H966-'База (2)'!H962</f>
        <v>0</v>
      </c>
      <c r="I962" s="21">
        <f>База!I966-'База (2)'!I962</f>
        <v>0</v>
      </c>
      <c r="J962" s="27">
        <f>База!J966-'База (2)'!J962</f>
        <v>0</v>
      </c>
      <c r="K962" s="26">
        <f>База!K966-'База (2)'!K962</f>
        <v>192</v>
      </c>
      <c r="L962" s="21">
        <f>База!L966-'База (2)'!L962</f>
        <v>1102</v>
      </c>
      <c r="M962" s="27">
        <f>База!M966-'База (2)'!M962</f>
        <v>17593345.93</v>
      </c>
      <c r="N962" s="30">
        <f>База!N966-'База (2)'!N962</f>
        <v>1</v>
      </c>
      <c r="O962" s="15">
        <f>База!O966-'База (2)'!O962</f>
        <v>1</v>
      </c>
      <c r="P962" s="31">
        <f>База!P966-'База (2)'!P962</f>
        <v>1</v>
      </c>
      <c r="Q962" s="92"/>
      <c r="R962" s="92"/>
      <c r="S962" s="92"/>
      <c r="T962" s="87"/>
      <c r="U962" s="81"/>
    </row>
    <row r="963" spans="1:24" s="20" customFormat="1" outlineLevel="1">
      <c r="A963" s="193" t="s">
        <v>165</v>
      </c>
      <c r="B963" s="5"/>
      <c r="C963" s="8" t="s">
        <v>166</v>
      </c>
      <c r="D963" s="162" t="s">
        <v>159</v>
      </c>
      <c r="E963" s="28">
        <f>База!E967-'База (2)'!E963</f>
        <v>0</v>
      </c>
      <c r="F963" s="17">
        <f>База!F967-'База (2)'!F963</f>
        <v>0</v>
      </c>
      <c r="G963" s="29">
        <f>База!G967-'База (2)'!G963</f>
        <v>0</v>
      </c>
      <c r="H963" s="28">
        <f>База!H967-'База (2)'!H963</f>
        <v>0</v>
      </c>
      <c r="I963" s="17">
        <f>База!I967-'База (2)'!I963</f>
        <v>0</v>
      </c>
      <c r="J963" s="29">
        <f>База!J967-'База (2)'!J963</f>
        <v>0</v>
      </c>
      <c r="K963" s="111">
        <f>База!K967-'База (2)'!K963</f>
        <v>0</v>
      </c>
      <c r="L963" s="18">
        <f>База!L967-'База (2)'!L963</f>
        <v>0</v>
      </c>
      <c r="M963" s="29">
        <f>База!M967-'База (2)'!M963</f>
        <v>0</v>
      </c>
      <c r="N963" s="30">
        <f>База!N967-'База (2)'!N963</f>
        <v>0</v>
      </c>
      <c r="O963" s="15">
        <f>База!O967-'База (2)'!O963</f>
        <v>0</v>
      </c>
      <c r="P963" s="31">
        <f>База!P967-'База (2)'!P963</f>
        <v>0</v>
      </c>
      <c r="Q963" s="93"/>
      <c r="R963" s="93"/>
      <c r="S963" s="93"/>
      <c r="T963" s="87"/>
      <c r="U963" s="81"/>
    </row>
    <row r="964" spans="1:24" s="16" customFormat="1" outlineLevel="1">
      <c r="A964" s="193" t="s">
        <v>165</v>
      </c>
      <c r="B964" s="5"/>
      <c r="C964" s="8" t="s">
        <v>167</v>
      </c>
      <c r="D964" s="162" t="s">
        <v>159</v>
      </c>
      <c r="E964" s="28">
        <f>База!E968-'База (2)'!E964</f>
        <v>0</v>
      </c>
      <c r="F964" s="17">
        <f>База!F968-'База (2)'!F964</f>
        <v>0</v>
      </c>
      <c r="G964" s="29">
        <f>База!G968-'База (2)'!G964</f>
        <v>0</v>
      </c>
      <c r="H964" s="111">
        <f>База!H968-'База (2)'!H964</f>
        <v>0</v>
      </c>
      <c r="I964" s="18">
        <f>База!I968-'База (2)'!I964</f>
        <v>0</v>
      </c>
      <c r="J964" s="29">
        <f>База!J968-'База (2)'!J964</f>
        <v>0</v>
      </c>
      <c r="K964" s="111">
        <f>База!K968-'База (2)'!K964</f>
        <v>0</v>
      </c>
      <c r="L964" s="18">
        <f>База!L968-'База (2)'!L964</f>
        <v>0</v>
      </c>
      <c r="M964" s="29">
        <f>База!M968-'База (2)'!M964</f>
        <v>0</v>
      </c>
      <c r="N964" s="181">
        <f>База!N968-'База (2)'!N964</f>
        <v>0</v>
      </c>
      <c r="O964" s="19">
        <f>База!O968-'База (2)'!O964</f>
        <v>0</v>
      </c>
      <c r="P964" s="32">
        <f>База!P968-'База (2)'!P964</f>
        <v>0</v>
      </c>
      <c r="Q964" s="93"/>
      <c r="R964" s="93"/>
      <c r="S964" s="93"/>
      <c r="T964" s="86"/>
      <c r="U964" s="81"/>
    </row>
    <row r="965" spans="1:24" s="20" customFormat="1" ht="31.5" outlineLevel="1">
      <c r="A965" s="193" t="s">
        <v>165</v>
      </c>
      <c r="B965" s="5"/>
      <c r="C965" s="129" t="s">
        <v>182</v>
      </c>
      <c r="D965" s="162" t="s">
        <v>159</v>
      </c>
      <c r="E965" s="28">
        <f>База!E969-'База (2)'!E965</f>
        <v>0</v>
      </c>
      <c r="F965" s="17">
        <f>База!F969-'База (2)'!F965</f>
        <v>0</v>
      </c>
      <c r="G965" s="29">
        <f>База!G969-'База (2)'!G965</f>
        <v>0</v>
      </c>
      <c r="H965" s="28">
        <f>База!H969-'База (2)'!H965</f>
        <v>0</v>
      </c>
      <c r="I965" s="18">
        <f>База!I969-'База (2)'!I965</f>
        <v>0</v>
      </c>
      <c r="J965" s="29">
        <f>База!J969-'База (2)'!J965</f>
        <v>0</v>
      </c>
      <c r="K965" s="111">
        <f>База!K969-'База (2)'!K965</f>
        <v>0</v>
      </c>
      <c r="L965" s="18">
        <f>База!L969-'База (2)'!L965</f>
        <v>0</v>
      </c>
      <c r="M965" s="29">
        <f>База!M969-'База (2)'!M965</f>
        <v>0</v>
      </c>
      <c r="N965" s="30">
        <f>База!N969-'База (2)'!N965</f>
        <v>0</v>
      </c>
      <c r="O965" s="15">
        <f>База!O969-'База (2)'!O965</f>
        <v>0</v>
      </c>
      <c r="P965" s="31">
        <f>База!P969-'База (2)'!P965</f>
        <v>0</v>
      </c>
      <c r="Q965" s="93"/>
      <c r="R965" s="93"/>
      <c r="S965" s="93"/>
      <c r="T965" s="87"/>
      <c r="U965" s="81"/>
    </row>
    <row r="966" spans="1:24" s="20" customFormat="1" outlineLevel="1">
      <c r="A966" s="194" t="s">
        <v>165</v>
      </c>
      <c r="B966" s="7" t="s">
        <v>185</v>
      </c>
      <c r="C966" s="8" t="s">
        <v>157</v>
      </c>
      <c r="D966" s="162" t="s">
        <v>159</v>
      </c>
      <c r="E966" s="28">
        <f>База!E970-'База (2)'!E966</f>
        <v>-192</v>
      </c>
      <c r="F966" s="17">
        <f>База!F970-'База (2)'!F966</f>
        <v>-1102</v>
      </c>
      <c r="G966" s="29">
        <f>База!G970-'База (2)'!G966</f>
        <v>-14146870.93</v>
      </c>
      <c r="H966" s="28">
        <f>База!H970-'База (2)'!H966</f>
        <v>0</v>
      </c>
      <c r="I966" s="17">
        <f>База!I970-'База (2)'!I966</f>
        <v>0</v>
      </c>
      <c r="J966" s="29">
        <f>База!J970-'База (2)'!J966</f>
        <v>2256004</v>
      </c>
      <c r="K966" s="111">
        <f>База!K970-'База (2)'!K966</f>
        <v>192</v>
      </c>
      <c r="L966" s="18">
        <f>База!L970-'База (2)'!L966</f>
        <v>1102</v>
      </c>
      <c r="M966" s="29">
        <f>База!M970-'База (2)'!M966</f>
        <v>16402874.93</v>
      </c>
      <c r="N966" s="181">
        <f>База!N970-'База (2)'!N966</f>
        <v>1</v>
      </c>
      <c r="O966" s="19">
        <f>База!O970-'База (2)'!O966</f>
        <v>1</v>
      </c>
      <c r="P966" s="32">
        <f>База!P970-'База (2)'!P966</f>
        <v>0.65458301598009561</v>
      </c>
      <c r="Q966" s="93"/>
      <c r="R966" s="93"/>
      <c r="S966" s="93"/>
      <c r="T966" s="87"/>
      <c r="U966" s="81"/>
    </row>
    <row r="967" spans="1:24" s="20" customFormat="1" outlineLevel="1">
      <c r="A967" s="194" t="s">
        <v>165</v>
      </c>
      <c r="B967" s="7" t="s">
        <v>186</v>
      </c>
      <c r="C967" s="8" t="s">
        <v>183</v>
      </c>
      <c r="D967" s="162" t="s">
        <v>159</v>
      </c>
      <c r="E967" s="28">
        <f>База!E971-'База (2)'!E967</f>
        <v>0</v>
      </c>
      <c r="F967" s="17">
        <f>База!F971-'База (2)'!F967</f>
        <v>0</v>
      </c>
      <c r="G967" s="29">
        <f>База!G971-'База (2)'!G967</f>
        <v>3446475</v>
      </c>
      <c r="H967" s="28">
        <f>База!H971-'База (2)'!H967</f>
        <v>0</v>
      </c>
      <c r="I967" s="17">
        <f>База!I971-'База (2)'!I967</f>
        <v>0</v>
      </c>
      <c r="J967" s="29">
        <f>База!J971-'База (2)'!J967</f>
        <v>2256004</v>
      </c>
      <c r="K967" s="111">
        <f>База!K971-'База (2)'!K967</f>
        <v>0</v>
      </c>
      <c r="L967" s="18">
        <f>База!L971-'База (2)'!L967</f>
        <v>0</v>
      </c>
      <c r="M967" s="29">
        <f>База!M971-'База (2)'!M967</f>
        <v>-1190471</v>
      </c>
      <c r="N967" s="181">
        <f>База!N971-'База (2)'!N967</f>
        <v>0</v>
      </c>
      <c r="O967" s="19">
        <f>База!O971-'База (2)'!O967</f>
        <v>0</v>
      </c>
      <c r="P967" s="32">
        <f>База!P971-'База (2)'!P967</f>
        <v>-0.34541698401990439</v>
      </c>
      <c r="Q967" s="93"/>
      <c r="R967" s="93"/>
      <c r="S967" s="93"/>
      <c r="T967" s="87"/>
      <c r="U967" s="81"/>
    </row>
    <row r="968" spans="1:24" s="20" customFormat="1" outlineLevel="1">
      <c r="A968" s="194" t="s">
        <v>165</v>
      </c>
      <c r="B968" s="7" t="s">
        <v>187</v>
      </c>
      <c r="C968" s="8" t="s">
        <v>156</v>
      </c>
      <c r="D968" s="162"/>
      <c r="E968" s="28" t="e">
        <f>База!#REF!-'База (2)'!E968</f>
        <v>#REF!</v>
      </c>
      <c r="F968" s="17" t="e">
        <f>База!#REF!-'База (2)'!F968</f>
        <v>#REF!</v>
      </c>
      <c r="G968" s="29" t="e">
        <f>База!#REF!-'База (2)'!G968</f>
        <v>#REF!</v>
      </c>
      <c r="H968" s="28" t="e">
        <f>База!#REF!-'База (2)'!H968</f>
        <v>#REF!</v>
      </c>
      <c r="I968" s="17" t="e">
        <f>База!#REF!-'База (2)'!I968</f>
        <v>#REF!</v>
      </c>
      <c r="J968" s="29" t="e">
        <f>База!#REF!-'База (2)'!J968</f>
        <v>#REF!</v>
      </c>
      <c r="K968" s="111" t="e">
        <f>База!#REF!-'База (2)'!K968</f>
        <v>#REF!</v>
      </c>
      <c r="L968" s="18" t="e">
        <f>База!#REF!-'База (2)'!L968</f>
        <v>#REF!</v>
      </c>
      <c r="M968" s="29" t="e">
        <f>База!#REF!-'База (2)'!M968</f>
        <v>#REF!</v>
      </c>
      <c r="N968" s="181" t="e">
        <f>База!#REF!-'База (2)'!N968</f>
        <v>#REF!</v>
      </c>
      <c r="O968" s="19" t="e">
        <f>База!#REF!-'База (2)'!O968</f>
        <v>#REF!</v>
      </c>
      <c r="P968" s="32" t="e">
        <f>База!#REF!-'База (2)'!P968</f>
        <v>#REF!</v>
      </c>
      <c r="Q968" s="93"/>
      <c r="R968" s="93"/>
      <c r="S968" s="93"/>
      <c r="U968" s="81"/>
    </row>
    <row r="969" spans="1:24" s="20" customFormat="1" ht="31.5" outlineLevel="1">
      <c r="A969" s="193" t="s">
        <v>165</v>
      </c>
      <c r="B969" s="5" t="s">
        <v>139</v>
      </c>
      <c r="C969" s="9" t="s">
        <v>142</v>
      </c>
      <c r="D969" s="163" t="s">
        <v>1</v>
      </c>
      <c r="E969" s="26">
        <f>База!E972-'База (2)'!E969</f>
        <v>0</v>
      </c>
      <c r="F969" s="21">
        <f>База!F972-'База (2)'!F969</f>
        <v>0</v>
      </c>
      <c r="G969" s="27">
        <f>База!G972-'База (2)'!G969</f>
        <v>0</v>
      </c>
      <c r="H969" s="26">
        <f>База!H972-'База (2)'!H969</f>
        <v>0</v>
      </c>
      <c r="I969" s="21">
        <f>База!I972-'База (2)'!I969</f>
        <v>0</v>
      </c>
      <c r="J969" s="27">
        <f>База!J972-'База (2)'!J969</f>
        <v>-826500</v>
      </c>
      <c r="K969" s="26">
        <f>База!K972-'База (2)'!K969</f>
        <v>0</v>
      </c>
      <c r="L969" s="21">
        <f>База!L972-'База (2)'!L969</f>
        <v>0</v>
      </c>
      <c r="M969" s="27">
        <f>База!M972-'База (2)'!M969</f>
        <v>-826500</v>
      </c>
      <c r="N969" s="30">
        <f>База!N972-'База (2)'!N969</f>
        <v>0</v>
      </c>
      <c r="O969" s="15">
        <f>База!O972-'База (2)'!O969</f>
        <v>0</v>
      </c>
      <c r="P969" s="31">
        <f>База!P972-'База (2)'!P969</f>
        <v>0</v>
      </c>
      <c r="Q969" s="92"/>
      <c r="R969" s="92"/>
      <c r="S969" s="92"/>
      <c r="T969" s="87"/>
      <c r="U969" s="81"/>
    </row>
    <row r="970" spans="1:24" s="20" customFormat="1" ht="31.5" outlineLevel="1">
      <c r="A970" s="194" t="s">
        <v>165</v>
      </c>
      <c r="B970" s="7" t="s">
        <v>188</v>
      </c>
      <c r="C970" s="10" t="s">
        <v>184</v>
      </c>
      <c r="D970" s="164" t="s">
        <v>1</v>
      </c>
      <c r="E970" s="28">
        <f>База!E973-'База (2)'!E970</f>
        <v>508</v>
      </c>
      <c r="F970" s="17">
        <f>База!F973-'База (2)'!F970</f>
        <v>0</v>
      </c>
      <c r="G970" s="29">
        <f>База!G973-'База (2)'!G970</f>
        <v>3446475</v>
      </c>
      <c r="H970" s="28">
        <f>База!H973-'База (2)'!H970</f>
        <v>403</v>
      </c>
      <c r="I970" s="17">
        <f>База!I973-'База (2)'!I970</f>
        <v>0</v>
      </c>
      <c r="J970" s="29">
        <f>База!J973-'База (2)'!J970</f>
        <v>1429504</v>
      </c>
      <c r="K970" s="111">
        <f>База!K973-'База (2)'!K970</f>
        <v>-105</v>
      </c>
      <c r="L970" s="18">
        <f>База!L973-'База (2)'!L970</f>
        <v>0</v>
      </c>
      <c r="M970" s="29">
        <f>База!M973-'База (2)'!M970</f>
        <v>-2016971</v>
      </c>
      <c r="N970" s="181">
        <f>База!N973-'База (2)'!N970</f>
        <v>-0.20669291338582677</v>
      </c>
      <c r="O970" s="19">
        <f>База!O973-'База (2)'!O970</f>
        <v>0</v>
      </c>
      <c r="P970" s="32">
        <f>База!P973-'База (2)'!P970</f>
        <v>-0.34541698401990439</v>
      </c>
      <c r="Q970" s="93"/>
      <c r="R970" s="93"/>
      <c r="S970" s="93"/>
      <c r="T970" s="87"/>
      <c r="U970" s="81"/>
    </row>
    <row r="971" spans="1:24" s="20" customFormat="1" ht="31.5" outlineLevel="1">
      <c r="A971" s="194" t="s">
        <v>165</v>
      </c>
      <c r="B971" s="7"/>
      <c r="C971" s="10" t="s">
        <v>224</v>
      </c>
      <c r="D971" s="164" t="s">
        <v>225</v>
      </c>
      <c r="E971" s="28">
        <f>База!E974-'База (2)'!E971</f>
        <v>0</v>
      </c>
      <c r="F971" s="17">
        <f>База!F974-'База (2)'!F971</f>
        <v>0</v>
      </c>
      <c r="G971" s="29">
        <f>База!G974-'База (2)'!G971</f>
        <v>0</v>
      </c>
      <c r="H971" s="28">
        <f>База!H974-'База (2)'!H971</f>
        <v>0</v>
      </c>
      <c r="I971" s="17">
        <f>База!I974-'База (2)'!I971</f>
        <v>0</v>
      </c>
      <c r="J971" s="29">
        <f>База!J974-'База (2)'!J971</f>
        <v>0</v>
      </c>
      <c r="K971" s="111">
        <f>База!K974-'База (2)'!K971</f>
        <v>0</v>
      </c>
      <c r="L971" s="18">
        <f>База!L974-'База (2)'!L971</f>
        <v>0</v>
      </c>
      <c r="M971" s="29">
        <f>База!M974-'База (2)'!M971</f>
        <v>0</v>
      </c>
      <c r="N971" s="181">
        <f>База!N974-'База (2)'!N971</f>
        <v>0</v>
      </c>
      <c r="O971" s="19">
        <f>База!O974-'База (2)'!O971</f>
        <v>0</v>
      </c>
      <c r="P971" s="32">
        <f>База!P974-'База (2)'!P971</f>
        <v>0</v>
      </c>
      <c r="Q971" s="93"/>
      <c r="R971" s="93"/>
      <c r="S971" s="93"/>
      <c r="T971" s="87"/>
      <c r="U971" s="81"/>
    </row>
    <row r="972" spans="1:24" s="20" customFormat="1" outlineLevel="1">
      <c r="A972" s="194" t="s">
        <v>165</v>
      </c>
      <c r="B972" s="7"/>
      <c r="C972" s="10" t="s">
        <v>222</v>
      </c>
      <c r="D972" s="164" t="s">
        <v>223</v>
      </c>
      <c r="E972" s="28">
        <f>База!E975-'База (2)'!E972</f>
        <v>0</v>
      </c>
      <c r="F972" s="17">
        <f>База!F975-'База (2)'!F972</f>
        <v>0</v>
      </c>
      <c r="G972" s="29">
        <f>База!G975-'База (2)'!G972</f>
        <v>0</v>
      </c>
      <c r="H972" s="28">
        <f>База!H975-'База (2)'!H972</f>
        <v>-570</v>
      </c>
      <c r="I972" s="17">
        <f>База!I975-'База (2)'!I972</f>
        <v>0</v>
      </c>
      <c r="J972" s="29">
        <f>База!J975-'База (2)'!J972</f>
        <v>-826500</v>
      </c>
      <c r="K972" s="111">
        <f>База!K975-'База (2)'!K972</f>
        <v>-570</v>
      </c>
      <c r="L972" s="18">
        <f>База!L975-'База (2)'!L972</f>
        <v>0</v>
      </c>
      <c r="M972" s="29">
        <f>База!M975-'База (2)'!M972</f>
        <v>-826500</v>
      </c>
      <c r="N972" s="181">
        <f>База!N975-'База (2)'!N972</f>
        <v>0</v>
      </c>
      <c r="O972" s="19">
        <f>База!O975-'База (2)'!O972</f>
        <v>0</v>
      </c>
      <c r="P972" s="32">
        <f>База!P975-'База (2)'!P972</f>
        <v>0</v>
      </c>
      <c r="Q972" s="93"/>
      <c r="R972" s="93"/>
      <c r="S972" s="93"/>
      <c r="T972" s="87"/>
      <c r="U972" s="81"/>
    </row>
    <row r="973" spans="1:24" s="20" customFormat="1" outlineLevel="1">
      <c r="A973" s="194" t="s">
        <v>165</v>
      </c>
      <c r="B973" s="7" t="s">
        <v>189</v>
      </c>
      <c r="C973" s="11" t="s">
        <v>144</v>
      </c>
      <c r="D973" s="164" t="s">
        <v>1</v>
      </c>
      <c r="E973" s="28">
        <f>База!E978-'База (2)'!E973</f>
        <v>0</v>
      </c>
      <c r="F973" s="17">
        <f>База!F978-'База (2)'!F973</f>
        <v>0</v>
      </c>
      <c r="G973" s="29">
        <f>База!G978-'База (2)'!G973</f>
        <v>0</v>
      </c>
      <c r="H973" s="28">
        <f>База!H978-'База (2)'!H973</f>
        <v>0</v>
      </c>
      <c r="I973" s="17">
        <f>База!I978-'База (2)'!I973</f>
        <v>0</v>
      </c>
      <c r="J973" s="29">
        <f>База!J978-'База (2)'!J973</f>
        <v>0</v>
      </c>
      <c r="K973" s="111">
        <f>База!K978-'База (2)'!K973</f>
        <v>0</v>
      </c>
      <c r="L973" s="18">
        <f>База!L978-'База (2)'!L973</f>
        <v>0</v>
      </c>
      <c r="M973" s="29">
        <f>База!M978-'База (2)'!M973</f>
        <v>0</v>
      </c>
      <c r="N973" s="181">
        <f>База!N978-'База (2)'!N973</f>
        <v>0</v>
      </c>
      <c r="O973" s="19">
        <f>База!O978-'База (2)'!O973</f>
        <v>0</v>
      </c>
      <c r="P973" s="32">
        <f>База!P978-'База (2)'!P973</f>
        <v>0</v>
      </c>
      <c r="Q973" s="93"/>
      <c r="R973" s="93"/>
      <c r="S973" s="93"/>
      <c r="T973" s="87"/>
      <c r="U973" s="81"/>
    </row>
    <row r="974" spans="1:24" s="16" customFormat="1" outlineLevel="1">
      <c r="A974" s="193" t="s">
        <v>165</v>
      </c>
      <c r="B974" s="5" t="s">
        <v>143</v>
      </c>
      <c r="C974" s="6" t="s">
        <v>2</v>
      </c>
      <c r="D974" s="163" t="s">
        <v>3</v>
      </c>
      <c r="E974" s="26">
        <f>База!E979-'База (2)'!E974</f>
        <v>0</v>
      </c>
      <c r="F974" s="14">
        <f>База!F979-'База (2)'!F974</f>
        <v>0</v>
      </c>
      <c r="G974" s="27">
        <f>База!G979-'База (2)'!G974</f>
        <v>0</v>
      </c>
      <c r="H974" s="230">
        <f>База!H979-'База (2)'!H974</f>
        <v>0</v>
      </c>
      <c r="I974" s="231">
        <f>База!I979-'База (2)'!I974</f>
        <v>0</v>
      </c>
      <c r="J974" s="232">
        <f>База!J979-'База (2)'!J974</f>
        <v>0</v>
      </c>
      <c r="K974" s="165">
        <f>База!K979-'База (2)'!K974</f>
        <v>0</v>
      </c>
      <c r="L974" s="21">
        <f>База!L979-'База (2)'!L974</f>
        <v>0</v>
      </c>
      <c r="M974" s="27">
        <f>База!M979-'База (2)'!M974</f>
        <v>0</v>
      </c>
      <c r="N974" s="30">
        <f>База!N979-'База (2)'!N974</f>
        <v>0</v>
      </c>
      <c r="O974" s="15">
        <f>База!O979-'База (2)'!O974</f>
        <v>0</v>
      </c>
      <c r="P974" s="31">
        <f>База!P979-'База (2)'!P974</f>
        <v>0</v>
      </c>
      <c r="Q974" s="92"/>
      <c r="R974" s="92"/>
      <c r="S974" s="92"/>
      <c r="T974" s="86"/>
      <c r="U974" s="81"/>
    </row>
    <row r="975" spans="1:24" s="13" customFormat="1">
      <c r="A975" s="36" t="s">
        <v>116</v>
      </c>
      <c r="B975" s="37" t="s">
        <v>125</v>
      </c>
      <c r="C975" s="215" t="s">
        <v>124</v>
      </c>
      <c r="D975" s="208" t="s">
        <v>145</v>
      </c>
      <c r="E975" s="40" t="e">
        <f>База!E980-'База (2)'!E975</f>
        <v>#VALUE!</v>
      </c>
      <c r="F975" s="41" t="e">
        <f>База!F980-'База (2)'!F975</f>
        <v>#VALUE!</v>
      </c>
      <c r="G975" s="42">
        <f>База!G980-'База (2)'!G975</f>
        <v>2043167</v>
      </c>
      <c r="H975" s="40" t="e">
        <f>База!H980-'База (2)'!H975</f>
        <v>#VALUE!</v>
      </c>
      <c r="I975" s="41" t="e">
        <f>База!I980-'База (2)'!I975</f>
        <v>#VALUE!</v>
      </c>
      <c r="J975" s="42">
        <f>База!J980-'База (2)'!J975</f>
        <v>2298000</v>
      </c>
      <c r="K975" s="40" t="e">
        <f>База!K980-'База (2)'!K975</f>
        <v>#VALUE!</v>
      </c>
      <c r="L975" s="41" t="e">
        <f>База!L980-'База (2)'!L975</f>
        <v>#VALUE!</v>
      </c>
      <c r="M975" s="42">
        <f>База!M980-'База (2)'!M975</f>
        <v>254833</v>
      </c>
      <c r="N975" s="216" t="e">
        <f>База!N980-'База (2)'!N975</f>
        <v>#VALUE!</v>
      </c>
      <c r="O975" s="217" t="e">
        <f>База!O980-'База (2)'!O975</f>
        <v>#VALUE!</v>
      </c>
      <c r="P975" s="43">
        <f>База!P980-'База (2)'!P975</f>
        <v>0.23984981489628818</v>
      </c>
      <c r="Q975" s="91"/>
      <c r="R975" s="91"/>
      <c r="S975" s="91"/>
      <c r="T975" s="85"/>
      <c r="U975" s="81"/>
      <c r="W975" s="81"/>
      <c r="X975" s="81">
        <v>987000</v>
      </c>
    </row>
    <row r="976" spans="1:24" s="16" customFormat="1" outlineLevel="1">
      <c r="A976" s="193" t="s">
        <v>125</v>
      </c>
      <c r="B976" s="5" t="s">
        <v>136</v>
      </c>
      <c r="C976" s="6" t="s">
        <v>137</v>
      </c>
      <c r="D976" s="161" t="s">
        <v>194</v>
      </c>
      <c r="E976" s="26">
        <f>База!E981-'База (2)'!E976</f>
        <v>0</v>
      </c>
      <c r="F976" s="14">
        <f>База!F981-'База (2)'!F976</f>
        <v>0</v>
      </c>
      <c r="G976" s="27">
        <f>База!G981-'База (2)'!G976</f>
        <v>0</v>
      </c>
      <c r="H976" s="26">
        <f>База!H981-'База (2)'!H976</f>
        <v>0</v>
      </c>
      <c r="I976" s="14">
        <f>База!I981-'База (2)'!I976</f>
        <v>0</v>
      </c>
      <c r="J976" s="27">
        <f>База!J981-'База (2)'!J976</f>
        <v>0</v>
      </c>
      <c r="K976" s="26">
        <f>База!K981-'База (2)'!K976</f>
        <v>0</v>
      </c>
      <c r="L976" s="14">
        <f>База!L981-'База (2)'!L976</f>
        <v>0</v>
      </c>
      <c r="M976" s="27">
        <f>База!M981-'База (2)'!M976</f>
        <v>0</v>
      </c>
      <c r="N976" s="30">
        <f>База!N981-'База (2)'!N976</f>
        <v>0</v>
      </c>
      <c r="O976" s="15">
        <f>База!O981-'База (2)'!O976</f>
        <v>0</v>
      </c>
      <c r="P976" s="31">
        <f>База!P981-'База (2)'!P976</f>
        <v>0</v>
      </c>
      <c r="Q976" s="92"/>
      <c r="R976" s="92"/>
      <c r="S976" s="92"/>
      <c r="T976" s="86"/>
      <c r="U976" s="81"/>
    </row>
    <row r="977" spans="1:28" s="20" customFormat="1" outlineLevel="1">
      <c r="A977" s="194" t="s">
        <v>125</v>
      </c>
      <c r="B977" s="7"/>
      <c r="C977" s="8" t="s">
        <v>166</v>
      </c>
      <c r="D977" s="162" t="s">
        <v>194</v>
      </c>
      <c r="E977" s="28">
        <f>База!E982-'База (2)'!E977</f>
        <v>0</v>
      </c>
      <c r="F977" s="17">
        <f>База!F982-'База (2)'!F977</f>
        <v>0</v>
      </c>
      <c r="G977" s="29">
        <f>База!G982-'База (2)'!G977</f>
        <v>0</v>
      </c>
      <c r="H977" s="28">
        <f>База!H982-'База (2)'!H977</f>
        <v>0</v>
      </c>
      <c r="I977" s="17">
        <f>База!I982-'База (2)'!I977</f>
        <v>0</v>
      </c>
      <c r="J977" s="29">
        <f>База!J982-'База (2)'!J977</f>
        <v>0</v>
      </c>
      <c r="K977" s="28">
        <f>База!K982-'База (2)'!K977</f>
        <v>0</v>
      </c>
      <c r="L977" s="18">
        <f>База!L982-'База (2)'!L977</f>
        <v>0</v>
      </c>
      <c r="M977" s="29">
        <f>База!M982-'База (2)'!M977</f>
        <v>0</v>
      </c>
      <c r="N977" s="181">
        <f>База!N982-'База (2)'!N977</f>
        <v>0</v>
      </c>
      <c r="O977" s="19">
        <f>База!O982-'База (2)'!O977</f>
        <v>0</v>
      </c>
      <c r="P977" s="32">
        <f>База!P982-'База (2)'!P977</f>
        <v>0</v>
      </c>
      <c r="Q977" s="93"/>
      <c r="R977" s="93"/>
      <c r="S977" s="93"/>
      <c r="T977" s="87"/>
      <c r="U977" s="81"/>
    </row>
    <row r="978" spans="1:28" s="20" customFormat="1" outlineLevel="1">
      <c r="A978" s="194" t="s">
        <v>125</v>
      </c>
      <c r="B978" s="7"/>
      <c r="C978" s="8" t="s">
        <v>167</v>
      </c>
      <c r="D978" s="162" t="s">
        <v>194</v>
      </c>
      <c r="E978" s="28">
        <f>База!E983-'База (2)'!E978</f>
        <v>0</v>
      </c>
      <c r="F978" s="17">
        <f>База!F983-'База (2)'!F978</f>
        <v>0</v>
      </c>
      <c r="G978" s="29">
        <f>База!G983-'База (2)'!G978</f>
        <v>0</v>
      </c>
      <c r="H978" s="28">
        <f>База!H983-'База (2)'!H978</f>
        <v>0</v>
      </c>
      <c r="I978" s="17">
        <f>База!I983-'База (2)'!I978</f>
        <v>0</v>
      </c>
      <c r="J978" s="29">
        <f>База!J983-'База (2)'!J978</f>
        <v>0</v>
      </c>
      <c r="K978" s="111">
        <f>База!K983-'База (2)'!K978</f>
        <v>0</v>
      </c>
      <c r="L978" s="18">
        <f>База!L983-'База (2)'!L978</f>
        <v>0</v>
      </c>
      <c r="M978" s="29">
        <f>База!M983-'База (2)'!M978</f>
        <v>0</v>
      </c>
      <c r="N978" s="181">
        <f>База!N983-'База (2)'!N978</f>
        <v>0</v>
      </c>
      <c r="O978" s="19">
        <f>База!O983-'База (2)'!O978</f>
        <v>0</v>
      </c>
      <c r="P978" s="32">
        <f>База!P983-'База (2)'!P978</f>
        <v>0</v>
      </c>
      <c r="Q978" s="93"/>
      <c r="R978" s="93"/>
      <c r="S978" s="93"/>
      <c r="T978" s="87"/>
      <c r="U978" s="81"/>
    </row>
    <row r="979" spans="1:28" s="20" customFormat="1" outlineLevel="1">
      <c r="A979" s="194" t="s">
        <v>125</v>
      </c>
      <c r="B979" s="7" t="s">
        <v>168</v>
      </c>
      <c r="C979" s="8" t="s">
        <v>138</v>
      </c>
      <c r="D979" s="162" t="s">
        <v>194</v>
      </c>
      <c r="E979" s="28">
        <f>База!E984-'База (2)'!E979</f>
        <v>0</v>
      </c>
      <c r="F979" s="17">
        <f>База!F984-'База (2)'!F979</f>
        <v>0</v>
      </c>
      <c r="G979" s="29">
        <f>База!G984-'База (2)'!G979</f>
        <v>0</v>
      </c>
      <c r="H979" s="28">
        <f>База!H984-'База (2)'!H979</f>
        <v>0</v>
      </c>
      <c r="I979" s="17">
        <f>База!I984-'База (2)'!I979</f>
        <v>0</v>
      </c>
      <c r="J979" s="29">
        <f>База!J984-'База (2)'!J979</f>
        <v>0</v>
      </c>
      <c r="K979" s="111">
        <f>База!K984-'База (2)'!K979</f>
        <v>0</v>
      </c>
      <c r="L979" s="18">
        <f>База!L984-'База (2)'!L979</f>
        <v>0</v>
      </c>
      <c r="M979" s="29">
        <f>База!M984-'База (2)'!M979</f>
        <v>0</v>
      </c>
      <c r="N979" s="181">
        <f>База!N984-'База (2)'!N979</f>
        <v>0</v>
      </c>
      <c r="O979" s="19">
        <f>База!O984-'База (2)'!O979</f>
        <v>0</v>
      </c>
      <c r="P979" s="32">
        <f>База!P984-'База (2)'!P979</f>
        <v>0</v>
      </c>
      <c r="Q979" s="93"/>
      <c r="R979" s="93"/>
      <c r="S979" s="93"/>
      <c r="U979" s="81"/>
    </row>
    <row r="980" spans="1:28" s="20" customFormat="1" ht="31.5" outlineLevel="1">
      <c r="A980" s="194" t="s">
        <v>125</v>
      </c>
      <c r="B980" s="7" t="s">
        <v>169</v>
      </c>
      <c r="C980" s="129" t="s">
        <v>181</v>
      </c>
      <c r="D980" s="162" t="s">
        <v>195</v>
      </c>
      <c r="E980" s="28">
        <f>База!E985-'База (2)'!E980</f>
        <v>0</v>
      </c>
      <c r="F980" s="17">
        <f>База!F985-'База (2)'!F980</f>
        <v>0</v>
      </c>
      <c r="G980" s="29">
        <f>База!G985-'База (2)'!G980</f>
        <v>0</v>
      </c>
      <c r="H980" s="111">
        <f>База!H985-'База (2)'!H980</f>
        <v>0</v>
      </c>
      <c r="I980" s="18">
        <f>База!I985-'База (2)'!I980</f>
        <v>0</v>
      </c>
      <c r="J980" s="29">
        <f>База!J985-'База (2)'!J980</f>
        <v>0</v>
      </c>
      <c r="K980" s="28">
        <f>База!K985-'База (2)'!K980</f>
        <v>0</v>
      </c>
      <c r="L980" s="18">
        <f>База!L985-'База (2)'!L980</f>
        <v>0</v>
      </c>
      <c r="M980" s="29">
        <f>База!M985-'База (2)'!M980</f>
        <v>0</v>
      </c>
      <c r="N980" s="181">
        <f>База!N985-'База (2)'!N980</f>
        <v>0</v>
      </c>
      <c r="O980" s="19">
        <f>База!O985-'База (2)'!O980</f>
        <v>0</v>
      </c>
      <c r="P980" s="32">
        <f>База!P985-'База (2)'!P980</f>
        <v>0</v>
      </c>
      <c r="Q980" s="93"/>
      <c r="R980" s="93"/>
      <c r="S980" s="93"/>
      <c r="T980" s="87"/>
      <c r="U980" s="81"/>
    </row>
    <row r="981" spans="1:28" s="20" customFormat="1" outlineLevel="1">
      <c r="A981" s="194" t="s">
        <v>125</v>
      </c>
      <c r="B981" s="7" t="s">
        <v>170</v>
      </c>
      <c r="C981" s="8" t="s">
        <v>180</v>
      </c>
      <c r="D981" s="162" t="s">
        <v>194</v>
      </c>
      <c r="E981" s="28">
        <f>База!E986-'База (2)'!E981</f>
        <v>0</v>
      </c>
      <c r="F981" s="17">
        <f>База!F986-'База (2)'!F981</f>
        <v>0</v>
      </c>
      <c r="G981" s="29">
        <f>База!G986-'База (2)'!G981</f>
        <v>0</v>
      </c>
      <c r="H981" s="28">
        <f>База!H986-'База (2)'!H981</f>
        <v>0</v>
      </c>
      <c r="I981" s="17">
        <f>База!I986-'База (2)'!I981</f>
        <v>0</v>
      </c>
      <c r="J981" s="29">
        <f>База!J986-'База (2)'!J981</f>
        <v>0</v>
      </c>
      <c r="K981" s="111">
        <f>База!K986-'База (2)'!K981</f>
        <v>0</v>
      </c>
      <c r="L981" s="18">
        <f>База!L986-'База (2)'!L981</f>
        <v>0</v>
      </c>
      <c r="M981" s="29">
        <f>База!M986-'База (2)'!M981</f>
        <v>0</v>
      </c>
      <c r="N981" s="181">
        <f>База!N986-'База (2)'!N981</f>
        <v>0</v>
      </c>
      <c r="O981" s="19">
        <f>База!O986-'База (2)'!O981</f>
        <v>0</v>
      </c>
      <c r="P981" s="32">
        <f>База!P986-'База (2)'!P981</f>
        <v>0</v>
      </c>
      <c r="Q981" s="93"/>
      <c r="R981" s="93"/>
      <c r="S981" s="93"/>
      <c r="T981" s="87"/>
      <c r="U981" s="81"/>
      <c r="AB981" s="22"/>
    </row>
    <row r="982" spans="1:28" s="20" customFormat="1" outlineLevel="1">
      <c r="A982" s="194" t="s">
        <v>125</v>
      </c>
      <c r="B982" s="7" t="s">
        <v>171</v>
      </c>
      <c r="C982" s="8" t="s">
        <v>156</v>
      </c>
      <c r="D982" s="162"/>
      <c r="E982" s="28">
        <f>База!E987-'База (2)'!E982</f>
        <v>0</v>
      </c>
      <c r="F982" s="17">
        <f>База!F987-'База (2)'!F982</f>
        <v>0</v>
      </c>
      <c r="G982" s="29">
        <f>База!G987-'База (2)'!G982</f>
        <v>0</v>
      </c>
      <c r="H982" s="28">
        <f>База!H987-'База (2)'!H982</f>
        <v>0</v>
      </c>
      <c r="I982" s="17">
        <f>База!I987-'База (2)'!I982</f>
        <v>0</v>
      </c>
      <c r="J982" s="29">
        <f>База!J987-'База (2)'!J982</f>
        <v>0</v>
      </c>
      <c r="K982" s="111">
        <f>База!K987-'База (2)'!K982</f>
        <v>0</v>
      </c>
      <c r="L982" s="18">
        <f>База!L987-'База (2)'!L982</f>
        <v>0</v>
      </c>
      <c r="M982" s="29">
        <f>База!M987-'База (2)'!M982</f>
        <v>0</v>
      </c>
      <c r="N982" s="181">
        <f>База!N987-'База (2)'!N982</f>
        <v>0</v>
      </c>
      <c r="O982" s="19">
        <f>База!O987-'База (2)'!O982</f>
        <v>0</v>
      </c>
      <c r="P982" s="32">
        <f>База!P987-'База (2)'!P982</f>
        <v>0</v>
      </c>
      <c r="Q982" s="93"/>
      <c r="R982" s="93"/>
      <c r="S982" s="93"/>
      <c r="T982" s="87"/>
      <c r="U982" s="81"/>
    </row>
    <row r="983" spans="1:28" s="20" customFormat="1" outlineLevel="1">
      <c r="A983" s="193" t="s">
        <v>125</v>
      </c>
      <c r="B983" s="5" t="s">
        <v>141</v>
      </c>
      <c r="C983" s="6" t="s">
        <v>140</v>
      </c>
      <c r="D983" s="161" t="s">
        <v>159</v>
      </c>
      <c r="E983" s="26">
        <f>База!E988-'База (2)'!E983</f>
        <v>0</v>
      </c>
      <c r="F983" s="14">
        <f>База!F988-'База (2)'!F983</f>
        <v>0</v>
      </c>
      <c r="G983" s="27">
        <f>База!G988-'База (2)'!G983</f>
        <v>0</v>
      </c>
      <c r="H983" s="26">
        <f>База!H988-'База (2)'!H983</f>
        <v>0</v>
      </c>
      <c r="I983" s="21">
        <f>База!I988-'База (2)'!I983</f>
        <v>0</v>
      </c>
      <c r="J983" s="27">
        <f>База!J988-'База (2)'!J983</f>
        <v>0</v>
      </c>
      <c r="K983" s="26">
        <f>База!K988-'База (2)'!K983</f>
        <v>0</v>
      </c>
      <c r="L983" s="21">
        <f>База!L988-'База (2)'!L983</f>
        <v>0</v>
      </c>
      <c r="M983" s="27">
        <f>База!M988-'База (2)'!M983</f>
        <v>0</v>
      </c>
      <c r="N983" s="30">
        <f>База!N988-'База (2)'!N983</f>
        <v>0</v>
      </c>
      <c r="O983" s="15">
        <f>База!O988-'База (2)'!O983</f>
        <v>0</v>
      </c>
      <c r="P983" s="31">
        <f>База!P988-'База (2)'!P983</f>
        <v>0</v>
      </c>
      <c r="Q983" s="92"/>
      <c r="R983" s="92"/>
      <c r="S983" s="92"/>
      <c r="T983" s="87"/>
      <c r="U983" s="81"/>
    </row>
    <row r="984" spans="1:28" s="20" customFormat="1" outlineLevel="1">
      <c r="A984" s="193" t="s">
        <v>125</v>
      </c>
      <c r="B984" s="5"/>
      <c r="C984" s="8" t="s">
        <v>166</v>
      </c>
      <c r="D984" s="162" t="s">
        <v>159</v>
      </c>
      <c r="E984" s="28">
        <f>База!E989-'База (2)'!E984</f>
        <v>0</v>
      </c>
      <c r="F984" s="17">
        <f>База!F989-'База (2)'!F984</f>
        <v>0</v>
      </c>
      <c r="G984" s="29">
        <f>База!G989-'База (2)'!G984</f>
        <v>0</v>
      </c>
      <c r="H984" s="28">
        <f>База!H989-'База (2)'!H984</f>
        <v>0</v>
      </c>
      <c r="I984" s="17">
        <f>База!I989-'База (2)'!I984</f>
        <v>0</v>
      </c>
      <c r="J984" s="29">
        <f>База!J989-'База (2)'!J984</f>
        <v>0</v>
      </c>
      <c r="K984" s="111">
        <f>База!K989-'База (2)'!K984</f>
        <v>0</v>
      </c>
      <c r="L984" s="18">
        <f>База!L989-'База (2)'!L984</f>
        <v>0</v>
      </c>
      <c r="M984" s="29">
        <f>База!M989-'База (2)'!M984</f>
        <v>0</v>
      </c>
      <c r="N984" s="30">
        <f>База!N989-'База (2)'!N984</f>
        <v>0</v>
      </c>
      <c r="O984" s="15">
        <f>База!O989-'База (2)'!O984</f>
        <v>0</v>
      </c>
      <c r="P984" s="31">
        <f>База!P989-'База (2)'!P984</f>
        <v>0</v>
      </c>
      <c r="Q984" s="93"/>
      <c r="R984" s="93"/>
      <c r="S984" s="93"/>
      <c r="T984" s="87"/>
      <c r="U984" s="81"/>
    </row>
    <row r="985" spans="1:28" s="16" customFormat="1" outlineLevel="1">
      <c r="A985" s="193" t="s">
        <v>125</v>
      </c>
      <c r="B985" s="5"/>
      <c r="C985" s="8" t="s">
        <v>167</v>
      </c>
      <c r="D985" s="162" t="s">
        <v>159</v>
      </c>
      <c r="E985" s="28">
        <f>База!E990-'База (2)'!E985</f>
        <v>0</v>
      </c>
      <c r="F985" s="17">
        <f>База!F990-'База (2)'!F985</f>
        <v>0</v>
      </c>
      <c r="G985" s="29">
        <f>База!G990-'База (2)'!G985</f>
        <v>0</v>
      </c>
      <c r="H985" s="111">
        <f>База!H990-'База (2)'!H985</f>
        <v>0</v>
      </c>
      <c r="I985" s="18">
        <f>База!I990-'База (2)'!I985</f>
        <v>0</v>
      </c>
      <c r="J985" s="29">
        <f>База!J990-'База (2)'!J985</f>
        <v>0</v>
      </c>
      <c r="K985" s="111">
        <f>База!K990-'База (2)'!K985</f>
        <v>0</v>
      </c>
      <c r="L985" s="18">
        <f>База!L990-'База (2)'!L985</f>
        <v>0</v>
      </c>
      <c r="M985" s="29">
        <f>База!M990-'База (2)'!M985</f>
        <v>0</v>
      </c>
      <c r="N985" s="181">
        <f>База!N990-'База (2)'!N985</f>
        <v>0</v>
      </c>
      <c r="O985" s="19">
        <f>База!O990-'База (2)'!O985</f>
        <v>0</v>
      </c>
      <c r="P985" s="32">
        <f>База!P990-'База (2)'!P985</f>
        <v>0</v>
      </c>
      <c r="Q985" s="93"/>
      <c r="R985" s="93"/>
      <c r="S985" s="93"/>
      <c r="T985" s="86"/>
      <c r="U985" s="81"/>
    </row>
    <row r="986" spans="1:28" s="20" customFormat="1" ht="31.5" outlineLevel="1">
      <c r="A986" s="193" t="s">
        <v>125</v>
      </c>
      <c r="B986" s="5"/>
      <c r="C986" s="129" t="s">
        <v>182</v>
      </c>
      <c r="D986" s="162" t="s">
        <v>159</v>
      </c>
      <c r="E986" s="28">
        <f>База!E991-'База (2)'!E986</f>
        <v>0</v>
      </c>
      <c r="F986" s="17">
        <f>База!F991-'База (2)'!F986</f>
        <v>0</v>
      </c>
      <c r="G986" s="29">
        <f>База!G991-'База (2)'!G986</f>
        <v>0</v>
      </c>
      <c r="H986" s="28">
        <f>База!H991-'База (2)'!H986</f>
        <v>0</v>
      </c>
      <c r="I986" s="18">
        <f>База!I991-'База (2)'!I986</f>
        <v>0</v>
      </c>
      <c r="J986" s="29">
        <f>База!J991-'База (2)'!J986</f>
        <v>0</v>
      </c>
      <c r="K986" s="111">
        <f>База!K991-'База (2)'!K986</f>
        <v>0</v>
      </c>
      <c r="L986" s="18">
        <f>База!L991-'База (2)'!L986</f>
        <v>0</v>
      </c>
      <c r="M986" s="29">
        <f>База!M991-'База (2)'!M986</f>
        <v>0</v>
      </c>
      <c r="N986" s="30">
        <f>База!N991-'База (2)'!N986</f>
        <v>0</v>
      </c>
      <c r="O986" s="15">
        <f>База!O991-'База (2)'!O986</f>
        <v>0</v>
      </c>
      <c r="P986" s="31">
        <f>База!P991-'База (2)'!P986</f>
        <v>0</v>
      </c>
      <c r="Q986" s="93"/>
      <c r="R986" s="93"/>
      <c r="S986" s="93"/>
      <c r="T986" s="87"/>
      <c r="U986" s="81"/>
    </row>
    <row r="987" spans="1:28" s="20" customFormat="1" outlineLevel="1">
      <c r="A987" s="194" t="s">
        <v>125</v>
      </c>
      <c r="B987" s="7" t="s">
        <v>185</v>
      </c>
      <c r="C987" s="8" t="s">
        <v>157</v>
      </c>
      <c r="D987" s="162" t="s">
        <v>159</v>
      </c>
      <c r="E987" s="28">
        <f>База!E992-'База (2)'!E987</f>
        <v>788</v>
      </c>
      <c r="F987" s="17">
        <f>База!F992-'База (2)'!F987</f>
        <v>3000</v>
      </c>
      <c r="G987" s="29">
        <f>База!G992-'База (2)'!G987</f>
        <v>3404400</v>
      </c>
      <c r="H987" s="28">
        <f>База!H992-'База (2)'!H987</f>
        <v>712</v>
      </c>
      <c r="I987" s="17">
        <f>База!I992-'База (2)'!I987</f>
        <v>2800</v>
      </c>
      <c r="J987" s="29">
        <f>База!J992-'База (2)'!J987</f>
        <v>3285000</v>
      </c>
      <c r="K987" s="111">
        <f>База!K992-'База (2)'!K987</f>
        <v>-76</v>
      </c>
      <c r="L987" s="18">
        <f>База!L992-'База (2)'!L987</f>
        <v>-200</v>
      </c>
      <c r="M987" s="29">
        <f>База!M992-'База (2)'!M987</f>
        <v>-119400</v>
      </c>
      <c r="N987" s="181">
        <f>База!N992-'База (2)'!N987</f>
        <v>-9.6446700507614211E-2</v>
      </c>
      <c r="O987" s="19">
        <f>База!O992-'База (2)'!O987</f>
        <v>-6.6666666666666666E-2</v>
      </c>
      <c r="P987" s="32">
        <f>База!P992-'База (2)'!P987</f>
        <v>-3.5072259428974267E-2</v>
      </c>
      <c r="Q987" s="93"/>
      <c r="R987" s="93"/>
      <c r="S987" s="93"/>
      <c r="T987" s="87"/>
      <c r="U987" s="81"/>
    </row>
    <row r="988" spans="1:28" s="20" customFormat="1" outlineLevel="1">
      <c r="A988" s="194" t="s">
        <v>125</v>
      </c>
      <c r="B988" s="7" t="s">
        <v>186</v>
      </c>
      <c r="C988" s="8" t="s">
        <v>183</v>
      </c>
      <c r="D988" s="162" t="s">
        <v>159</v>
      </c>
      <c r="E988" s="28">
        <f>База!E993-'База (2)'!E988</f>
        <v>0</v>
      </c>
      <c r="F988" s="17">
        <f>База!F993-'База (2)'!F988</f>
        <v>0</v>
      </c>
      <c r="G988" s="29">
        <f>База!G993-'База (2)'!G988</f>
        <v>0</v>
      </c>
      <c r="H988" s="28">
        <f>База!H993-'База (2)'!H988</f>
        <v>0</v>
      </c>
      <c r="I988" s="17">
        <f>База!I993-'База (2)'!I988</f>
        <v>0</v>
      </c>
      <c r="J988" s="29">
        <f>База!J993-'База (2)'!J988</f>
        <v>0</v>
      </c>
      <c r="K988" s="111">
        <f>База!K993-'База (2)'!K988</f>
        <v>0</v>
      </c>
      <c r="L988" s="18">
        <f>База!L993-'База (2)'!L988</f>
        <v>0</v>
      </c>
      <c r="M988" s="29">
        <f>База!M993-'База (2)'!M988</f>
        <v>0</v>
      </c>
      <c r="N988" s="181">
        <f>База!N993-'База (2)'!N988</f>
        <v>0</v>
      </c>
      <c r="O988" s="19">
        <f>База!O993-'База (2)'!O988</f>
        <v>0</v>
      </c>
      <c r="P988" s="32">
        <f>База!P993-'База (2)'!P988</f>
        <v>0</v>
      </c>
      <c r="Q988" s="93"/>
      <c r="R988" s="93"/>
      <c r="S988" s="93"/>
      <c r="T988" s="87"/>
      <c r="U988" s="81"/>
    </row>
    <row r="989" spans="1:28" s="20" customFormat="1" outlineLevel="1">
      <c r="A989" s="194" t="s">
        <v>125</v>
      </c>
      <c r="B989" s="7" t="s">
        <v>187</v>
      </c>
      <c r="C989" s="8" t="s">
        <v>156</v>
      </c>
      <c r="D989" s="162"/>
      <c r="E989" s="28" t="e">
        <f>База!#REF!-'База (2)'!E989</f>
        <v>#REF!</v>
      </c>
      <c r="F989" s="17" t="e">
        <f>База!#REF!-'База (2)'!F989</f>
        <v>#REF!</v>
      </c>
      <c r="G989" s="29" t="e">
        <f>База!#REF!-'База (2)'!G989</f>
        <v>#REF!</v>
      </c>
      <c r="H989" s="28" t="e">
        <f>База!#REF!-'База (2)'!H989</f>
        <v>#REF!</v>
      </c>
      <c r="I989" s="17" t="e">
        <f>База!#REF!-'База (2)'!I989</f>
        <v>#REF!</v>
      </c>
      <c r="J989" s="29" t="e">
        <f>База!#REF!-'База (2)'!J989</f>
        <v>#REF!</v>
      </c>
      <c r="K989" s="111" t="e">
        <f>База!#REF!-'База (2)'!K989</f>
        <v>#REF!</v>
      </c>
      <c r="L989" s="18" t="e">
        <f>База!#REF!-'База (2)'!L989</f>
        <v>#REF!</v>
      </c>
      <c r="M989" s="29" t="e">
        <f>База!#REF!-'База (2)'!M989</f>
        <v>#REF!</v>
      </c>
      <c r="N989" s="181" t="e">
        <f>База!#REF!-'База (2)'!N989</f>
        <v>#REF!</v>
      </c>
      <c r="O989" s="19" t="e">
        <f>База!#REF!-'База (2)'!O989</f>
        <v>#REF!</v>
      </c>
      <c r="P989" s="32" t="e">
        <f>База!#REF!-'База (2)'!P989</f>
        <v>#REF!</v>
      </c>
      <c r="Q989" s="93"/>
      <c r="R989" s="93"/>
      <c r="S989" s="93"/>
      <c r="U989" s="81"/>
    </row>
    <row r="990" spans="1:28" s="20" customFormat="1" ht="31.5" outlineLevel="1">
      <c r="A990" s="193" t="s">
        <v>125</v>
      </c>
      <c r="B990" s="5" t="s">
        <v>139</v>
      </c>
      <c r="C990" s="9" t="s">
        <v>142</v>
      </c>
      <c r="D990" s="163" t="s">
        <v>1</v>
      </c>
      <c r="E990" s="26">
        <f>База!E994-'База (2)'!E990</f>
        <v>-212</v>
      </c>
      <c r="F990" s="21">
        <f>База!F994-'База (2)'!F990</f>
        <v>-886</v>
      </c>
      <c r="G990" s="27">
        <f>База!G994-'База (2)'!G990</f>
        <v>-1361233</v>
      </c>
      <c r="H990" s="26">
        <f>База!H994-'База (2)'!H990</f>
        <v>-164</v>
      </c>
      <c r="I990" s="21">
        <f>База!I994-'База (2)'!I990</f>
        <v>-650</v>
      </c>
      <c r="J990" s="27">
        <f>База!J994-'База (2)'!J990</f>
        <v>-987000</v>
      </c>
      <c r="K990" s="26">
        <f>База!K994-'База (2)'!K990</f>
        <v>48</v>
      </c>
      <c r="L990" s="21">
        <f>База!L994-'База (2)'!L990</f>
        <v>236</v>
      </c>
      <c r="M990" s="27">
        <f>База!M994-'База (2)'!M990</f>
        <v>374233</v>
      </c>
      <c r="N990" s="30">
        <f>База!N994-'База (2)'!N990</f>
        <v>0.22641509433962265</v>
      </c>
      <c r="O990" s="15">
        <f>База!O994-'База (2)'!O990</f>
        <v>0.26636568848758463</v>
      </c>
      <c r="P990" s="31">
        <f>База!P994-'База (2)'!P990</f>
        <v>0.27492207432526244</v>
      </c>
      <c r="Q990" s="92"/>
      <c r="R990" s="92"/>
      <c r="S990" s="92"/>
      <c r="T990" s="87"/>
      <c r="U990" s="81"/>
    </row>
    <row r="991" spans="1:28" s="20" customFormat="1" ht="31.5" outlineLevel="1">
      <c r="A991" s="194" t="s">
        <v>125</v>
      </c>
      <c r="B991" s="7" t="s">
        <v>188</v>
      </c>
      <c r="C991" s="10" t="s">
        <v>184</v>
      </c>
      <c r="D991" s="164" t="s">
        <v>1</v>
      </c>
      <c r="E991" s="28">
        <f>База!E995-'База (2)'!E991</f>
        <v>0</v>
      </c>
      <c r="F991" s="17">
        <f>База!F995-'База (2)'!F991</f>
        <v>0</v>
      </c>
      <c r="G991" s="29">
        <f>База!G995-'База (2)'!G991</f>
        <v>0</v>
      </c>
      <c r="H991" s="28">
        <f>База!H995-'База (2)'!H991</f>
        <v>0</v>
      </c>
      <c r="I991" s="17">
        <f>База!I995-'База (2)'!I991</f>
        <v>0</v>
      </c>
      <c r="J991" s="29">
        <f>База!J995-'База (2)'!J991</f>
        <v>0</v>
      </c>
      <c r="K991" s="111">
        <f>База!K995-'База (2)'!K991</f>
        <v>0</v>
      </c>
      <c r="L991" s="18">
        <f>База!L995-'База (2)'!L991</f>
        <v>0</v>
      </c>
      <c r="M991" s="29">
        <f>База!M995-'База (2)'!M991</f>
        <v>0</v>
      </c>
      <c r="N991" s="181">
        <f>База!N995-'База (2)'!N991</f>
        <v>0</v>
      </c>
      <c r="O991" s="19">
        <f>База!O995-'База (2)'!O991</f>
        <v>0</v>
      </c>
      <c r="P991" s="32">
        <f>База!P995-'База (2)'!P991</f>
        <v>0</v>
      </c>
      <c r="Q991" s="93"/>
      <c r="R991" s="93"/>
      <c r="S991" s="93"/>
      <c r="T991" s="87"/>
      <c r="U991" s="81"/>
    </row>
    <row r="992" spans="1:28" s="20" customFormat="1" ht="31.5" outlineLevel="1">
      <c r="A992" s="194" t="s">
        <v>125</v>
      </c>
      <c r="B992" s="7"/>
      <c r="C992" s="10" t="s">
        <v>224</v>
      </c>
      <c r="D992" s="164" t="s">
        <v>225</v>
      </c>
      <c r="E992" s="28">
        <f>База!E996-'База (2)'!E992</f>
        <v>788</v>
      </c>
      <c r="F992" s="17">
        <f>База!F996-'База (2)'!F992</f>
        <v>3000</v>
      </c>
      <c r="G992" s="29">
        <f>База!G996-'База (2)'!G992</f>
        <v>3404400</v>
      </c>
      <c r="H992" s="28">
        <f>База!H996-'База (2)'!H992</f>
        <v>712</v>
      </c>
      <c r="I992" s="17">
        <f>База!I996-'База (2)'!I992</f>
        <v>2800</v>
      </c>
      <c r="J992" s="29">
        <f>База!J996-'База (2)'!J992</f>
        <v>3285000</v>
      </c>
      <c r="K992" s="111">
        <f>База!K996-'База (2)'!K992</f>
        <v>-76</v>
      </c>
      <c r="L992" s="18">
        <f>База!L996-'База (2)'!L992</f>
        <v>-200</v>
      </c>
      <c r="M992" s="29">
        <f>База!M996-'База (2)'!M992</f>
        <v>-119400</v>
      </c>
      <c r="N992" s="181">
        <f>База!N996-'База (2)'!N992</f>
        <v>-9.6446700507614211E-2</v>
      </c>
      <c r="O992" s="19">
        <f>База!O996-'База (2)'!O992</f>
        <v>-6.6666666666666666E-2</v>
      </c>
      <c r="P992" s="32">
        <f>База!P996-'База (2)'!P992</f>
        <v>-3.5072259428974267E-2</v>
      </c>
      <c r="Q992" s="93"/>
      <c r="R992" s="93"/>
      <c r="S992" s="93"/>
      <c r="T992" s="87"/>
      <c r="U992" s="81"/>
    </row>
    <row r="993" spans="1:28" s="20" customFormat="1" outlineLevel="1">
      <c r="A993" s="194" t="s">
        <v>125</v>
      </c>
      <c r="B993" s="7"/>
      <c r="C993" s="10" t="s">
        <v>222</v>
      </c>
      <c r="D993" s="164" t="s">
        <v>223</v>
      </c>
      <c r="E993" s="28">
        <f>База!E997-'База (2)'!E993</f>
        <v>0</v>
      </c>
      <c r="F993" s="17">
        <f>База!F997-'База (2)'!F993</f>
        <v>0</v>
      </c>
      <c r="G993" s="29">
        <f>База!G997-'База (2)'!G993</f>
        <v>0</v>
      </c>
      <c r="H993" s="28">
        <f>База!H997-'База (2)'!H993</f>
        <v>0</v>
      </c>
      <c r="I993" s="17">
        <f>База!I997-'База (2)'!I993</f>
        <v>0</v>
      </c>
      <c r="J993" s="29">
        <f>База!J997-'База (2)'!J993</f>
        <v>0</v>
      </c>
      <c r="K993" s="111">
        <f>База!K997-'База (2)'!K993</f>
        <v>0</v>
      </c>
      <c r="L993" s="18">
        <f>База!L997-'База (2)'!L993</f>
        <v>0</v>
      </c>
      <c r="M993" s="29">
        <f>База!M997-'База (2)'!M993</f>
        <v>0</v>
      </c>
      <c r="N993" s="181">
        <f>База!N997-'База (2)'!N993</f>
        <v>0</v>
      </c>
      <c r="O993" s="19">
        <f>База!O997-'База (2)'!O993</f>
        <v>0</v>
      </c>
      <c r="P993" s="32">
        <f>База!P997-'База (2)'!P993</f>
        <v>0</v>
      </c>
      <c r="Q993" s="93"/>
      <c r="R993" s="93"/>
      <c r="S993" s="93"/>
      <c r="T993" s="87"/>
      <c r="U993" s="81"/>
    </row>
    <row r="994" spans="1:28" s="20" customFormat="1" outlineLevel="1">
      <c r="A994" s="194" t="s">
        <v>125</v>
      </c>
      <c r="B994" s="7" t="s">
        <v>189</v>
      </c>
      <c r="C994" s="11" t="s">
        <v>144</v>
      </c>
      <c r="D994" s="164" t="s">
        <v>1</v>
      </c>
      <c r="E994" s="28">
        <f>База!E1000-'База (2)'!E994</f>
        <v>-212</v>
      </c>
      <c r="F994" s="17">
        <f>База!F1000-'База (2)'!F994</f>
        <v>-886</v>
      </c>
      <c r="G994" s="29">
        <f>База!G1000-'База (2)'!G994</f>
        <v>-1361233</v>
      </c>
      <c r="H994" s="28">
        <f>База!H1000-'База (2)'!H994</f>
        <v>-164</v>
      </c>
      <c r="I994" s="17">
        <f>База!I1000-'База (2)'!I994</f>
        <v>-650</v>
      </c>
      <c r="J994" s="29">
        <f>База!J1000-'База (2)'!J994</f>
        <v>-987000</v>
      </c>
      <c r="K994" s="111">
        <f>База!K1000-'База (2)'!K994</f>
        <v>48</v>
      </c>
      <c r="L994" s="18">
        <f>База!L1000-'База (2)'!L994</f>
        <v>236</v>
      </c>
      <c r="M994" s="29">
        <f>База!M1000-'База (2)'!M994</f>
        <v>374233</v>
      </c>
      <c r="N994" s="181">
        <f>База!N1000-'База (2)'!N994</f>
        <v>0.22641509433962265</v>
      </c>
      <c r="O994" s="19">
        <f>База!O1000-'База (2)'!O994</f>
        <v>0.26636568848758463</v>
      </c>
      <c r="P994" s="32">
        <f>База!P1000-'База (2)'!P994</f>
        <v>0.27492207432526244</v>
      </c>
      <c r="Q994" s="93"/>
      <c r="R994" s="93"/>
      <c r="S994" s="93"/>
      <c r="T994" s="87"/>
      <c r="U994" s="81"/>
    </row>
    <row r="995" spans="1:28" s="16" customFormat="1" outlineLevel="1">
      <c r="A995" s="193" t="s">
        <v>125</v>
      </c>
      <c r="B995" s="5" t="s">
        <v>143</v>
      </c>
      <c r="C995" s="6" t="s">
        <v>2</v>
      </c>
      <c r="D995" s="163" t="s">
        <v>3</v>
      </c>
      <c r="E995" s="26">
        <f>База!E1001-'База (2)'!E995</f>
        <v>0</v>
      </c>
      <c r="F995" s="14">
        <f>База!F1001-'База (2)'!F995</f>
        <v>0</v>
      </c>
      <c r="G995" s="27">
        <f>База!G1001-'База (2)'!G995</f>
        <v>0</v>
      </c>
      <c r="H995" s="230">
        <f>База!H1001-'База (2)'!H995</f>
        <v>0</v>
      </c>
      <c r="I995" s="231">
        <f>База!I1001-'База (2)'!I995</f>
        <v>0</v>
      </c>
      <c r="J995" s="232">
        <f>База!J1001-'База (2)'!J995</f>
        <v>0</v>
      </c>
      <c r="K995" s="165">
        <f>База!K1001-'База (2)'!K995</f>
        <v>0</v>
      </c>
      <c r="L995" s="21">
        <f>База!L1001-'База (2)'!L995</f>
        <v>0</v>
      </c>
      <c r="M995" s="27">
        <f>База!M1001-'База (2)'!M995</f>
        <v>0</v>
      </c>
      <c r="N995" s="30">
        <f>База!N1001-'База (2)'!N995</f>
        <v>0</v>
      </c>
      <c r="O995" s="15">
        <f>База!O1001-'База (2)'!O995</f>
        <v>0</v>
      </c>
      <c r="P995" s="31">
        <f>База!P1001-'База (2)'!P995</f>
        <v>0</v>
      </c>
      <c r="Q995" s="92"/>
      <c r="R995" s="92"/>
      <c r="S995" s="92"/>
      <c r="T995" s="86"/>
      <c r="U995" s="81"/>
    </row>
    <row r="996" spans="1:28" s="13" customFormat="1">
      <c r="A996" s="36" t="s">
        <v>119</v>
      </c>
      <c r="B996" s="37" t="s">
        <v>133</v>
      </c>
      <c r="C996" s="215" t="s">
        <v>132</v>
      </c>
      <c r="D996" s="208" t="s">
        <v>145</v>
      </c>
      <c r="E996" s="40" t="e">
        <f>База!E1002-'База (2)'!E996</f>
        <v>#VALUE!</v>
      </c>
      <c r="F996" s="41" t="e">
        <f>База!F1002-'База (2)'!F996</f>
        <v>#VALUE!</v>
      </c>
      <c r="G996" s="42">
        <f>База!G1002-'База (2)'!G996</f>
        <v>-952002</v>
      </c>
      <c r="H996" s="40" t="e">
        <f>База!H1002-'База (2)'!H996</f>
        <v>#VALUE!</v>
      </c>
      <c r="I996" s="41" t="e">
        <f>База!I1002-'База (2)'!I996</f>
        <v>#VALUE!</v>
      </c>
      <c r="J996" s="42">
        <f>База!J1002-'База (2)'!J996</f>
        <v>205760</v>
      </c>
      <c r="K996" s="40" t="e">
        <f>База!K1002-'База (2)'!K996</f>
        <v>#VALUE!</v>
      </c>
      <c r="L996" s="41" t="e">
        <f>База!L1002-'База (2)'!L996</f>
        <v>#VALUE!</v>
      </c>
      <c r="M996" s="42">
        <f>База!M1002-'База (2)'!M996</f>
        <v>1157762</v>
      </c>
      <c r="N996" s="216" t="e">
        <f>База!N1002-'База (2)'!N996</f>
        <v>#VALUE!</v>
      </c>
      <c r="O996" s="217" t="e">
        <f>База!O1002-'База (2)'!O996</f>
        <v>#VALUE!</v>
      </c>
      <c r="P996" s="43">
        <f>База!P1002-'База (2)'!P996</f>
        <v>0.2423119723322846</v>
      </c>
      <c r="Q996" s="91"/>
      <c r="R996" s="91"/>
      <c r="S996" s="91"/>
      <c r="T996" s="85"/>
      <c r="U996" s="81"/>
      <c r="W996" s="81"/>
      <c r="X996" s="81">
        <v>3150060</v>
      </c>
    </row>
    <row r="997" spans="1:28" s="16" customFormat="1" outlineLevel="1">
      <c r="A997" s="193" t="s">
        <v>133</v>
      </c>
      <c r="B997" s="5" t="s">
        <v>136</v>
      </c>
      <c r="C997" s="6" t="s">
        <v>137</v>
      </c>
      <c r="D997" s="161" t="s">
        <v>194</v>
      </c>
      <c r="E997" s="26">
        <f>База!E1003-'База (2)'!E997</f>
        <v>0</v>
      </c>
      <c r="F997" s="14">
        <f>База!F1003-'База (2)'!F997</f>
        <v>0</v>
      </c>
      <c r="G997" s="27">
        <f>База!G1003-'База (2)'!G997</f>
        <v>0</v>
      </c>
      <c r="H997" s="26">
        <f>База!H1003-'База (2)'!H997</f>
        <v>0</v>
      </c>
      <c r="I997" s="14">
        <f>База!I1003-'База (2)'!I997</f>
        <v>0</v>
      </c>
      <c r="J997" s="27">
        <f>База!J1003-'База (2)'!J997</f>
        <v>0</v>
      </c>
      <c r="K997" s="26">
        <f>База!K1003-'База (2)'!K997</f>
        <v>0</v>
      </c>
      <c r="L997" s="14">
        <f>База!L1003-'База (2)'!L997</f>
        <v>0</v>
      </c>
      <c r="M997" s="27">
        <f>База!M1003-'База (2)'!M997</f>
        <v>0</v>
      </c>
      <c r="N997" s="30">
        <f>База!N1003-'База (2)'!N997</f>
        <v>0</v>
      </c>
      <c r="O997" s="15">
        <f>База!O1003-'База (2)'!O997</f>
        <v>0</v>
      </c>
      <c r="P997" s="31">
        <f>База!P1003-'База (2)'!P997</f>
        <v>0</v>
      </c>
      <c r="Q997" s="92"/>
      <c r="R997" s="92"/>
      <c r="S997" s="92"/>
      <c r="T997" s="86"/>
      <c r="U997" s="81"/>
    </row>
    <row r="998" spans="1:28" s="20" customFormat="1" outlineLevel="1">
      <c r="A998" s="194" t="s">
        <v>133</v>
      </c>
      <c r="B998" s="7"/>
      <c r="C998" s="8" t="s">
        <v>166</v>
      </c>
      <c r="D998" s="162" t="s">
        <v>194</v>
      </c>
      <c r="E998" s="28">
        <f>База!E1004-'База (2)'!E998</f>
        <v>0</v>
      </c>
      <c r="F998" s="17">
        <f>База!F1004-'База (2)'!F998</f>
        <v>0</v>
      </c>
      <c r="G998" s="29">
        <f>База!G1004-'База (2)'!G998</f>
        <v>0</v>
      </c>
      <c r="H998" s="28">
        <f>База!H1004-'База (2)'!H998</f>
        <v>0</v>
      </c>
      <c r="I998" s="17">
        <f>База!I1004-'База (2)'!I998</f>
        <v>0</v>
      </c>
      <c r="J998" s="29">
        <f>База!J1004-'База (2)'!J998</f>
        <v>0</v>
      </c>
      <c r="K998" s="28">
        <f>База!K1004-'База (2)'!K998</f>
        <v>0</v>
      </c>
      <c r="L998" s="18">
        <f>База!L1004-'База (2)'!L998</f>
        <v>0</v>
      </c>
      <c r="M998" s="29">
        <f>База!M1004-'База (2)'!M998</f>
        <v>0</v>
      </c>
      <c r="N998" s="181">
        <f>База!N1004-'База (2)'!N998</f>
        <v>0</v>
      </c>
      <c r="O998" s="19">
        <f>База!O1004-'База (2)'!O998</f>
        <v>0</v>
      </c>
      <c r="P998" s="32">
        <f>База!P1004-'База (2)'!P998</f>
        <v>0</v>
      </c>
      <c r="Q998" s="93"/>
      <c r="R998" s="93"/>
      <c r="S998" s="93"/>
      <c r="T998" s="87"/>
      <c r="U998" s="81"/>
    </row>
    <row r="999" spans="1:28" s="20" customFormat="1" outlineLevel="1">
      <c r="A999" s="194" t="s">
        <v>133</v>
      </c>
      <c r="B999" s="7"/>
      <c r="C999" s="8" t="s">
        <v>167</v>
      </c>
      <c r="D999" s="162" t="s">
        <v>194</v>
      </c>
      <c r="E999" s="28">
        <f>База!E1005-'База (2)'!E999</f>
        <v>0</v>
      </c>
      <c r="F999" s="17">
        <f>База!F1005-'База (2)'!F999</f>
        <v>0</v>
      </c>
      <c r="G999" s="29">
        <f>База!G1005-'База (2)'!G999</f>
        <v>0</v>
      </c>
      <c r="H999" s="28">
        <f>База!H1005-'База (2)'!H999</f>
        <v>0</v>
      </c>
      <c r="I999" s="17">
        <f>База!I1005-'База (2)'!I999</f>
        <v>0</v>
      </c>
      <c r="J999" s="29">
        <f>База!J1005-'База (2)'!J999</f>
        <v>0</v>
      </c>
      <c r="K999" s="111">
        <f>База!K1005-'База (2)'!K999</f>
        <v>0</v>
      </c>
      <c r="L999" s="18">
        <f>База!L1005-'База (2)'!L999</f>
        <v>0</v>
      </c>
      <c r="M999" s="29">
        <f>База!M1005-'База (2)'!M999</f>
        <v>0</v>
      </c>
      <c r="N999" s="181">
        <f>База!N1005-'База (2)'!N999</f>
        <v>0</v>
      </c>
      <c r="O999" s="19">
        <f>База!O1005-'База (2)'!O999</f>
        <v>0</v>
      </c>
      <c r="P999" s="32">
        <f>База!P1005-'База (2)'!P999</f>
        <v>0</v>
      </c>
      <c r="Q999" s="93"/>
      <c r="R999" s="93"/>
      <c r="S999" s="93"/>
      <c r="T999" s="87"/>
      <c r="U999" s="81"/>
    </row>
    <row r="1000" spans="1:28" s="20" customFormat="1" outlineLevel="1">
      <c r="A1000" s="194" t="s">
        <v>133</v>
      </c>
      <c r="B1000" s="7" t="s">
        <v>168</v>
      </c>
      <c r="C1000" s="8" t="s">
        <v>138</v>
      </c>
      <c r="D1000" s="162" t="s">
        <v>194</v>
      </c>
      <c r="E1000" s="28">
        <f>База!E1006-'База (2)'!E1000</f>
        <v>0</v>
      </c>
      <c r="F1000" s="17">
        <f>База!F1006-'База (2)'!F1000</f>
        <v>0</v>
      </c>
      <c r="G1000" s="29">
        <f>База!G1006-'База (2)'!G1000</f>
        <v>0</v>
      </c>
      <c r="H1000" s="28">
        <f>База!H1006-'База (2)'!H1000</f>
        <v>0</v>
      </c>
      <c r="I1000" s="17">
        <f>База!I1006-'База (2)'!I1000</f>
        <v>0</v>
      </c>
      <c r="J1000" s="29">
        <f>База!J1006-'База (2)'!J1000</f>
        <v>0</v>
      </c>
      <c r="K1000" s="111">
        <f>База!K1006-'База (2)'!K1000</f>
        <v>0</v>
      </c>
      <c r="L1000" s="18">
        <f>База!L1006-'База (2)'!L1000</f>
        <v>0</v>
      </c>
      <c r="M1000" s="29">
        <f>База!M1006-'База (2)'!M1000</f>
        <v>0</v>
      </c>
      <c r="N1000" s="181">
        <f>База!N1006-'База (2)'!N1000</f>
        <v>0</v>
      </c>
      <c r="O1000" s="19">
        <f>База!O1006-'База (2)'!O1000</f>
        <v>0</v>
      </c>
      <c r="P1000" s="32">
        <f>База!P1006-'База (2)'!P1000</f>
        <v>0</v>
      </c>
      <c r="Q1000" s="93"/>
      <c r="R1000" s="93"/>
      <c r="S1000" s="93"/>
      <c r="U1000" s="81"/>
    </row>
    <row r="1001" spans="1:28" s="20" customFormat="1" ht="31.5" outlineLevel="1">
      <c r="A1001" s="194" t="s">
        <v>133</v>
      </c>
      <c r="B1001" s="7" t="s">
        <v>169</v>
      </c>
      <c r="C1001" s="129" t="s">
        <v>181</v>
      </c>
      <c r="D1001" s="162" t="s">
        <v>195</v>
      </c>
      <c r="E1001" s="28">
        <f>База!E1007-'База (2)'!E1001</f>
        <v>0</v>
      </c>
      <c r="F1001" s="17">
        <f>База!F1007-'База (2)'!F1001</f>
        <v>0</v>
      </c>
      <c r="G1001" s="29">
        <f>База!G1007-'База (2)'!G1001</f>
        <v>0</v>
      </c>
      <c r="H1001" s="111">
        <f>База!H1007-'База (2)'!H1001</f>
        <v>0</v>
      </c>
      <c r="I1001" s="18">
        <f>База!I1007-'База (2)'!I1001</f>
        <v>0</v>
      </c>
      <c r="J1001" s="29">
        <f>База!J1007-'База (2)'!J1001</f>
        <v>0</v>
      </c>
      <c r="K1001" s="28">
        <f>База!K1007-'База (2)'!K1001</f>
        <v>0</v>
      </c>
      <c r="L1001" s="18">
        <f>База!L1007-'База (2)'!L1001</f>
        <v>0</v>
      </c>
      <c r="M1001" s="29">
        <f>База!M1007-'База (2)'!M1001</f>
        <v>0</v>
      </c>
      <c r="N1001" s="181">
        <f>База!N1007-'База (2)'!N1001</f>
        <v>0</v>
      </c>
      <c r="O1001" s="19">
        <f>База!O1007-'База (2)'!O1001</f>
        <v>0</v>
      </c>
      <c r="P1001" s="32">
        <f>База!P1007-'База (2)'!P1001</f>
        <v>0</v>
      </c>
      <c r="Q1001" s="93"/>
      <c r="R1001" s="93"/>
      <c r="S1001" s="93"/>
      <c r="T1001" s="87"/>
      <c r="U1001" s="81"/>
    </row>
    <row r="1002" spans="1:28" s="20" customFormat="1" outlineLevel="1">
      <c r="A1002" s="194" t="s">
        <v>133</v>
      </c>
      <c r="B1002" s="7" t="s">
        <v>170</v>
      </c>
      <c r="C1002" s="8" t="s">
        <v>180</v>
      </c>
      <c r="D1002" s="162" t="s">
        <v>194</v>
      </c>
      <c r="E1002" s="28">
        <f>База!E1008-'База (2)'!E1002</f>
        <v>0</v>
      </c>
      <c r="F1002" s="17">
        <f>База!F1008-'База (2)'!F1002</f>
        <v>0</v>
      </c>
      <c r="G1002" s="29">
        <f>База!G1008-'База (2)'!G1002</f>
        <v>0</v>
      </c>
      <c r="H1002" s="28">
        <f>База!H1008-'База (2)'!H1002</f>
        <v>0</v>
      </c>
      <c r="I1002" s="17">
        <f>База!I1008-'База (2)'!I1002</f>
        <v>0</v>
      </c>
      <c r="J1002" s="29">
        <f>База!J1008-'База (2)'!J1002</f>
        <v>0</v>
      </c>
      <c r="K1002" s="111">
        <f>База!K1008-'База (2)'!K1002</f>
        <v>0</v>
      </c>
      <c r="L1002" s="18">
        <f>База!L1008-'База (2)'!L1002</f>
        <v>0</v>
      </c>
      <c r="M1002" s="29">
        <f>База!M1008-'База (2)'!M1002</f>
        <v>0</v>
      </c>
      <c r="N1002" s="181">
        <f>База!N1008-'База (2)'!N1002</f>
        <v>0</v>
      </c>
      <c r="O1002" s="19">
        <f>База!O1008-'База (2)'!O1002</f>
        <v>0</v>
      </c>
      <c r="P1002" s="32">
        <f>База!P1008-'База (2)'!P1002</f>
        <v>0</v>
      </c>
      <c r="Q1002" s="93"/>
      <c r="R1002" s="93"/>
      <c r="S1002" s="93"/>
      <c r="T1002" s="87"/>
      <c r="U1002" s="81"/>
      <c r="AB1002" s="22"/>
    </row>
    <row r="1003" spans="1:28" s="20" customFormat="1" outlineLevel="1">
      <c r="A1003" s="194" t="s">
        <v>133</v>
      </c>
      <c r="B1003" s="7" t="s">
        <v>171</v>
      </c>
      <c r="C1003" s="8" t="s">
        <v>156</v>
      </c>
      <c r="D1003" s="162"/>
      <c r="E1003" s="28">
        <f>База!E1009-'База (2)'!E1003</f>
        <v>0</v>
      </c>
      <c r="F1003" s="17">
        <f>База!F1009-'База (2)'!F1003</f>
        <v>0</v>
      </c>
      <c r="G1003" s="29">
        <f>База!G1009-'База (2)'!G1003</f>
        <v>0</v>
      </c>
      <c r="H1003" s="28">
        <f>База!H1009-'База (2)'!H1003</f>
        <v>0</v>
      </c>
      <c r="I1003" s="17">
        <f>База!I1009-'База (2)'!I1003</f>
        <v>0</v>
      </c>
      <c r="J1003" s="29">
        <f>База!J1009-'База (2)'!J1003</f>
        <v>0</v>
      </c>
      <c r="K1003" s="111">
        <f>База!K1009-'База (2)'!K1003</f>
        <v>0</v>
      </c>
      <c r="L1003" s="18">
        <f>База!L1009-'База (2)'!L1003</f>
        <v>0</v>
      </c>
      <c r="M1003" s="29">
        <f>База!M1009-'База (2)'!M1003</f>
        <v>0</v>
      </c>
      <c r="N1003" s="181">
        <f>База!N1009-'База (2)'!N1003</f>
        <v>0</v>
      </c>
      <c r="O1003" s="19">
        <f>База!O1009-'База (2)'!O1003</f>
        <v>0</v>
      </c>
      <c r="P1003" s="32">
        <f>База!P1009-'База (2)'!P1003</f>
        <v>0</v>
      </c>
      <c r="Q1003" s="93"/>
      <c r="R1003" s="93"/>
      <c r="S1003" s="93"/>
      <c r="T1003" s="87"/>
      <c r="U1003" s="81"/>
    </row>
    <row r="1004" spans="1:28" s="20" customFormat="1" outlineLevel="1">
      <c r="A1004" s="193" t="s">
        <v>133</v>
      </c>
      <c r="B1004" s="5" t="s">
        <v>141</v>
      </c>
      <c r="C1004" s="6" t="s">
        <v>140</v>
      </c>
      <c r="D1004" s="161" t="s">
        <v>159</v>
      </c>
      <c r="E1004" s="26">
        <f>База!E1010-'База (2)'!E1004</f>
        <v>0</v>
      </c>
      <c r="F1004" s="14">
        <f>База!F1010-'База (2)'!F1004</f>
        <v>0</v>
      </c>
      <c r="G1004" s="27">
        <f>База!G1010-'База (2)'!G1004</f>
        <v>0</v>
      </c>
      <c r="H1004" s="26">
        <f>База!H1010-'База (2)'!H1004</f>
        <v>0</v>
      </c>
      <c r="I1004" s="21">
        <f>База!I1010-'База (2)'!I1004</f>
        <v>0</v>
      </c>
      <c r="J1004" s="27">
        <f>База!J1010-'База (2)'!J1004</f>
        <v>0</v>
      </c>
      <c r="K1004" s="26">
        <f>База!K1010-'База (2)'!K1004</f>
        <v>0</v>
      </c>
      <c r="L1004" s="21">
        <f>База!L1010-'База (2)'!L1004</f>
        <v>0</v>
      </c>
      <c r="M1004" s="27">
        <f>База!M1010-'База (2)'!M1004</f>
        <v>0</v>
      </c>
      <c r="N1004" s="30">
        <f>База!N1010-'База (2)'!N1004</f>
        <v>0</v>
      </c>
      <c r="O1004" s="15">
        <f>База!O1010-'База (2)'!O1004</f>
        <v>0</v>
      </c>
      <c r="P1004" s="31">
        <f>База!P1010-'База (2)'!P1004</f>
        <v>0</v>
      </c>
      <c r="Q1004" s="92"/>
      <c r="R1004" s="92"/>
      <c r="S1004" s="92"/>
      <c r="T1004" s="87"/>
      <c r="U1004" s="81"/>
    </row>
    <row r="1005" spans="1:28" s="20" customFormat="1" outlineLevel="1">
      <c r="A1005" s="193" t="s">
        <v>133</v>
      </c>
      <c r="B1005" s="5"/>
      <c r="C1005" s="8" t="s">
        <v>166</v>
      </c>
      <c r="D1005" s="162" t="s">
        <v>159</v>
      </c>
      <c r="E1005" s="28">
        <f>База!E1011-'База (2)'!E1005</f>
        <v>0</v>
      </c>
      <c r="F1005" s="17">
        <f>База!F1011-'База (2)'!F1005</f>
        <v>0</v>
      </c>
      <c r="G1005" s="29">
        <f>База!G1011-'База (2)'!G1005</f>
        <v>0</v>
      </c>
      <c r="H1005" s="28">
        <f>База!H1011-'База (2)'!H1005</f>
        <v>0</v>
      </c>
      <c r="I1005" s="17">
        <f>База!I1011-'База (2)'!I1005</f>
        <v>0</v>
      </c>
      <c r="J1005" s="29">
        <f>База!J1011-'База (2)'!J1005</f>
        <v>0</v>
      </c>
      <c r="K1005" s="111">
        <f>База!K1011-'База (2)'!K1005</f>
        <v>0</v>
      </c>
      <c r="L1005" s="18">
        <f>База!L1011-'База (2)'!L1005</f>
        <v>0</v>
      </c>
      <c r="M1005" s="29">
        <f>База!M1011-'База (2)'!M1005</f>
        <v>0</v>
      </c>
      <c r="N1005" s="30">
        <f>База!N1011-'База (2)'!N1005</f>
        <v>0</v>
      </c>
      <c r="O1005" s="15">
        <f>База!O1011-'База (2)'!O1005</f>
        <v>0</v>
      </c>
      <c r="P1005" s="31">
        <f>База!P1011-'База (2)'!P1005</f>
        <v>0</v>
      </c>
      <c r="Q1005" s="93"/>
      <c r="R1005" s="93"/>
      <c r="S1005" s="93"/>
      <c r="T1005" s="87"/>
      <c r="U1005" s="81"/>
    </row>
    <row r="1006" spans="1:28" s="16" customFormat="1" outlineLevel="1">
      <c r="A1006" s="193" t="s">
        <v>133</v>
      </c>
      <c r="B1006" s="5"/>
      <c r="C1006" s="8" t="s">
        <v>167</v>
      </c>
      <c r="D1006" s="162" t="s">
        <v>159</v>
      </c>
      <c r="E1006" s="28">
        <f>База!E1012-'База (2)'!E1006</f>
        <v>0</v>
      </c>
      <c r="F1006" s="17">
        <f>База!F1012-'База (2)'!F1006</f>
        <v>0</v>
      </c>
      <c r="G1006" s="29">
        <f>База!G1012-'База (2)'!G1006</f>
        <v>0</v>
      </c>
      <c r="H1006" s="111">
        <f>База!H1012-'База (2)'!H1006</f>
        <v>0</v>
      </c>
      <c r="I1006" s="18">
        <f>База!I1012-'База (2)'!I1006</f>
        <v>0</v>
      </c>
      <c r="J1006" s="29">
        <f>База!J1012-'База (2)'!J1006</f>
        <v>0</v>
      </c>
      <c r="K1006" s="111">
        <f>База!K1012-'База (2)'!K1006</f>
        <v>0</v>
      </c>
      <c r="L1006" s="18">
        <f>База!L1012-'База (2)'!L1006</f>
        <v>0</v>
      </c>
      <c r="M1006" s="29">
        <f>База!M1012-'База (2)'!M1006</f>
        <v>0</v>
      </c>
      <c r="N1006" s="181">
        <f>База!N1012-'База (2)'!N1006</f>
        <v>0</v>
      </c>
      <c r="O1006" s="19">
        <f>База!O1012-'База (2)'!O1006</f>
        <v>0</v>
      </c>
      <c r="P1006" s="32">
        <f>База!P1012-'База (2)'!P1006</f>
        <v>0</v>
      </c>
      <c r="Q1006" s="93"/>
      <c r="R1006" s="93"/>
      <c r="S1006" s="93"/>
      <c r="T1006" s="86"/>
      <c r="U1006" s="81"/>
    </row>
    <row r="1007" spans="1:28" s="20" customFormat="1" ht="31.5" outlineLevel="1">
      <c r="A1007" s="193" t="s">
        <v>133</v>
      </c>
      <c r="B1007" s="5"/>
      <c r="C1007" s="129" t="s">
        <v>182</v>
      </c>
      <c r="D1007" s="162" t="s">
        <v>159</v>
      </c>
      <c r="E1007" s="28">
        <f>База!E1013-'База (2)'!E1007</f>
        <v>0</v>
      </c>
      <c r="F1007" s="17">
        <f>База!F1013-'База (2)'!F1007</f>
        <v>0</v>
      </c>
      <c r="G1007" s="29">
        <f>База!G1013-'База (2)'!G1007</f>
        <v>0</v>
      </c>
      <c r="H1007" s="28">
        <f>База!H1013-'База (2)'!H1007</f>
        <v>0</v>
      </c>
      <c r="I1007" s="18">
        <f>База!I1013-'База (2)'!I1007</f>
        <v>0</v>
      </c>
      <c r="J1007" s="29">
        <f>База!J1013-'База (2)'!J1007</f>
        <v>0</v>
      </c>
      <c r="K1007" s="111">
        <f>База!K1013-'База (2)'!K1007</f>
        <v>0</v>
      </c>
      <c r="L1007" s="18">
        <f>База!L1013-'База (2)'!L1007</f>
        <v>0</v>
      </c>
      <c r="M1007" s="29">
        <f>База!M1013-'База (2)'!M1007</f>
        <v>0</v>
      </c>
      <c r="N1007" s="30">
        <f>База!N1013-'База (2)'!N1007</f>
        <v>0</v>
      </c>
      <c r="O1007" s="15">
        <f>База!O1013-'База (2)'!O1007</f>
        <v>0</v>
      </c>
      <c r="P1007" s="31">
        <f>База!P1013-'База (2)'!P1007</f>
        <v>0</v>
      </c>
      <c r="Q1007" s="93"/>
      <c r="R1007" s="93"/>
      <c r="S1007" s="93"/>
      <c r="T1007" s="87"/>
      <c r="U1007" s="81"/>
    </row>
    <row r="1008" spans="1:28" s="20" customFormat="1" outlineLevel="1">
      <c r="A1008" s="194" t="s">
        <v>133</v>
      </c>
      <c r="B1008" s="7" t="s">
        <v>185</v>
      </c>
      <c r="C1008" s="8" t="s">
        <v>157</v>
      </c>
      <c r="D1008" s="162" t="s">
        <v>159</v>
      </c>
      <c r="E1008" s="28">
        <f>База!E1014-'База (2)'!E1008</f>
        <v>504</v>
      </c>
      <c r="F1008" s="17">
        <f>База!F1014-'База (2)'!F1008</f>
        <v>2000</v>
      </c>
      <c r="G1008" s="29">
        <f>База!G1014-'База (2)'!G1008</f>
        <v>3579978</v>
      </c>
      <c r="H1008" s="28">
        <f>База!H1014-'База (2)'!H1008</f>
        <v>409</v>
      </c>
      <c r="I1008" s="17">
        <f>База!I1014-'База (2)'!I1008</f>
        <v>1700</v>
      </c>
      <c r="J1008" s="29">
        <f>База!J1014-'База (2)'!J1008</f>
        <v>3355820</v>
      </c>
      <c r="K1008" s="111">
        <f>База!K1014-'База (2)'!K1008</f>
        <v>-95</v>
      </c>
      <c r="L1008" s="18">
        <f>База!L1014-'База (2)'!L1008</f>
        <v>-300</v>
      </c>
      <c r="M1008" s="29">
        <f>База!M1014-'База (2)'!M1008</f>
        <v>-224158</v>
      </c>
      <c r="N1008" s="181">
        <f>База!N1014-'База (2)'!N1008</f>
        <v>-0.18849206349206349</v>
      </c>
      <c r="O1008" s="19">
        <f>База!O1014-'База (2)'!O1008</f>
        <v>-0.15</v>
      </c>
      <c r="P1008" s="32">
        <f>База!P1014-'База (2)'!P1008</f>
        <v>-6.2614351261376461E-2</v>
      </c>
      <c r="Q1008" s="93"/>
      <c r="R1008" s="93"/>
      <c r="S1008" s="93"/>
      <c r="T1008" s="87"/>
      <c r="U1008" s="81"/>
    </row>
    <row r="1009" spans="1:28" s="20" customFormat="1" outlineLevel="1">
      <c r="A1009" s="194" t="s">
        <v>133</v>
      </c>
      <c r="B1009" s="7" t="s">
        <v>186</v>
      </c>
      <c r="C1009" s="8" t="s">
        <v>183</v>
      </c>
      <c r="D1009" s="162" t="s">
        <v>159</v>
      </c>
      <c r="E1009" s="28">
        <f>База!E1015-'База (2)'!E1009</f>
        <v>0</v>
      </c>
      <c r="F1009" s="17">
        <f>База!F1015-'База (2)'!F1009</f>
        <v>0</v>
      </c>
      <c r="G1009" s="29">
        <f>База!G1015-'База (2)'!G1009</f>
        <v>0</v>
      </c>
      <c r="H1009" s="28">
        <f>База!H1015-'База (2)'!H1009</f>
        <v>0</v>
      </c>
      <c r="I1009" s="17">
        <f>База!I1015-'База (2)'!I1009</f>
        <v>0</v>
      </c>
      <c r="J1009" s="29">
        <f>База!J1015-'База (2)'!J1009</f>
        <v>0</v>
      </c>
      <c r="K1009" s="111">
        <f>База!K1015-'База (2)'!K1009</f>
        <v>0</v>
      </c>
      <c r="L1009" s="18">
        <f>База!L1015-'База (2)'!L1009</f>
        <v>0</v>
      </c>
      <c r="M1009" s="29">
        <f>База!M1015-'База (2)'!M1009</f>
        <v>0</v>
      </c>
      <c r="N1009" s="181">
        <f>База!N1015-'База (2)'!N1009</f>
        <v>0</v>
      </c>
      <c r="O1009" s="19">
        <f>База!O1015-'База (2)'!O1009</f>
        <v>0</v>
      </c>
      <c r="P1009" s="32">
        <f>База!P1015-'База (2)'!P1009</f>
        <v>0</v>
      </c>
      <c r="Q1009" s="93"/>
      <c r="R1009" s="93"/>
      <c r="S1009" s="93"/>
      <c r="T1009" s="87"/>
      <c r="U1009" s="81"/>
    </row>
    <row r="1010" spans="1:28" s="20" customFormat="1" outlineLevel="1">
      <c r="A1010" s="194" t="s">
        <v>133</v>
      </c>
      <c r="B1010" s="7" t="s">
        <v>187</v>
      </c>
      <c r="C1010" s="8" t="s">
        <v>156</v>
      </c>
      <c r="D1010" s="162"/>
      <c r="E1010" s="28" t="e">
        <f>База!#REF!-'База (2)'!E1010</f>
        <v>#REF!</v>
      </c>
      <c r="F1010" s="17" t="e">
        <f>База!#REF!-'База (2)'!F1010</f>
        <v>#REF!</v>
      </c>
      <c r="G1010" s="29" t="e">
        <f>База!#REF!-'База (2)'!G1010</f>
        <v>#REF!</v>
      </c>
      <c r="H1010" s="28" t="e">
        <f>База!#REF!-'База (2)'!H1010</f>
        <v>#REF!</v>
      </c>
      <c r="I1010" s="17" t="e">
        <f>База!#REF!-'База (2)'!I1010</f>
        <v>#REF!</v>
      </c>
      <c r="J1010" s="29" t="e">
        <f>База!#REF!-'База (2)'!J1010</f>
        <v>#REF!</v>
      </c>
      <c r="K1010" s="111" t="e">
        <f>База!#REF!-'База (2)'!K1010</f>
        <v>#REF!</v>
      </c>
      <c r="L1010" s="18" t="e">
        <f>База!#REF!-'База (2)'!L1010</f>
        <v>#REF!</v>
      </c>
      <c r="M1010" s="29" t="e">
        <f>База!#REF!-'База (2)'!M1010</f>
        <v>#REF!</v>
      </c>
      <c r="N1010" s="181" t="e">
        <f>База!#REF!-'База (2)'!N1010</f>
        <v>#REF!</v>
      </c>
      <c r="O1010" s="19" t="e">
        <f>База!#REF!-'База (2)'!O1010</f>
        <v>#REF!</v>
      </c>
      <c r="P1010" s="32" t="e">
        <f>База!#REF!-'База (2)'!P1010</f>
        <v>#REF!</v>
      </c>
      <c r="Q1010" s="93"/>
      <c r="R1010" s="93"/>
      <c r="S1010" s="93"/>
      <c r="U1010" s="81"/>
    </row>
    <row r="1011" spans="1:28" s="20" customFormat="1" ht="31.5" outlineLevel="1">
      <c r="A1011" s="193" t="s">
        <v>133</v>
      </c>
      <c r="B1011" s="5" t="s">
        <v>139</v>
      </c>
      <c r="C1011" s="9" t="s">
        <v>142</v>
      </c>
      <c r="D1011" s="163" t="s">
        <v>1</v>
      </c>
      <c r="E1011" s="26">
        <f>База!E1016-'База (2)'!E1011</f>
        <v>-979</v>
      </c>
      <c r="F1011" s="21">
        <f>База!F1016-'База (2)'!F1011</f>
        <v>-4200</v>
      </c>
      <c r="G1011" s="27">
        <f>База!G1016-'База (2)'!G1011</f>
        <v>-4531980</v>
      </c>
      <c r="H1011" s="26">
        <f>База!H1016-'База (2)'!H1011</f>
        <v>-756</v>
      </c>
      <c r="I1011" s="21">
        <f>База!I1016-'База (2)'!I1011</f>
        <v>-3000</v>
      </c>
      <c r="J1011" s="27">
        <f>База!J1016-'База (2)'!J1011</f>
        <v>-3150060</v>
      </c>
      <c r="K1011" s="26">
        <f>База!K1016-'База (2)'!K1011</f>
        <v>223</v>
      </c>
      <c r="L1011" s="21">
        <f>База!L1016-'База (2)'!L1011</f>
        <v>1200</v>
      </c>
      <c r="M1011" s="27">
        <f>База!M1016-'База (2)'!M1011</f>
        <v>1381920</v>
      </c>
      <c r="N1011" s="30">
        <f>База!N1016-'База (2)'!N1011</f>
        <v>0.22778345250255363</v>
      </c>
      <c r="O1011" s="15">
        <f>База!O1016-'База (2)'!O1011</f>
        <v>0.2857142857142857</v>
      </c>
      <c r="P1011" s="31">
        <f>База!P1016-'База (2)'!P1011</f>
        <v>0.30492632359366106</v>
      </c>
      <c r="Q1011" s="92"/>
      <c r="R1011" s="92"/>
      <c r="S1011" s="92"/>
      <c r="T1011" s="87"/>
      <c r="U1011" s="81"/>
    </row>
    <row r="1012" spans="1:28" s="20" customFormat="1" ht="31.5" outlineLevel="1">
      <c r="A1012" s="194" t="s">
        <v>133</v>
      </c>
      <c r="B1012" s="7" t="s">
        <v>188</v>
      </c>
      <c r="C1012" s="10" t="s">
        <v>184</v>
      </c>
      <c r="D1012" s="164" t="s">
        <v>1</v>
      </c>
      <c r="E1012" s="28">
        <f>База!E1017-'База (2)'!E1012</f>
        <v>0</v>
      </c>
      <c r="F1012" s="17">
        <f>База!F1017-'База (2)'!F1012</f>
        <v>0</v>
      </c>
      <c r="G1012" s="29">
        <f>База!G1017-'База (2)'!G1012</f>
        <v>0</v>
      </c>
      <c r="H1012" s="28">
        <f>База!H1017-'База (2)'!H1012</f>
        <v>0</v>
      </c>
      <c r="I1012" s="17">
        <f>База!I1017-'База (2)'!I1012</f>
        <v>0</v>
      </c>
      <c r="J1012" s="29">
        <f>База!J1017-'База (2)'!J1012</f>
        <v>0</v>
      </c>
      <c r="K1012" s="111">
        <f>База!K1017-'База (2)'!K1012</f>
        <v>0</v>
      </c>
      <c r="L1012" s="18">
        <f>База!L1017-'База (2)'!L1012</f>
        <v>0</v>
      </c>
      <c r="M1012" s="29">
        <f>База!M1017-'База (2)'!M1012</f>
        <v>0</v>
      </c>
      <c r="N1012" s="181">
        <f>База!N1017-'База (2)'!N1012</f>
        <v>0</v>
      </c>
      <c r="O1012" s="19">
        <f>База!O1017-'База (2)'!O1012</f>
        <v>0</v>
      </c>
      <c r="P1012" s="32">
        <f>База!P1017-'База (2)'!P1012</f>
        <v>0</v>
      </c>
      <c r="Q1012" s="93"/>
      <c r="R1012" s="93"/>
      <c r="S1012" s="93"/>
      <c r="T1012" s="87"/>
      <c r="U1012" s="81"/>
    </row>
    <row r="1013" spans="1:28" s="20" customFormat="1" ht="31.5" outlineLevel="1">
      <c r="A1013" s="194" t="s">
        <v>133</v>
      </c>
      <c r="B1013" s="7"/>
      <c r="C1013" s="10" t="s">
        <v>224</v>
      </c>
      <c r="D1013" s="164" t="s">
        <v>225</v>
      </c>
      <c r="E1013" s="28">
        <f>База!E1018-'База (2)'!E1013</f>
        <v>504</v>
      </c>
      <c r="F1013" s="17">
        <f>База!F1018-'База (2)'!F1013</f>
        <v>2000</v>
      </c>
      <c r="G1013" s="29">
        <f>База!G1018-'База (2)'!G1013</f>
        <v>3579978</v>
      </c>
      <c r="H1013" s="28">
        <f>База!H1018-'База (2)'!H1013</f>
        <v>409</v>
      </c>
      <c r="I1013" s="17">
        <f>База!I1018-'База (2)'!I1013</f>
        <v>1700</v>
      </c>
      <c r="J1013" s="29">
        <f>База!J1018-'База (2)'!J1013</f>
        <v>3355820</v>
      </c>
      <c r="K1013" s="111">
        <f>База!K1018-'База (2)'!K1013</f>
        <v>-95</v>
      </c>
      <c r="L1013" s="18">
        <f>База!L1018-'База (2)'!L1013</f>
        <v>-300</v>
      </c>
      <c r="M1013" s="29">
        <f>База!M1018-'База (2)'!M1013</f>
        <v>-224158</v>
      </c>
      <c r="N1013" s="181">
        <f>База!N1018-'База (2)'!N1013</f>
        <v>-0.18849206349206349</v>
      </c>
      <c r="O1013" s="19">
        <f>База!O1018-'База (2)'!O1013</f>
        <v>-0.15</v>
      </c>
      <c r="P1013" s="32">
        <f>База!P1018-'База (2)'!P1013</f>
        <v>-6.2614351261376461E-2</v>
      </c>
      <c r="Q1013" s="93"/>
      <c r="R1013" s="93"/>
      <c r="S1013" s="93"/>
      <c r="T1013" s="87"/>
      <c r="U1013" s="81"/>
    </row>
    <row r="1014" spans="1:28" s="20" customFormat="1" outlineLevel="1">
      <c r="A1014" s="194" t="s">
        <v>133</v>
      </c>
      <c r="B1014" s="7"/>
      <c r="C1014" s="10" t="s">
        <v>222</v>
      </c>
      <c r="D1014" s="164" t="s">
        <v>223</v>
      </c>
      <c r="E1014" s="28">
        <f>База!E1019-'База (2)'!E1014</f>
        <v>0</v>
      </c>
      <c r="F1014" s="17">
        <f>База!F1019-'База (2)'!F1014</f>
        <v>0</v>
      </c>
      <c r="G1014" s="29">
        <f>База!G1019-'База (2)'!G1014</f>
        <v>0</v>
      </c>
      <c r="H1014" s="28">
        <f>База!H1019-'База (2)'!H1014</f>
        <v>0</v>
      </c>
      <c r="I1014" s="17">
        <f>База!I1019-'База (2)'!I1014</f>
        <v>0</v>
      </c>
      <c r="J1014" s="29">
        <f>База!J1019-'База (2)'!J1014</f>
        <v>0</v>
      </c>
      <c r="K1014" s="111">
        <f>База!K1019-'База (2)'!K1014</f>
        <v>0</v>
      </c>
      <c r="L1014" s="18">
        <f>База!L1019-'База (2)'!L1014</f>
        <v>0</v>
      </c>
      <c r="M1014" s="29">
        <f>База!M1019-'База (2)'!M1014</f>
        <v>0</v>
      </c>
      <c r="N1014" s="181">
        <f>База!N1019-'База (2)'!N1014</f>
        <v>0</v>
      </c>
      <c r="O1014" s="19">
        <f>База!O1019-'База (2)'!O1014</f>
        <v>0</v>
      </c>
      <c r="P1014" s="32">
        <f>База!P1019-'База (2)'!P1014</f>
        <v>0</v>
      </c>
      <c r="Q1014" s="93"/>
      <c r="R1014" s="93"/>
      <c r="S1014" s="93"/>
      <c r="T1014" s="87"/>
      <c r="U1014" s="81"/>
    </row>
    <row r="1015" spans="1:28" s="20" customFormat="1" outlineLevel="1">
      <c r="A1015" s="194" t="s">
        <v>133</v>
      </c>
      <c r="B1015" s="7" t="s">
        <v>189</v>
      </c>
      <c r="C1015" s="11" t="s">
        <v>144</v>
      </c>
      <c r="D1015" s="164" t="s">
        <v>1</v>
      </c>
      <c r="E1015" s="28">
        <f>База!E1022-'База (2)'!E1015</f>
        <v>-979</v>
      </c>
      <c r="F1015" s="17">
        <f>База!F1022-'База (2)'!F1015</f>
        <v>-4200</v>
      </c>
      <c r="G1015" s="29">
        <f>База!G1022-'База (2)'!G1015</f>
        <v>-4531980</v>
      </c>
      <c r="H1015" s="28">
        <f>База!H1022-'База (2)'!H1015</f>
        <v>-756</v>
      </c>
      <c r="I1015" s="17">
        <f>База!I1022-'База (2)'!I1015</f>
        <v>-3000</v>
      </c>
      <c r="J1015" s="29">
        <f>База!J1022-'База (2)'!J1015</f>
        <v>-3150060</v>
      </c>
      <c r="K1015" s="111">
        <f>База!K1022-'База (2)'!K1015</f>
        <v>223</v>
      </c>
      <c r="L1015" s="18">
        <f>База!L1022-'База (2)'!L1015</f>
        <v>1200</v>
      </c>
      <c r="M1015" s="29">
        <f>База!M1022-'База (2)'!M1015</f>
        <v>1381920</v>
      </c>
      <c r="N1015" s="181">
        <f>База!N1022-'База (2)'!N1015</f>
        <v>0.22778345250255363</v>
      </c>
      <c r="O1015" s="19">
        <f>База!O1022-'База (2)'!O1015</f>
        <v>0.2857142857142857</v>
      </c>
      <c r="P1015" s="32">
        <f>База!P1022-'База (2)'!P1015</f>
        <v>0.30492632359366106</v>
      </c>
      <c r="Q1015" s="93"/>
      <c r="R1015" s="93"/>
      <c r="S1015" s="93"/>
      <c r="T1015" s="87"/>
      <c r="U1015" s="81"/>
    </row>
    <row r="1016" spans="1:28" s="16" customFormat="1" outlineLevel="1">
      <c r="A1016" s="193" t="s">
        <v>133</v>
      </c>
      <c r="B1016" s="5" t="s">
        <v>143</v>
      </c>
      <c r="C1016" s="6" t="s">
        <v>2</v>
      </c>
      <c r="D1016" s="163" t="s">
        <v>3</v>
      </c>
      <c r="E1016" s="26">
        <f>База!E1023-'База (2)'!E1016</f>
        <v>0</v>
      </c>
      <c r="F1016" s="14">
        <f>База!F1023-'База (2)'!F1016</f>
        <v>0</v>
      </c>
      <c r="G1016" s="27">
        <f>База!G1023-'База (2)'!G1016</f>
        <v>0</v>
      </c>
      <c r="H1016" s="230">
        <f>База!H1023-'База (2)'!H1016</f>
        <v>0</v>
      </c>
      <c r="I1016" s="231">
        <f>База!I1023-'База (2)'!I1016</f>
        <v>0</v>
      </c>
      <c r="J1016" s="232">
        <f>База!J1023-'База (2)'!J1016</f>
        <v>0</v>
      </c>
      <c r="K1016" s="165">
        <f>База!K1023-'База (2)'!K1016</f>
        <v>0</v>
      </c>
      <c r="L1016" s="21">
        <f>База!L1023-'База (2)'!L1016</f>
        <v>0</v>
      </c>
      <c r="M1016" s="27">
        <f>База!M1023-'База (2)'!M1016</f>
        <v>0</v>
      </c>
      <c r="N1016" s="30">
        <f>База!N1023-'База (2)'!N1016</f>
        <v>0</v>
      </c>
      <c r="O1016" s="15">
        <f>База!O1023-'База (2)'!O1016</f>
        <v>0</v>
      </c>
      <c r="P1016" s="31">
        <f>База!P1023-'База (2)'!P1016</f>
        <v>0</v>
      </c>
      <c r="Q1016" s="92"/>
      <c r="R1016" s="92"/>
      <c r="S1016" s="92"/>
      <c r="T1016" s="86"/>
      <c r="U1016" s="81"/>
    </row>
    <row r="1017" spans="1:28" s="13" customFormat="1">
      <c r="A1017" s="36" t="s">
        <v>122</v>
      </c>
      <c r="B1017" s="37" t="s">
        <v>134</v>
      </c>
      <c r="C1017" s="215" t="s">
        <v>6</v>
      </c>
      <c r="D1017" s="208" t="s">
        <v>145</v>
      </c>
      <c r="E1017" s="40" t="e">
        <f>База!E1024-'База (2)'!E1017</f>
        <v>#VALUE!</v>
      </c>
      <c r="F1017" s="41" t="e">
        <f>База!F1024-'База (2)'!F1017</f>
        <v>#VALUE!</v>
      </c>
      <c r="G1017" s="42">
        <f>База!G1024-'База (2)'!G1017</f>
        <v>-2092913.12</v>
      </c>
      <c r="H1017" s="40" t="e">
        <f>База!H1024-'База (2)'!H1017</f>
        <v>#VALUE!</v>
      </c>
      <c r="I1017" s="41" t="e">
        <f>База!I1024-'База (2)'!I1017</f>
        <v>#VALUE!</v>
      </c>
      <c r="J1017" s="42">
        <f>База!J1024-'База (2)'!J1017</f>
        <v>-881529</v>
      </c>
      <c r="K1017" s="40" t="e">
        <f>База!K1024-'База (2)'!K1017</f>
        <v>#VALUE!</v>
      </c>
      <c r="L1017" s="41" t="e">
        <f>База!L1024-'База (2)'!L1017</f>
        <v>#VALUE!</v>
      </c>
      <c r="M1017" s="42">
        <f>База!M1024-'База (2)'!M1017</f>
        <v>1211384.1200000001</v>
      </c>
      <c r="N1017" s="216" t="e">
        <f>База!N1024-'База (2)'!N1017</f>
        <v>#VALUE!</v>
      </c>
      <c r="O1017" s="217" t="e">
        <f>База!O1024-'База (2)'!O1017</f>
        <v>#VALUE!</v>
      </c>
      <c r="P1017" s="43">
        <f>База!P1024-'База (2)'!P1017</f>
        <v>0.5148039201956025</v>
      </c>
      <c r="Q1017" s="91"/>
      <c r="R1017" s="91"/>
      <c r="S1017" s="91"/>
      <c r="T1017" s="85"/>
      <c r="U1017" s="81"/>
      <c r="W1017" s="81"/>
      <c r="X1017" s="81">
        <v>2341529</v>
      </c>
    </row>
    <row r="1018" spans="1:28" s="16" customFormat="1" outlineLevel="1">
      <c r="A1018" s="193" t="s">
        <v>134</v>
      </c>
      <c r="B1018" s="5" t="s">
        <v>136</v>
      </c>
      <c r="C1018" s="6" t="s">
        <v>137</v>
      </c>
      <c r="D1018" s="161" t="s">
        <v>194</v>
      </c>
      <c r="E1018" s="26">
        <f>База!E1025-'База (2)'!E1018</f>
        <v>0</v>
      </c>
      <c r="F1018" s="14">
        <f>База!F1025-'База (2)'!F1018</f>
        <v>0</v>
      </c>
      <c r="G1018" s="27">
        <f>База!G1025-'База (2)'!G1018</f>
        <v>0</v>
      </c>
      <c r="H1018" s="26">
        <f>База!H1025-'База (2)'!H1018</f>
        <v>0</v>
      </c>
      <c r="I1018" s="14">
        <f>База!I1025-'База (2)'!I1018</f>
        <v>0</v>
      </c>
      <c r="J1018" s="27">
        <f>База!J1025-'База (2)'!J1018</f>
        <v>0</v>
      </c>
      <c r="K1018" s="26">
        <f>База!K1025-'База (2)'!K1018</f>
        <v>0</v>
      </c>
      <c r="L1018" s="14">
        <f>База!L1025-'База (2)'!L1018</f>
        <v>0</v>
      </c>
      <c r="M1018" s="27">
        <f>База!M1025-'База (2)'!M1018</f>
        <v>0</v>
      </c>
      <c r="N1018" s="30">
        <f>База!N1025-'База (2)'!N1018</f>
        <v>0</v>
      </c>
      <c r="O1018" s="15">
        <f>База!O1025-'База (2)'!O1018</f>
        <v>0</v>
      </c>
      <c r="P1018" s="31">
        <f>База!P1025-'База (2)'!P1018</f>
        <v>0</v>
      </c>
      <c r="Q1018" s="92"/>
      <c r="R1018" s="92"/>
      <c r="S1018" s="92"/>
      <c r="T1018" s="86"/>
      <c r="U1018" s="81"/>
    </row>
    <row r="1019" spans="1:28" s="20" customFormat="1" outlineLevel="1">
      <c r="A1019" s="194" t="s">
        <v>134</v>
      </c>
      <c r="B1019" s="7"/>
      <c r="C1019" s="8" t="s">
        <v>166</v>
      </c>
      <c r="D1019" s="162" t="s">
        <v>194</v>
      </c>
      <c r="E1019" s="28">
        <f>База!E1026-'База (2)'!E1019</f>
        <v>0</v>
      </c>
      <c r="F1019" s="17">
        <f>База!F1026-'База (2)'!F1019</f>
        <v>0</v>
      </c>
      <c r="G1019" s="29">
        <f>База!G1026-'База (2)'!G1019</f>
        <v>0</v>
      </c>
      <c r="H1019" s="28">
        <f>База!H1026-'База (2)'!H1019</f>
        <v>0</v>
      </c>
      <c r="I1019" s="17">
        <f>База!I1026-'База (2)'!I1019</f>
        <v>0</v>
      </c>
      <c r="J1019" s="29">
        <f>База!J1026-'База (2)'!J1019</f>
        <v>0</v>
      </c>
      <c r="K1019" s="28">
        <f>База!K1026-'База (2)'!K1019</f>
        <v>0</v>
      </c>
      <c r="L1019" s="18">
        <f>База!L1026-'База (2)'!L1019</f>
        <v>0</v>
      </c>
      <c r="M1019" s="29">
        <f>База!M1026-'База (2)'!M1019</f>
        <v>0</v>
      </c>
      <c r="N1019" s="181">
        <f>База!N1026-'База (2)'!N1019</f>
        <v>0</v>
      </c>
      <c r="O1019" s="19">
        <f>База!O1026-'База (2)'!O1019</f>
        <v>0</v>
      </c>
      <c r="P1019" s="32">
        <f>База!P1026-'База (2)'!P1019</f>
        <v>0</v>
      </c>
      <c r="Q1019" s="93"/>
      <c r="R1019" s="93"/>
      <c r="S1019" s="93"/>
      <c r="T1019" s="87"/>
      <c r="U1019" s="81"/>
    </row>
    <row r="1020" spans="1:28" s="20" customFormat="1" outlineLevel="1">
      <c r="A1020" s="194" t="s">
        <v>134</v>
      </c>
      <c r="B1020" s="7"/>
      <c r="C1020" s="8" t="s">
        <v>167</v>
      </c>
      <c r="D1020" s="162" t="s">
        <v>194</v>
      </c>
      <c r="E1020" s="28">
        <f>База!E1027-'База (2)'!E1020</f>
        <v>0</v>
      </c>
      <c r="F1020" s="17">
        <f>База!F1027-'База (2)'!F1020</f>
        <v>0</v>
      </c>
      <c r="G1020" s="29">
        <f>База!G1027-'База (2)'!G1020</f>
        <v>0</v>
      </c>
      <c r="H1020" s="28">
        <f>База!H1027-'База (2)'!H1020</f>
        <v>0</v>
      </c>
      <c r="I1020" s="17">
        <f>База!I1027-'База (2)'!I1020</f>
        <v>0</v>
      </c>
      <c r="J1020" s="29">
        <f>База!J1027-'База (2)'!J1020</f>
        <v>0</v>
      </c>
      <c r="K1020" s="111">
        <f>База!K1027-'База (2)'!K1020</f>
        <v>0</v>
      </c>
      <c r="L1020" s="18">
        <f>База!L1027-'База (2)'!L1020</f>
        <v>0</v>
      </c>
      <c r="M1020" s="29">
        <f>База!M1027-'База (2)'!M1020</f>
        <v>0</v>
      </c>
      <c r="N1020" s="181">
        <f>База!N1027-'База (2)'!N1020</f>
        <v>0</v>
      </c>
      <c r="O1020" s="19">
        <f>База!O1027-'База (2)'!O1020</f>
        <v>0</v>
      </c>
      <c r="P1020" s="32">
        <f>База!P1027-'База (2)'!P1020</f>
        <v>0</v>
      </c>
      <c r="Q1020" s="93"/>
      <c r="R1020" s="93"/>
      <c r="S1020" s="93"/>
      <c r="T1020" s="87"/>
      <c r="U1020" s="81"/>
    </row>
    <row r="1021" spans="1:28" s="20" customFormat="1" outlineLevel="1">
      <c r="A1021" s="194" t="s">
        <v>134</v>
      </c>
      <c r="B1021" s="7" t="s">
        <v>168</v>
      </c>
      <c r="C1021" s="8" t="s">
        <v>138</v>
      </c>
      <c r="D1021" s="162" t="s">
        <v>194</v>
      </c>
      <c r="E1021" s="28">
        <f>База!E1028-'База (2)'!E1021</f>
        <v>0</v>
      </c>
      <c r="F1021" s="17">
        <f>База!F1028-'База (2)'!F1021</f>
        <v>0</v>
      </c>
      <c r="G1021" s="29">
        <f>База!G1028-'База (2)'!G1021</f>
        <v>0</v>
      </c>
      <c r="H1021" s="28">
        <f>База!H1028-'База (2)'!H1021</f>
        <v>0</v>
      </c>
      <c r="I1021" s="17">
        <f>База!I1028-'База (2)'!I1021</f>
        <v>0</v>
      </c>
      <c r="J1021" s="29">
        <f>База!J1028-'База (2)'!J1021</f>
        <v>0</v>
      </c>
      <c r="K1021" s="111">
        <f>База!K1028-'База (2)'!K1021</f>
        <v>0</v>
      </c>
      <c r="L1021" s="18">
        <f>База!L1028-'База (2)'!L1021</f>
        <v>0</v>
      </c>
      <c r="M1021" s="29">
        <f>База!M1028-'База (2)'!M1021</f>
        <v>0</v>
      </c>
      <c r="N1021" s="181">
        <f>База!N1028-'База (2)'!N1021</f>
        <v>0</v>
      </c>
      <c r="O1021" s="19">
        <f>База!O1028-'База (2)'!O1021</f>
        <v>0</v>
      </c>
      <c r="P1021" s="32">
        <f>База!P1028-'База (2)'!P1021</f>
        <v>0</v>
      </c>
      <c r="Q1021" s="93"/>
      <c r="R1021" s="93"/>
      <c r="S1021" s="93"/>
      <c r="U1021" s="81"/>
    </row>
    <row r="1022" spans="1:28" s="20" customFormat="1" ht="31.5" outlineLevel="1">
      <c r="A1022" s="194" t="s">
        <v>134</v>
      </c>
      <c r="B1022" s="7" t="s">
        <v>169</v>
      </c>
      <c r="C1022" s="129" t="s">
        <v>181</v>
      </c>
      <c r="D1022" s="162" t="s">
        <v>195</v>
      </c>
      <c r="E1022" s="28">
        <f>База!E1029-'База (2)'!E1022</f>
        <v>0</v>
      </c>
      <c r="F1022" s="17">
        <f>База!F1029-'База (2)'!F1022</f>
        <v>0</v>
      </c>
      <c r="G1022" s="29">
        <f>База!G1029-'База (2)'!G1022</f>
        <v>0</v>
      </c>
      <c r="H1022" s="111">
        <f>База!H1029-'База (2)'!H1022</f>
        <v>0</v>
      </c>
      <c r="I1022" s="18">
        <f>База!I1029-'База (2)'!I1022</f>
        <v>0</v>
      </c>
      <c r="J1022" s="29">
        <f>База!J1029-'База (2)'!J1022</f>
        <v>0</v>
      </c>
      <c r="K1022" s="28">
        <f>База!K1029-'База (2)'!K1022</f>
        <v>0</v>
      </c>
      <c r="L1022" s="18">
        <f>База!L1029-'База (2)'!L1022</f>
        <v>0</v>
      </c>
      <c r="M1022" s="29">
        <f>База!M1029-'База (2)'!M1022</f>
        <v>0</v>
      </c>
      <c r="N1022" s="181">
        <f>База!N1029-'База (2)'!N1022</f>
        <v>0</v>
      </c>
      <c r="O1022" s="19">
        <f>База!O1029-'База (2)'!O1022</f>
        <v>0</v>
      </c>
      <c r="P1022" s="32">
        <f>База!P1029-'База (2)'!P1022</f>
        <v>0</v>
      </c>
      <c r="Q1022" s="93"/>
      <c r="R1022" s="93"/>
      <c r="S1022" s="93"/>
      <c r="T1022" s="87"/>
      <c r="U1022" s="81"/>
    </row>
    <row r="1023" spans="1:28" s="20" customFormat="1" outlineLevel="1">
      <c r="A1023" s="194" t="s">
        <v>134</v>
      </c>
      <c r="B1023" s="7" t="s">
        <v>170</v>
      </c>
      <c r="C1023" s="8" t="s">
        <v>180</v>
      </c>
      <c r="D1023" s="162" t="s">
        <v>194</v>
      </c>
      <c r="E1023" s="28">
        <f>База!E1030-'База (2)'!E1023</f>
        <v>0</v>
      </c>
      <c r="F1023" s="17">
        <f>База!F1030-'База (2)'!F1023</f>
        <v>0</v>
      </c>
      <c r="G1023" s="29">
        <f>База!G1030-'База (2)'!G1023</f>
        <v>0</v>
      </c>
      <c r="H1023" s="28">
        <f>База!H1030-'База (2)'!H1023</f>
        <v>0</v>
      </c>
      <c r="I1023" s="17">
        <f>База!I1030-'База (2)'!I1023</f>
        <v>0</v>
      </c>
      <c r="J1023" s="29">
        <f>База!J1030-'База (2)'!J1023</f>
        <v>0</v>
      </c>
      <c r="K1023" s="111">
        <f>База!K1030-'База (2)'!K1023</f>
        <v>0</v>
      </c>
      <c r="L1023" s="18">
        <f>База!L1030-'База (2)'!L1023</f>
        <v>0</v>
      </c>
      <c r="M1023" s="29">
        <f>База!M1030-'База (2)'!M1023</f>
        <v>0</v>
      </c>
      <c r="N1023" s="181">
        <f>База!N1030-'База (2)'!N1023</f>
        <v>0</v>
      </c>
      <c r="O1023" s="19">
        <f>База!O1030-'База (2)'!O1023</f>
        <v>0</v>
      </c>
      <c r="P1023" s="32">
        <f>База!P1030-'База (2)'!P1023</f>
        <v>0</v>
      </c>
      <c r="Q1023" s="93"/>
      <c r="R1023" s="93"/>
      <c r="S1023" s="93"/>
      <c r="T1023" s="87"/>
      <c r="U1023" s="81"/>
      <c r="AB1023" s="22"/>
    </row>
    <row r="1024" spans="1:28" s="20" customFormat="1" outlineLevel="1">
      <c r="A1024" s="194" t="s">
        <v>134</v>
      </c>
      <c r="B1024" s="7" t="s">
        <v>171</v>
      </c>
      <c r="C1024" s="8" t="s">
        <v>156</v>
      </c>
      <c r="D1024" s="162"/>
      <c r="E1024" s="28">
        <f>База!E1031-'База (2)'!E1024</f>
        <v>0</v>
      </c>
      <c r="F1024" s="17">
        <f>База!F1031-'База (2)'!F1024</f>
        <v>0</v>
      </c>
      <c r="G1024" s="29">
        <f>База!G1031-'База (2)'!G1024</f>
        <v>0</v>
      </c>
      <c r="H1024" s="28">
        <f>База!H1031-'База (2)'!H1024</f>
        <v>0</v>
      </c>
      <c r="I1024" s="17">
        <f>База!I1031-'База (2)'!I1024</f>
        <v>0</v>
      </c>
      <c r="J1024" s="29">
        <f>База!J1031-'База (2)'!J1024</f>
        <v>0</v>
      </c>
      <c r="K1024" s="111">
        <f>База!K1031-'База (2)'!K1024</f>
        <v>0</v>
      </c>
      <c r="L1024" s="18">
        <f>База!L1031-'База (2)'!L1024</f>
        <v>0</v>
      </c>
      <c r="M1024" s="29">
        <f>База!M1031-'База (2)'!M1024</f>
        <v>0</v>
      </c>
      <c r="N1024" s="181">
        <f>База!N1031-'База (2)'!N1024</f>
        <v>0</v>
      </c>
      <c r="O1024" s="19">
        <f>База!O1031-'База (2)'!O1024</f>
        <v>0</v>
      </c>
      <c r="P1024" s="32">
        <f>База!P1031-'База (2)'!P1024</f>
        <v>0</v>
      </c>
      <c r="Q1024" s="93"/>
      <c r="R1024" s="93"/>
      <c r="S1024" s="93"/>
      <c r="T1024" s="87"/>
      <c r="U1024" s="81"/>
    </row>
    <row r="1025" spans="1:24" s="20" customFormat="1" outlineLevel="1">
      <c r="A1025" s="193" t="s">
        <v>134</v>
      </c>
      <c r="B1025" s="5" t="s">
        <v>141</v>
      </c>
      <c r="C1025" s="6" t="s">
        <v>140</v>
      </c>
      <c r="D1025" s="161" t="s">
        <v>159</v>
      </c>
      <c r="E1025" s="26">
        <f>База!E1032-'База (2)'!E1025</f>
        <v>0</v>
      </c>
      <c r="F1025" s="14">
        <f>База!F1032-'База (2)'!F1025</f>
        <v>0</v>
      </c>
      <c r="G1025" s="27">
        <f>База!G1032-'База (2)'!G1025</f>
        <v>0</v>
      </c>
      <c r="H1025" s="26">
        <f>База!H1032-'База (2)'!H1025</f>
        <v>0</v>
      </c>
      <c r="I1025" s="21">
        <f>База!I1032-'База (2)'!I1025</f>
        <v>0</v>
      </c>
      <c r="J1025" s="27">
        <f>База!J1032-'База (2)'!J1025</f>
        <v>0</v>
      </c>
      <c r="K1025" s="26">
        <f>База!K1032-'База (2)'!K1025</f>
        <v>0</v>
      </c>
      <c r="L1025" s="21">
        <f>База!L1032-'База (2)'!L1025</f>
        <v>0</v>
      </c>
      <c r="M1025" s="27">
        <f>База!M1032-'База (2)'!M1025</f>
        <v>0</v>
      </c>
      <c r="N1025" s="30">
        <f>База!N1032-'База (2)'!N1025</f>
        <v>0</v>
      </c>
      <c r="O1025" s="15">
        <f>База!O1032-'База (2)'!O1025</f>
        <v>0</v>
      </c>
      <c r="P1025" s="31">
        <f>База!P1032-'База (2)'!P1025</f>
        <v>0</v>
      </c>
      <c r="Q1025" s="92"/>
      <c r="R1025" s="92"/>
      <c r="S1025" s="92"/>
      <c r="T1025" s="87"/>
      <c r="U1025" s="81"/>
    </row>
    <row r="1026" spans="1:24" s="20" customFormat="1" outlineLevel="1">
      <c r="A1026" s="193" t="s">
        <v>134</v>
      </c>
      <c r="B1026" s="5"/>
      <c r="C1026" s="8" t="s">
        <v>166</v>
      </c>
      <c r="D1026" s="162" t="s">
        <v>159</v>
      </c>
      <c r="E1026" s="28">
        <f>База!E1033-'База (2)'!E1026</f>
        <v>0</v>
      </c>
      <c r="F1026" s="17">
        <f>База!F1033-'База (2)'!F1026</f>
        <v>0</v>
      </c>
      <c r="G1026" s="29">
        <f>База!G1033-'База (2)'!G1026</f>
        <v>0</v>
      </c>
      <c r="H1026" s="28">
        <f>База!H1033-'База (2)'!H1026</f>
        <v>0</v>
      </c>
      <c r="I1026" s="17">
        <f>База!I1033-'База (2)'!I1026</f>
        <v>0</v>
      </c>
      <c r="J1026" s="29">
        <f>База!J1033-'База (2)'!J1026</f>
        <v>0</v>
      </c>
      <c r="K1026" s="111">
        <f>База!K1033-'База (2)'!K1026</f>
        <v>0</v>
      </c>
      <c r="L1026" s="18">
        <f>База!L1033-'База (2)'!L1026</f>
        <v>0</v>
      </c>
      <c r="M1026" s="29">
        <f>База!M1033-'База (2)'!M1026</f>
        <v>0</v>
      </c>
      <c r="N1026" s="30">
        <f>База!N1033-'База (2)'!N1026</f>
        <v>0</v>
      </c>
      <c r="O1026" s="15">
        <f>База!O1033-'База (2)'!O1026</f>
        <v>0</v>
      </c>
      <c r="P1026" s="31">
        <f>База!P1033-'База (2)'!P1026</f>
        <v>0</v>
      </c>
      <c r="Q1026" s="93"/>
      <c r="R1026" s="93"/>
      <c r="S1026" s="93"/>
      <c r="T1026" s="87"/>
      <c r="U1026" s="81"/>
    </row>
    <row r="1027" spans="1:24" s="16" customFormat="1" outlineLevel="1">
      <c r="A1027" s="193" t="s">
        <v>134</v>
      </c>
      <c r="B1027" s="5"/>
      <c r="C1027" s="8" t="s">
        <v>167</v>
      </c>
      <c r="D1027" s="162" t="s">
        <v>159</v>
      </c>
      <c r="E1027" s="28">
        <f>База!E1034-'База (2)'!E1027</f>
        <v>0</v>
      </c>
      <c r="F1027" s="17">
        <f>База!F1034-'База (2)'!F1027</f>
        <v>0</v>
      </c>
      <c r="G1027" s="29">
        <f>База!G1034-'База (2)'!G1027</f>
        <v>0</v>
      </c>
      <c r="H1027" s="111">
        <f>База!H1034-'База (2)'!H1027</f>
        <v>0</v>
      </c>
      <c r="I1027" s="18">
        <f>База!I1034-'База (2)'!I1027</f>
        <v>0</v>
      </c>
      <c r="J1027" s="29">
        <f>База!J1034-'База (2)'!J1027</f>
        <v>0</v>
      </c>
      <c r="K1027" s="111">
        <f>База!K1034-'База (2)'!K1027</f>
        <v>0</v>
      </c>
      <c r="L1027" s="18">
        <f>База!L1034-'База (2)'!L1027</f>
        <v>0</v>
      </c>
      <c r="M1027" s="29">
        <f>База!M1034-'База (2)'!M1027</f>
        <v>0</v>
      </c>
      <c r="N1027" s="181">
        <f>База!N1034-'База (2)'!N1027</f>
        <v>0</v>
      </c>
      <c r="O1027" s="19">
        <f>База!O1034-'База (2)'!O1027</f>
        <v>0</v>
      </c>
      <c r="P1027" s="32">
        <f>База!P1034-'База (2)'!P1027</f>
        <v>0</v>
      </c>
      <c r="Q1027" s="93"/>
      <c r="R1027" s="93"/>
      <c r="S1027" s="93"/>
      <c r="T1027" s="86"/>
      <c r="U1027" s="81"/>
    </row>
    <row r="1028" spans="1:24" s="20" customFormat="1" ht="31.5" outlineLevel="1">
      <c r="A1028" s="193" t="s">
        <v>134</v>
      </c>
      <c r="B1028" s="5"/>
      <c r="C1028" s="129" t="s">
        <v>182</v>
      </c>
      <c r="D1028" s="162" t="s">
        <v>159</v>
      </c>
      <c r="E1028" s="28">
        <f>База!E1035-'База (2)'!E1028</f>
        <v>0</v>
      </c>
      <c r="F1028" s="17">
        <f>База!F1035-'База (2)'!F1028</f>
        <v>0</v>
      </c>
      <c r="G1028" s="29">
        <f>База!G1035-'База (2)'!G1028</f>
        <v>0</v>
      </c>
      <c r="H1028" s="28">
        <f>База!H1035-'База (2)'!H1028</f>
        <v>0</v>
      </c>
      <c r="I1028" s="18">
        <f>База!I1035-'База (2)'!I1028</f>
        <v>0</v>
      </c>
      <c r="J1028" s="29">
        <f>База!J1035-'База (2)'!J1028</f>
        <v>0</v>
      </c>
      <c r="K1028" s="111">
        <f>База!K1035-'База (2)'!K1028</f>
        <v>0</v>
      </c>
      <c r="L1028" s="18">
        <f>База!L1035-'База (2)'!L1028</f>
        <v>0</v>
      </c>
      <c r="M1028" s="29">
        <f>База!M1035-'База (2)'!M1028</f>
        <v>0</v>
      </c>
      <c r="N1028" s="30">
        <f>База!N1035-'База (2)'!N1028</f>
        <v>0</v>
      </c>
      <c r="O1028" s="15">
        <f>База!O1035-'База (2)'!O1028</f>
        <v>0</v>
      </c>
      <c r="P1028" s="31">
        <f>База!P1035-'База (2)'!P1028</f>
        <v>0</v>
      </c>
      <c r="Q1028" s="93"/>
      <c r="R1028" s="93"/>
      <c r="S1028" s="93"/>
      <c r="T1028" s="87"/>
      <c r="U1028" s="81"/>
    </row>
    <row r="1029" spans="1:24" s="20" customFormat="1" outlineLevel="1">
      <c r="A1029" s="194" t="s">
        <v>134</v>
      </c>
      <c r="B1029" s="7" t="s">
        <v>185</v>
      </c>
      <c r="C1029" s="8" t="s">
        <v>157</v>
      </c>
      <c r="D1029" s="162" t="s">
        <v>159</v>
      </c>
      <c r="E1029" s="28">
        <f>База!E1036-'База (2)'!E1029</f>
        <v>46</v>
      </c>
      <c r="F1029" s="17">
        <f>База!F1036-'База (2)'!F1029</f>
        <v>665</v>
      </c>
      <c r="G1029" s="29">
        <f>База!G1036-'База (2)'!G1029</f>
        <v>1188575.8799999999</v>
      </c>
      <c r="H1029" s="28">
        <f>База!H1036-'База (2)'!H1029</f>
        <v>254</v>
      </c>
      <c r="I1029" s="17">
        <f>База!I1036-'База (2)'!I1029</f>
        <v>1000</v>
      </c>
      <c r="J1029" s="29">
        <f>База!J1036-'База (2)'!J1029</f>
        <v>1460000</v>
      </c>
      <c r="K1029" s="111">
        <f>База!K1036-'База (2)'!K1029</f>
        <v>208</v>
      </c>
      <c r="L1029" s="18">
        <f>База!L1036-'База (2)'!L1029</f>
        <v>335</v>
      </c>
      <c r="M1029" s="29">
        <f>База!M1036-'База (2)'!M1029</f>
        <v>271424.12000000011</v>
      </c>
      <c r="N1029" s="181">
        <f>База!N1036-'База (2)'!N1029</f>
        <v>4.5217391304347823</v>
      </c>
      <c r="O1029" s="19">
        <f>База!O1036-'База (2)'!O1029</f>
        <v>0.50375939849624063</v>
      </c>
      <c r="P1029" s="32">
        <f>База!P1036-'База (2)'!P1029</f>
        <v>0.2283607841680248</v>
      </c>
      <c r="Q1029" s="93"/>
      <c r="R1029" s="93"/>
      <c r="S1029" s="93"/>
      <c r="T1029" s="87"/>
      <c r="U1029" s="81"/>
    </row>
    <row r="1030" spans="1:24" s="20" customFormat="1" outlineLevel="1">
      <c r="A1030" s="194" t="s">
        <v>134</v>
      </c>
      <c r="B1030" s="7" t="s">
        <v>186</v>
      </c>
      <c r="C1030" s="8" t="s">
        <v>183</v>
      </c>
      <c r="D1030" s="162" t="s">
        <v>159</v>
      </c>
      <c r="E1030" s="28">
        <f>База!E1037-'База (2)'!E1030</f>
        <v>0</v>
      </c>
      <c r="F1030" s="17">
        <f>База!F1037-'База (2)'!F1030</f>
        <v>0</v>
      </c>
      <c r="G1030" s="29">
        <f>База!G1037-'База (2)'!G1030</f>
        <v>0</v>
      </c>
      <c r="H1030" s="28">
        <f>База!H1037-'База (2)'!H1030</f>
        <v>0</v>
      </c>
      <c r="I1030" s="17">
        <f>База!I1037-'База (2)'!I1030</f>
        <v>0</v>
      </c>
      <c r="J1030" s="29">
        <f>База!J1037-'База (2)'!J1030</f>
        <v>0</v>
      </c>
      <c r="K1030" s="111">
        <f>База!K1037-'База (2)'!K1030</f>
        <v>0</v>
      </c>
      <c r="L1030" s="18">
        <f>База!L1037-'База (2)'!L1030</f>
        <v>0</v>
      </c>
      <c r="M1030" s="29">
        <f>База!M1037-'База (2)'!M1030</f>
        <v>0</v>
      </c>
      <c r="N1030" s="181">
        <f>База!N1037-'База (2)'!N1030</f>
        <v>0</v>
      </c>
      <c r="O1030" s="19">
        <f>База!O1037-'База (2)'!O1030</f>
        <v>0</v>
      </c>
      <c r="P1030" s="32">
        <f>База!P1037-'База (2)'!P1030</f>
        <v>0</v>
      </c>
      <c r="Q1030" s="93"/>
      <c r="R1030" s="93"/>
      <c r="S1030" s="93"/>
      <c r="T1030" s="87"/>
      <c r="U1030" s="81"/>
    </row>
    <row r="1031" spans="1:24" s="20" customFormat="1" outlineLevel="1">
      <c r="A1031" s="194" t="s">
        <v>134</v>
      </c>
      <c r="B1031" s="7" t="s">
        <v>187</v>
      </c>
      <c r="C1031" s="8" t="s">
        <v>156</v>
      </c>
      <c r="D1031" s="162"/>
      <c r="E1031" s="28" t="e">
        <f>База!#REF!-'База (2)'!E1031</f>
        <v>#REF!</v>
      </c>
      <c r="F1031" s="17" t="e">
        <f>База!#REF!-'База (2)'!F1031</f>
        <v>#REF!</v>
      </c>
      <c r="G1031" s="29" t="e">
        <f>База!#REF!-'База (2)'!G1031</f>
        <v>#REF!</v>
      </c>
      <c r="H1031" s="28" t="e">
        <f>База!#REF!-'База (2)'!H1031</f>
        <v>#REF!</v>
      </c>
      <c r="I1031" s="17" t="e">
        <f>База!#REF!-'База (2)'!I1031</f>
        <v>#REF!</v>
      </c>
      <c r="J1031" s="29" t="e">
        <f>База!#REF!-'База (2)'!J1031</f>
        <v>#REF!</v>
      </c>
      <c r="K1031" s="111" t="e">
        <f>База!#REF!-'База (2)'!K1031</f>
        <v>#REF!</v>
      </c>
      <c r="L1031" s="18" t="e">
        <f>База!#REF!-'База (2)'!L1031</f>
        <v>#REF!</v>
      </c>
      <c r="M1031" s="29" t="e">
        <f>База!#REF!-'База (2)'!M1031</f>
        <v>#REF!</v>
      </c>
      <c r="N1031" s="181" t="e">
        <f>База!#REF!-'База (2)'!N1031</f>
        <v>#REF!</v>
      </c>
      <c r="O1031" s="19" t="e">
        <f>База!#REF!-'База (2)'!O1031</f>
        <v>#REF!</v>
      </c>
      <c r="P1031" s="32" t="e">
        <f>База!#REF!-'База (2)'!P1031</f>
        <v>#REF!</v>
      </c>
      <c r="Q1031" s="93"/>
      <c r="R1031" s="93"/>
      <c r="S1031" s="93"/>
      <c r="U1031" s="81"/>
    </row>
    <row r="1032" spans="1:24" s="20" customFormat="1" ht="31.5" outlineLevel="1">
      <c r="A1032" s="193" t="s">
        <v>134</v>
      </c>
      <c r="B1032" s="5" t="s">
        <v>139</v>
      </c>
      <c r="C1032" s="9" t="s">
        <v>142</v>
      </c>
      <c r="D1032" s="163" t="s">
        <v>1</v>
      </c>
      <c r="E1032" s="26">
        <f>База!E1038-'База (2)'!E1032</f>
        <v>-483</v>
      </c>
      <c r="F1032" s="21">
        <f>База!F1038-'База (2)'!F1032</f>
        <v>-2019</v>
      </c>
      <c r="G1032" s="27">
        <f>База!G1038-'База (2)'!G1032</f>
        <v>-3281489</v>
      </c>
      <c r="H1032" s="26">
        <f>База!H1038-'База (2)'!H1032</f>
        <v>-504</v>
      </c>
      <c r="I1032" s="21">
        <f>База!I1038-'База (2)'!I1032</f>
        <v>-2000</v>
      </c>
      <c r="J1032" s="27">
        <f>База!J1038-'База (2)'!J1032</f>
        <v>-2341529</v>
      </c>
      <c r="K1032" s="26">
        <f>База!K1038-'База (2)'!K1032</f>
        <v>-21</v>
      </c>
      <c r="L1032" s="21">
        <f>База!L1038-'База (2)'!L1032</f>
        <v>19</v>
      </c>
      <c r="M1032" s="27">
        <f>База!M1038-'База (2)'!M1032</f>
        <v>939960</v>
      </c>
      <c r="N1032" s="30">
        <f>База!N1038-'База (2)'!N1032</f>
        <v>-4.3478260869565216E-2</v>
      </c>
      <c r="O1032" s="15">
        <f>База!O1038-'База (2)'!O1032</f>
        <v>9.410599306587419E-3</v>
      </c>
      <c r="P1032" s="31">
        <f>База!P1038-'База (2)'!P1032</f>
        <v>0.2864431360275777</v>
      </c>
      <c r="Q1032" s="92"/>
      <c r="R1032" s="92"/>
      <c r="S1032" s="92"/>
      <c r="T1032" s="87"/>
      <c r="U1032" s="81"/>
    </row>
    <row r="1033" spans="1:24" s="20" customFormat="1" ht="31.5" outlineLevel="1">
      <c r="A1033" s="194" t="s">
        <v>134</v>
      </c>
      <c r="B1033" s="7" t="s">
        <v>188</v>
      </c>
      <c r="C1033" s="10" t="s">
        <v>184</v>
      </c>
      <c r="D1033" s="164" t="s">
        <v>1</v>
      </c>
      <c r="E1033" s="28">
        <f>База!E1039-'База (2)'!E1033</f>
        <v>0</v>
      </c>
      <c r="F1033" s="17">
        <f>База!F1039-'База (2)'!F1033</f>
        <v>0</v>
      </c>
      <c r="G1033" s="29">
        <f>База!G1039-'База (2)'!G1033</f>
        <v>0</v>
      </c>
      <c r="H1033" s="28">
        <f>База!H1039-'База (2)'!H1033</f>
        <v>0</v>
      </c>
      <c r="I1033" s="17">
        <f>База!I1039-'База (2)'!I1033</f>
        <v>0</v>
      </c>
      <c r="J1033" s="29">
        <f>База!J1039-'База (2)'!J1033</f>
        <v>0</v>
      </c>
      <c r="K1033" s="111">
        <f>База!K1039-'База (2)'!K1033</f>
        <v>0</v>
      </c>
      <c r="L1033" s="18">
        <f>База!L1039-'База (2)'!L1033</f>
        <v>0</v>
      </c>
      <c r="M1033" s="29">
        <f>База!M1039-'База (2)'!M1033</f>
        <v>0</v>
      </c>
      <c r="N1033" s="181">
        <f>База!N1039-'База (2)'!N1033</f>
        <v>0</v>
      </c>
      <c r="O1033" s="19">
        <f>База!O1039-'База (2)'!O1033</f>
        <v>0</v>
      </c>
      <c r="P1033" s="32">
        <f>База!P1039-'База (2)'!P1033</f>
        <v>0</v>
      </c>
      <c r="Q1033" s="93"/>
      <c r="R1033" s="93"/>
      <c r="S1033" s="93"/>
      <c r="T1033" s="87"/>
      <c r="U1033" s="81"/>
    </row>
    <row r="1034" spans="1:24" s="20" customFormat="1" ht="31.5" outlineLevel="1">
      <c r="A1034" s="194" t="s">
        <v>134</v>
      </c>
      <c r="B1034" s="7"/>
      <c r="C1034" s="10" t="s">
        <v>224</v>
      </c>
      <c r="D1034" s="164" t="s">
        <v>225</v>
      </c>
      <c r="E1034" s="28">
        <f>База!E1040-'База (2)'!E1034</f>
        <v>46</v>
      </c>
      <c r="F1034" s="17">
        <f>База!F1040-'База (2)'!F1034</f>
        <v>665</v>
      </c>
      <c r="G1034" s="29">
        <f>База!G1040-'База (2)'!G1034</f>
        <v>1188575.8799999999</v>
      </c>
      <c r="H1034" s="28">
        <f>База!H1040-'База (2)'!H1034</f>
        <v>254</v>
      </c>
      <c r="I1034" s="17">
        <f>База!I1040-'База (2)'!I1034</f>
        <v>1000</v>
      </c>
      <c r="J1034" s="29">
        <f>База!J1040-'База (2)'!J1034</f>
        <v>1460000</v>
      </c>
      <c r="K1034" s="111">
        <f>База!K1040-'База (2)'!K1034</f>
        <v>208</v>
      </c>
      <c r="L1034" s="18">
        <f>База!L1040-'База (2)'!L1034</f>
        <v>335</v>
      </c>
      <c r="M1034" s="29">
        <f>База!M1040-'База (2)'!M1034</f>
        <v>271424.12000000011</v>
      </c>
      <c r="N1034" s="181">
        <f>База!N1040-'База (2)'!N1034</f>
        <v>4.5217391304347823</v>
      </c>
      <c r="O1034" s="19">
        <f>База!O1040-'База (2)'!O1034</f>
        <v>0.50375939849624063</v>
      </c>
      <c r="P1034" s="32">
        <f>База!P1040-'База (2)'!P1034</f>
        <v>0.2283607841680248</v>
      </c>
      <c r="Q1034" s="93"/>
      <c r="R1034" s="93"/>
      <c r="S1034" s="93"/>
      <c r="T1034" s="87"/>
      <c r="U1034" s="81"/>
    </row>
    <row r="1035" spans="1:24" s="20" customFormat="1" outlineLevel="1">
      <c r="A1035" s="194" t="s">
        <v>134</v>
      </c>
      <c r="B1035" s="7"/>
      <c r="C1035" s="10" t="s">
        <v>222</v>
      </c>
      <c r="D1035" s="164" t="s">
        <v>223</v>
      </c>
      <c r="E1035" s="28">
        <f>База!E1041-'База (2)'!E1035</f>
        <v>0</v>
      </c>
      <c r="F1035" s="17">
        <f>База!F1041-'База (2)'!F1035</f>
        <v>0</v>
      </c>
      <c r="G1035" s="29">
        <f>База!G1041-'База (2)'!G1035</f>
        <v>0</v>
      </c>
      <c r="H1035" s="28">
        <f>База!H1041-'База (2)'!H1035</f>
        <v>0</v>
      </c>
      <c r="I1035" s="17">
        <f>База!I1041-'База (2)'!I1035</f>
        <v>0</v>
      </c>
      <c r="J1035" s="29">
        <f>База!J1041-'База (2)'!J1035</f>
        <v>0</v>
      </c>
      <c r="K1035" s="111">
        <f>База!K1041-'База (2)'!K1035</f>
        <v>0</v>
      </c>
      <c r="L1035" s="18">
        <f>База!L1041-'База (2)'!L1035</f>
        <v>0</v>
      </c>
      <c r="M1035" s="29">
        <f>База!M1041-'База (2)'!M1035</f>
        <v>0</v>
      </c>
      <c r="N1035" s="181">
        <f>База!N1041-'База (2)'!N1035</f>
        <v>0</v>
      </c>
      <c r="O1035" s="19">
        <f>База!O1041-'База (2)'!O1035</f>
        <v>0</v>
      </c>
      <c r="P1035" s="32">
        <f>База!P1041-'База (2)'!P1035</f>
        <v>0</v>
      </c>
      <c r="Q1035" s="93"/>
      <c r="R1035" s="93"/>
      <c r="S1035" s="93"/>
      <c r="T1035" s="87"/>
      <c r="U1035" s="81"/>
    </row>
    <row r="1036" spans="1:24" s="20" customFormat="1" outlineLevel="1">
      <c r="A1036" s="194" t="s">
        <v>134</v>
      </c>
      <c r="B1036" s="7" t="s">
        <v>189</v>
      </c>
      <c r="C1036" s="11" t="s">
        <v>144</v>
      </c>
      <c r="D1036" s="164" t="s">
        <v>1</v>
      </c>
      <c r="E1036" s="28">
        <f>База!E1044-'База (2)'!E1036</f>
        <v>-483</v>
      </c>
      <c r="F1036" s="17">
        <f>База!F1044-'База (2)'!F1036</f>
        <v>-2019</v>
      </c>
      <c r="G1036" s="29">
        <f>База!G1044-'База (2)'!G1036</f>
        <v>-3281489</v>
      </c>
      <c r="H1036" s="28">
        <f>База!H1044-'База (2)'!H1036</f>
        <v>-504</v>
      </c>
      <c r="I1036" s="17">
        <f>База!I1044-'База (2)'!I1036</f>
        <v>-2000</v>
      </c>
      <c r="J1036" s="29">
        <f>База!J1044-'База (2)'!J1036</f>
        <v>-2341529</v>
      </c>
      <c r="K1036" s="111">
        <f>База!K1044-'База (2)'!K1036</f>
        <v>-21</v>
      </c>
      <c r="L1036" s="18">
        <f>База!L1044-'База (2)'!L1036</f>
        <v>19</v>
      </c>
      <c r="M1036" s="29">
        <f>База!M1044-'База (2)'!M1036</f>
        <v>939960</v>
      </c>
      <c r="N1036" s="181">
        <f>База!N1044-'База (2)'!N1036</f>
        <v>-4.3478260869565216E-2</v>
      </c>
      <c r="O1036" s="19">
        <f>База!O1044-'База (2)'!O1036</f>
        <v>9.410599306587419E-3</v>
      </c>
      <c r="P1036" s="32">
        <f>База!P1044-'База (2)'!P1036</f>
        <v>0.2864431360275777</v>
      </c>
      <c r="Q1036" s="93"/>
      <c r="R1036" s="93"/>
      <c r="S1036" s="93"/>
      <c r="T1036" s="87"/>
      <c r="U1036" s="81"/>
    </row>
    <row r="1037" spans="1:24" s="16" customFormat="1" outlineLevel="1">
      <c r="A1037" s="193" t="s">
        <v>134</v>
      </c>
      <c r="B1037" s="5" t="s">
        <v>143</v>
      </c>
      <c r="C1037" s="6" t="s">
        <v>2</v>
      </c>
      <c r="D1037" s="163" t="s">
        <v>3</v>
      </c>
      <c r="E1037" s="26">
        <f>База!E1045-'База (2)'!E1037</f>
        <v>0</v>
      </c>
      <c r="F1037" s="14">
        <f>База!F1045-'База (2)'!F1037</f>
        <v>0</v>
      </c>
      <c r="G1037" s="27">
        <f>База!G1045-'База (2)'!G1037</f>
        <v>0</v>
      </c>
      <c r="H1037" s="230">
        <f>База!H1045-'База (2)'!H1037</f>
        <v>0</v>
      </c>
      <c r="I1037" s="231">
        <f>База!I1045-'База (2)'!I1037</f>
        <v>0</v>
      </c>
      <c r="J1037" s="232">
        <f>База!J1045-'База (2)'!J1037</f>
        <v>0</v>
      </c>
      <c r="K1037" s="165">
        <f>База!K1045-'База (2)'!K1037</f>
        <v>0</v>
      </c>
      <c r="L1037" s="21">
        <f>База!L1045-'База (2)'!L1037</f>
        <v>0</v>
      </c>
      <c r="M1037" s="27">
        <f>База!M1045-'База (2)'!M1037</f>
        <v>0</v>
      </c>
      <c r="N1037" s="30">
        <f>База!N1045-'База (2)'!N1037</f>
        <v>0</v>
      </c>
      <c r="O1037" s="15">
        <f>База!O1045-'База (2)'!O1037</f>
        <v>0</v>
      </c>
      <c r="P1037" s="31">
        <f>База!P1045-'База (2)'!P1037</f>
        <v>0</v>
      </c>
      <c r="Q1037" s="92"/>
      <c r="R1037" s="92"/>
      <c r="S1037" s="92"/>
      <c r="T1037" s="86"/>
      <c r="U1037" s="81"/>
    </row>
    <row r="1038" spans="1:24" s="13" customFormat="1">
      <c r="A1038" s="36" t="s">
        <v>201</v>
      </c>
      <c r="B1038" s="37" t="s">
        <v>164</v>
      </c>
      <c r="C1038" s="215" t="s">
        <v>204</v>
      </c>
      <c r="D1038" s="208" t="s">
        <v>145</v>
      </c>
      <c r="E1038" s="40" t="e">
        <f>База!E1046-'База (2)'!E1038</f>
        <v>#VALUE!</v>
      </c>
      <c r="F1038" s="41" t="e">
        <f>База!F1046-'База (2)'!F1038</f>
        <v>#VALUE!</v>
      </c>
      <c r="G1038" s="42">
        <f>База!G1046-'База (2)'!G1038</f>
        <v>-1937476</v>
      </c>
      <c r="H1038" s="40" t="e">
        <f>База!H1046-'База (2)'!H1038</f>
        <v>#VALUE!</v>
      </c>
      <c r="I1038" s="41" t="e">
        <f>База!I1046-'База (2)'!I1038</f>
        <v>#VALUE!</v>
      </c>
      <c r="J1038" s="42">
        <f>База!J1046-'База (2)'!J1038</f>
        <v>1765011</v>
      </c>
      <c r="K1038" s="40" t="e">
        <f>База!K1046-'База (2)'!K1038</f>
        <v>#VALUE!</v>
      </c>
      <c r="L1038" s="41" t="e">
        <f>База!L1046-'База (2)'!L1038</f>
        <v>#VALUE!</v>
      </c>
      <c r="M1038" s="42">
        <f>База!M1046-'База (2)'!M1038</f>
        <v>3702487</v>
      </c>
      <c r="N1038" s="216" t="e">
        <f>База!N1046-'База (2)'!N1038</f>
        <v>#VALUE!</v>
      </c>
      <c r="O1038" s="217" t="e">
        <f>База!O1046-'База (2)'!O1038</f>
        <v>#VALUE!</v>
      </c>
      <c r="P1038" s="43">
        <f>База!P1046-'База (2)'!P1038</f>
        <v>7.5392801486456733</v>
      </c>
      <c r="Q1038" s="91"/>
      <c r="R1038" s="91"/>
      <c r="S1038" s="91"/>
      <c r="T1038" s="85"/>
      <c r="U1038" s="81"/>
      <c r="W1038" s="81"/>
      <c r="X1038" s="81">
        <v>2538000</v>
      </c>
    </row>
    <row r="1039" spans="1:24" s="16" customFormat="1" outlineLevel="1">
      <c r="A1039" s="193" t="s">
        <v>164</v>
      </c>
      <c r="B1039" s="5" t="s">
        <v>136</v>
      </c>
      <c r="C1039" s="6" t="s">
        <v>137</v>
      </c>
      <c r="D1039" s="161" t="s">
        <v>194</v>
      </c>
      <c r="E1039" s="26">
        <f>База!E1047-'База (2)'!E1039</f>
        <v>0</v>
      </c>
      <c r="F1039" s="14">
        <f>База!F1047-'База (2)'!F1039</f>
        <v>0</v>
      </c>
      <c r="G1039" s="27">
        <f>База!G1047-'База (2)'!G1039</f>
        <v>0</v>
      </c>
      <c r="H1039" s="26">
        <f>База!H1047-'База (2)'!H1039</f>
        <v>0</v>
      </c>
      <c r="I1039" s="14">
        <f>База!I1047-'База (2)'!I1039</f>
        <v>0</v>
      </c>
      <c r="J1039" s="27">
        <f>База!J1047-'База (2)'!J1039</f>
        <v>0</v>
      </c>
      <c r="K1039" s="26">
        <f>База!K1047-'База (2)'!K1039</f>
        <v>0</v>
      </c>
      <c r="L1039" s="14">
        <f>База!L1047-'База (2)'!L1039</f>
        <v>0</v>
      </c>
      <c r="M1039" s="27">
        <f>База!M1047-'База (2)'!M1039</f>
        <v>0</v>
      </c>
      <c r="N1039" s="30">
        <f>База!N1047-'База (2)'!N1039</f>
        <v>0</v>
      </c>
      <c r="O1039" s="15">
        <f>База!O1047-'База (2)'!O1039</f>
        <v>0</v>
      </c>
      <c r="P1039" s="31">
        <f>База!P1047-'База (2)'!P1039</f>
        <v>0</v>
      </c>
      <c r="Q1039" s="92"/>
      <c r="R1039" s="92"/>
      <c r="S1039" s="92"/>
      <c r="T1039" s="86"/>
      <c r="U1039" s="81"/>
    </row>
    <row r="1040" spans="1:24" s="20" customFormat="1" outlineLevel="1">
      <c r="A1040" s="194" t="s">
        <v>164</v>
      </c>
      <c r="B1040" s="7"/>
      <c r="C1040" s="8" t="s">
        <v>166</v>
      </c>
      <c r="D1040" s="162" t="s">
        <v>194</v>
      </c>
      <c r="E1040" s="28">
        <f>База!E1048-'База (2)'!E1040</f>
        <v>0</v>
      </c>
      <c r="F1040" s="17">
        <f>База!F1048-'База (2)'!F1040</f>
        <v>0</v>
      </c>
      <c r="G1040" s="29">
        <f>База!G1048-'База (2)'!G1040</f>
        <v>0</v>
      </c>
      <c r="H1040" s="28">
        <f>База!H1048-'База (2)'!H1040</f>
        <v>0</v>
      </c>
      <c r="I1040" s="17">
        <f>База!I1048-'База (2)'!I1040</f>
        <v>0</v>
      </c>
      <c r="J1040" s="29">
        <f>База!J1048-'База (2)'!J1040</f>
        <v>0</v>
      </c>
      <c r="K1040" s="28">
        <f>База!K1048-'База (2)'!K1040</f>
        <v>0</v>
      </c>
      <c r="L1040" s="18">
        <f>База!L1048-'База (2)'!L1040</f>
        <v>0</v>
      </c>
      <c r="M1040" s="29">
        <f>База!M1048-'База (2)'!M1040</f>
        <v>0</v>
      </c>
      <c r="N1040" s="181">
        <f>База!N1048-'База (2)'!N1040</f>
        <v>0</v>
      </c>
      <c r="O1040" s="19">
        <f>База!O1048-'База (2)'!O1040</f>
        <v>0</v>
      </c>
      <c r="P1040" s="32">
        <f>База!P1048-'База (2)'!P1040</f>
        <v>0</v>
      </c>
      <c r="Q1040" s="93"/>
      <c r="R1040" s="93"/>
      <c r="S1040" s="93"/>
      <c r="T1040" s="87"/>
      <c r="U1040" s="81"/>
    </row>
    <row r="1041" spans="1:28" s="20" customFormat="1" outlineLevel="1">
      <c r="A1041" s="194" t="s">
        <v>164</v>
      </c>
      <c r="B1041" s="7"/>
      <c r="C1041" s="8" t="s">
        <v>167</v>
      </c>
      <c r="D1041" s="162" t="s">
        <v>194</v>
      </c>
      <c r="E1041" s="28">
        <f>База!E1049-'База (2)'!E1041</f>
        <v>0</v>
      </c>
      <c r="F1041" s="17">
        <f>База!F1049-'База (2)'!F1041</f>
        <v>0</v>
      </c>
      <c r="G1041" s="29">
        <f>База!G1049-'База (2)'!G1041</f>
        <v>0</v>
      </c>
      <c r="H1041" s="28">
        <f>База!H1049-'База (2)'!H1041</f>
        <v>0</v>
      </c>
      <c r="I1041" s="17">
        <f>База!I1049-'База (2)'!I1041</f>
        <v>0</v>
      </c>
      <c r="J1041" s="29">
        <f>База!J1049-'База (2)'!J1041</f>
        <v>0</v>
      </c>
      <c r="K1041" s="111">
        <f>База!K1049-'База (2)'!K1041</f>
        <v>0</v>
      </c>
      <c r="L1041" s="18">
        <f>База!L1049-'База (2)'!L1041</f>
        <v>0</v>
      </c>
      <c r="M1041" s="29">
        <f>База!M1049-'База (2)'!M1041</f>
        <v>0</v>
      </c>
      <c r="N1041" s="181">
        <f>База!N1049-'База (2)'!N1041</f>
        <v>0</v>
      </c>
      <c r="O1041" s="19">
        <f>База!O1049-'База (2)'!O1041</f>
        <v>0</v>
      </c>
      <c r="P1041" s="32">
        <f>База!P1049-'База (2)'!P1041</f>
        <v>0</v>
      </c>
      <c r="Q1041" s="93"/>
      <c r="R1041" s="93"/>
      <c r="S1041" s="93"/>
      <c r="T1041" s="87"/>
      <c r="U1041" s="81"/>
    </row>
    <row r="1042" spans="1:28" s="20" customFormat="1" outlineLevel="1">
      <c r="A1042" s="194" t="s">
        <v>164</v>
      </c>
      <c r="B1042" s="7" t="s">
        <v>168</v>
      </c>
      <c r="C1042" s="8" t="s">
        <v>138</v>
      </c>
      <c r="D1042" s="162" t="s">
        <v>194</v>
      </c>
      <c r="E1042" s="28">
        <f>База!E1050-'База (2)'!E1042</f>
        <v>0</v>
      </c>
      <c r="F1042" s="17">
        <f>База!F1050-'База (2)'!F1042</f>
        <v>0</v>
      </c>
      <c r="G1042" s="29">
        <f>База!G1050-'База (2)'!G1042</f>
        <v>0</v>
      </c>
      <c r="H1042" s="28">
        <f>База!H1050-'База (2)'!H1042</f>
        <v>0</v>
      </c>
      <c r="I1042" s="17">
        <f>База!I1050-'База (2)'!I1042</f>
        <v>0</v>
      </c>
      <c r="J1042" s="29">
        <f>База!J1050-'База (2)'!J1042</f>
        <v>0</v>
      </c>
      <c r="K1042" s="111">
        <f>База!K1050-'База (2)'!K1042</f>
        <v>0</v>
      </c>
      <c r="L1042" s="18">
        <f>База!L1050-'База (2)'!L1042</f>
        <v>0</v>
      </c>
      <c r="M1042" s="29">
        <f>База!M1050-'База (2)'!M1042</f>
        <v>0</v>
      </c>
      <c r="N1042" s="181">
        <f>База!N1050-'База (2)'!N1042</f>
        <v>0</v>
      </c>
      <c r="O1042" s="19">
        <f>База!O1050-'База (2)'!O1042</f>
        <v>0</v>
      </c>
      <c r="P1042" s="32">
        <f>База!P1050-'База (2)'!P1042</f>
        <v>0</v>
      </c>
      <c r="Q1042" s="93"/>
      <c r="R1042" s="93"/>
      <c r="S1042" s="93"/>
      <c r="U1042" s="81"/>
    </row>
    <row r="1043" spans="1:28" s="20" customFormat="1" ht="31.5" outlineLevel="1">
      <c r="A1043" s="194" t="s">
        <v>164</v>
      </c>
      <c r="B1043" s="7" t="s">
        <v>169</v>
      </c>
      <c r="C1043" s="129" t="s">
        <v>181</v>
      </c>
      <c r="D1043" s="162" t="s">
        <v>195</v>
      </c>
      <c r="E1043" s="28">
        <f>База!E1051-'База (2)'!E1043</f>
        <v>0</v>
      </c>
      <c r="F1043" s="17">
        <f>База!F1051-'База (2)'!F1043</f>
        <v>0</v>
      </c>
      <c r="G1043" s="29">
        <f>База!G1051-'База (2)'!G1043</f>
        <v>0</v>
      </c>
      <c r="H1043" s="111">
        <f>База!H1051-'База (2)'!H1043</f>
        <v>0</v>
      </c>
      <c r="I1043" s="18">
        <f>База!I1051-'База (2)'!I1043</f>
        <v>0</v>
      </c>
      <c r="J1043" s="29">
        <f>База!J1051-'База (2)'!J1043</f>
        <v>0</v>
      </c>
      <c r="K1043" s="28">
        <f>База!K1051-'База (2)'!K1043</f>
        <v>0</v>
      </c>
      <c r="L1043" s="18">
        <f>База!L1051-'База (2)'!L1043</f>
        <v>0</v>
      </c>
      <c r="M1043" s="29">
        <f>База!M1051-'База (2)'!M1043</f>
        <v>0</v>
      </c>
      <c r="N1043" s="181">
        <f>База!N1051-'База (2)'!N1043</f>
        <v>0</v>
      </c>
      <c r="O1043" s="19">
        <f>База!O1051-'База (2)'!O1043</f>
        <v>0</v>
      </c>
      <c r="P1043" s="32">
        <f>База!P1051-'База (2)'!P1043</f>
        <v>0</v>
      </c>
      <c r="Q1043" s="93"/>
      <c r="R1043" s="93"/>
      <c r="S1043" s="93"/>
      <c r="T1043" s="87"/>
      <c r="U1043" s="81"/>
    </row>
    <row r="1044" spans="1:28" s="20" customFormat="1" outlineLevel="1">
      <c r="A1044" s="194" t="s">
        <v>164</v>
      </c>
      <c r="B1044" s="7" t="s">
        <v>170</v>
      </c>
      <c r="C1044" s="8" t="s">
        <v>180</v>
      </c>
      <c r="D1044" s="162" t="s">
        <v>194</v>
      </c>
      <c r="E1044" s="28">
        <f>База!E1052-'База (2)'!E1044</f>
        <v>0</v>
      </c>
      <c r="F1044" s="17">
        <f>База!F1052-'База (2)'!F1044</f>
        <v>0</v>
      </c>
      <c r="G1044" s="29">
        <f>База!G1052-'База (2)'!G1044</f>
        <v>0</v>
      </c>
      <c r="H1044" s="28">
        <f>База!H1052-'База (2)'!H1044</f>
        <v>0</v>
      </c>
      <c r="I1044" s="17">
        <f>База!I1052-'База (2)'!I1044</f>
        <v>0</v>
      </c>
      <c r="J1044" s="29">
        <f>База!J1052-'База (2)'!J1044</f>
        <v>0</v>
      </c>
      <c r="K1044" s="111">
        <f>База!K1052-'База (2)'!K1044</f>
        <v>0</v>
      </c>
      <c r="L1044" s="18">
        <f>База!L1052-'База (2)'!L1044</f>
        <v>0</v>
      </c>
      <c r="M1044" s="29">
        <f>База!M1052-'База (2)'!M1044</f>
        <v>0</v>
      </c>
      <c r="N1044" s="181">
        <f>База!N1052-'База (2)'!N1044</f>
        <v>0</v>
      </c>
      <c r="O1044" s="19">
        <f>База!O1052-'База (2)'!O1044</f>
        <v>0</v>
      </c>
      <c r="P1044" s="32">
        <f>База!P1052-'База (2)'!P1044</f>
        <v>0</v>
      </c>
      <c r="Q1044" s="93"/>
      <c r="R1044" s="93"/>
      <c r="S1044" s="93"/>
      <c r="T1044" s="87"/>
      <c r="U1044" s="81"/>
      <c r="AB1044" s="22"/>
    </row>
    <row r="1045" spans="1:28" s="20" customFormat="1" outlineLevel="1">
      <c r="A1045" s="194" t="s">
        <v>164</v>
      </c>
      <c r="B1045" s="7" t="s">
        <v>171</v>
      </c>
      <c r="C1045" s="8" t="s">
        <v>156</v>
      </c>
      <c r="D1045" s="162"/>
      <c r="E1045" s="28">
        <f>База!E1053-'База (2)'!E1045</f>
        <v>0</v>
      </c>
      <c r="F1045" s="17">
        <f>База!F1053-'База (2)'!F1045</f>
        <v>0</v>
      </c>
      <c r="G1045" s="29">
        <f>База!G1053-'База (2)'!G1045</f>
        <v>0</v>
      </c>
      <c r="H1045" s="28">
        <f>База!H1053-'База (2)'!H1045</f>
        <v>0</v>
      </c>
      <c r="I1045" s="17">
        <f>База!I1053-'База (2)'!I1045</f>
        <v>0</v>
      </c>
      <c r="J1045" s="29">
        <f>База!J1053-'База (2)'!J1045</f>
        <v>0</v>
      </c>
      <c r="K1045" s="111">
        <f>База!K1053-'База (2)'!K1045</f>
        <v>0</v>
      </c>
      <c r="L1045" s="18">
        <f>База!L1053-'База (2)'!L1045</f>
        <v>0</v>
      </c>
      <c r="M1045" s="29">
        <f>База!M1053-'База (2)'!M1045</f>
        <v>0</v>
      </c>
      <c r="N1045" s="181">
        <f>База!N1053-'База (2)'!N1045</f>
        <v>0</v>
      </c>
      <c r="O1045" s="19">
        <f>База!O1053-'База (2)'!O1045</f>
        <v>0</v>
      </c>
      <c r="P1045" s="32">
        <f>База!P1053-'База (2)'!P1045</f>
        <v>0</v>
      </c>
      <c r="Q1045" s="93"/>
      <c r="R1045" s="93"/>
      <c r="S1045" s="93"/>
      <c r="T1045" s="87"/>
      <c r="U1045" s="81"/>
    </row>
    <row r="1046" spans="1:28" s="20" customFormat="1" outlineLevel="1">
      <c r="A1046" s="193" t="s">
        <v>164</v>
      </c>
      <c r="B1046" s="5" t="s">
        <v>141</v>
      </c>
      <c r="C1046" s="6" t="s">
        <v>140</v>
      </c>
      <c r="D1046" s="161" t="s">
        <v>159</v>
      </c>
      <c r="E1046" s="26">
        <f>База!E1054-'База (2)'!E1046</f>
        <v>0</v>
      </c>
      <c r="F1046" s="14">
        <f>База!F1054-'База (2)'!F1046</f>
        <v>0</v>
      </c>
      <c r="G1046" s="27">
        <f>База!G1054-'База (2)'!G1046</f>
        <v>0</v>
      </c>
      <c r="H1046" s="26">
        <f>База!H1054-'База (2)'!H1046</f>
        <v>0</v>
      </c>
      <c r="I1046" s="21">
        <f>База!I1054-'База (2)'!I1046</f>
        <v>0</v>
      </c>
      <c r="J1046" s="27">
        <f>База!J1054-'База (2)'!J1046</f>
        <v>0</v>
      </c>
      <c r="K1046" s="26">
        <f>База!K1054-'База (2)'!K1046</f>
        <v>0</v>
      </c>
      <c r="L1046" s="21">
        <f>База!L1054-'База (2)'!L1046</f>
        <v>0</v>
      </c>
      <c r="M1046" s="27">
        <f>База!M1054-'База (2)'!M1046</f>
        <v>0</v>
      </c>
      <c r="N1046" s="30">
        <f>База!N1054-'База (2)'!N1046</f>
        <v>0</v>
      </c>
      <c r="O1046" s="15">
        <f>База!O1054-'База (2)'!O1046</f>
        <v>0</v>
      </c>
      <c r="P1046" s="31">
        <f>База!P1054-'База (2)'!P1046</f>
        <v>0</v>
      </c>
      <c r="Q1046" s="92"/>
      <c r="R1046" s="92"/>
      <c r="S1046" s="92"/>
      <c r="T1046" s="87"/>
      <c r="U1046" s="81"/>
    </row>
    <row r="1047" spans="1:28" s="20" customFormat="1" outlineLevel="1">
      <c r="A1047" s="193" t="s">
        <v>164</v>
      </c>
      <c r="B1047" s="5"/>
      <c r="C1047" s="8" t="s">
        <v>166</v>
      </c>
      <c r="D1047" s="162" t="s">
        <v>159</v>
      </c>
      <c r="E1047" s="28">
        <f>База!E1055-'База (2)'!E1047</f>
        <v>0</v>
      </c>
      <c r="F1047" s="17">
        <f>База!F1055-'База (2)'!F1047</f>
        <v>0</v>
      </c>
      <c r="G1047" s="29">
        <f>База!G1055-'База (2)'!G1047</f>
        <v>0</v>
      </c>
      <c r="H1047" s="28">
        <f>База!H1055-'База (2)'!H1047</f>
        <v>0</v>
      </c>
      <c r="I1047" s="17">
        <f>База!I1055-'База (2)'!I1047</f>
        <v>0</v>
      </c>
      <c r="J1047" s="29">
        <f>База!J1055-'База (2)'!J1047</f>
        <v>0</v>
      </c>
      <c r="K1047" s="111">
        <f>База!K1055-'База (2)'!K1047</f>
        <v>0</v>
      </c>
      <c r="L1047" s="18">
        <f>База!L1055-'База (2)'!L1047</f>
        <v>0</v>
      </c>
      <c r="M1047" s="29">
        <f>База!M1055-'База (2)'!M1047</f>
        <v>0</v>
      </c>
      <c r="N1047" s="30">
        <f>База!N1055-'База (2)'!N1047</f>
        <v>0</v>
      </c>
      <c r="O1047" s="15">
        <f>База!O1055-'База (2)'!O1047</f>
        <v>0</v>
      </c>
      <c r="P1047" s="31">
        <f>База!P1055-'База (2)'!P1047</f>
        <v>0</v>
      </c>
      <c r="Q1047" s="93"/>
      <c r="R1047" s="93"/>
      <c r="S1047" s="93"/>
      <c r="T1047" s="87"/>
      <c r="U1047" s="81"/>
    </row>
    <row r="1048" spans="1:28" s="16" customFormat="1" outlineLevel="1">
      <c r="A1048" s="193" t="s">
        <v>164</v>
      </c>
      <c r="B1048" s="5"/>
      <c r="C1048" s="8" t="s">
        <v>167</v>
      </c>
      <c r="D1048" s="162" t="s">
        <v>159</v>
      </c>
      <c r="E1048" s="28">
        <f>База!E1056-'База (2)'!E1048</f>
        <v>0</v>
      </c>
      <c r="F1048" s="17">
        <f>База!F1056-'База (2)'!F1048</f>
        <v>0</v>
      </c>
      <c r="G1048" s="29">
        <f>База!G1056-'База (2)'!G1048</f>
        <v>0</v>
      </c>
      <c r="H1048" s="111">
        <f>База!H1056-'База (2)'!H1048</f>
        <v>0</v>
      </c>
      <c r="I1048" s="18">
        <f>База!I1056-'База (2)'!I1048</f>
        <v>0</v>
      </c>
      <c r="J1048" s="29">
        <f>База!J1056-'База (2)'!J1048</f>
        <v>0</v>
      </c>
      <c r="K1048" s="111">
        <f>База!K1056-'База (2)'!K1048</f>
        <v>0</v>
      </c>
      <c r="L1048" s="18">
        <f>База!L1056-'База (2)'!L1048</f>
        <v>0</v>
      </c>
      <c r="M1048" s="29">
        <f>База!M1056-'База (2)'!M1048</f>
        <v>0</v>
      </c>
      <c r="N1048" s="181">
        <f>База!N1056-'База (2)'!N1048</f>
        <v>0</v>
      </c>
      <c r="O1048" s="19">
        <f>База!O1056-'База (2)'!O1048</f>
        <v>0</v>
      </c>
      <c r="P1048" s="32">
        <f>База!P1056-'База (2)'!P1048</f>
        <v>0</v>
      </c>
      <c r="Q1048" s="93"/>
      <c r="R1048" s="93"/>
      <c r="S1048" s="93"/>
      <c r="T1048" s="86"/>
      <c r="U1048" s="81"/>
    </row>
    <row r="1049" spans="1:28" s="20" customFormat="1" ht="31.5" outlineLevel="1">
      <c r="A1049" s="193" t="s">
        <v>164</v>
      </c>
      <c r="B1049" s="5"/>
      <c r="C1049" s="129" t="s">
        <v>182</v>
      </c>
      <c r="D1049" s="162" t="s">
        <v>159</v>
      </c>
      <c r="E1049" s="28">
        <f>База!E1057-'База (2)'!E1049</f>
        <v>0</v>
      </c>
      <c r="F1049" s="17">
        <f>База!F1057-'База (2)'!F1049</f>
        <v>0</v>
      </c>
      <c r="G1049" s="29">
        <f>База!G1057-'База (2)'!G1049</f>
        <v>0</v>
      </c>
      <c r="H1049" s="28">
        <f>База!H1057-'База (2)'!H1049</f>
        <v>0</v>
      </c>
      <c r="I1049" s="18">
        <f>База!I1057-'База (2)'!I1049</f>
        <v>0</v>
      </c>
      <c r="J1049" s="29">
        <f>База!J1057-'База (2)'!J1049</f>
        <v>0</v>
      </c>
      <c r="K1049" s="111">
        <f>База!K1057-'База (2)'!K1049</f>
        <v>0</v>
      </c>
      <c r="L1049" s="18">
        <f>База!L1057-'База (2)'!L1049</f>
        <v>0</v>
      </c>
      <c r="M1049" s="29">
        <f>База!M1057-'База (2)'!M1049</f>
        <v>0</v>
      </c>
      <c r="N1049" s="30">
        <f>База!N1057-'База (2)'!N1049</f>
        <v>0</v>
      </c>
      <c r="O1049" s="15">
        <f>База!O1057-'База (2)'!O1049</f>
        <v>0</v>
      </c>
      <c r="P1049" s="31">
        <f>База!P1057-'База (2)'!P1049</f>
        <v>0</v>
      </c>
      <c r="Q1049" s="93"/>
      <c r="R1049" s="93"/>
      <c r="S1049" s="93"/>
      <c r="T1049" s="87"/>
      <c r="U1049" s="81"/>
    </row>
    <row r="1050" spans="1:28" s="20" customFormat="1" outlineLevel="1">
      <c r="A1050" s="194" t="s">
        <v>164</v>
      </c>
      <c r="B1050" s="7" t="s">
        <v>185</v>
      </c>
      <c r="C1050" s="8" t="s">
        <v>157</v>
      </c>
      <c r="D1050" s="162" t="s">
        <v>159</v>
      </c>
      <c r="E1050" s="28">
        <f>База!E1058-'База (2)'!E1050</f>
        <v>0</v>
      </c>
      <c r="F1050" s="17">
        <f>База!F1058-'База (2)'!F1050</f>
        <v>0</v>
      </c>
      <c r="G1050" s="29">
        <f>База!G1058-'База (2)'!G1050</f>
        <v>501524</v>
      </c>
      <c r="H1050" s="28">
        <f>База!H1058-'База (2)'!H1050</f>
        <v>0</v>
      </c>
      <c r="I1050" s="17">
        <f>База!I1058-'База (2)'!I1050</f>
        <v>0</v>
      </c>
      <c r="J1050" s="29">
        <f>База!J1058-'База (2)'!J1050</f>
        <v>4303011</v>
      </c>
      <c r="K1050" s="111">
        <f>База!K1058-'База (2)'!K1050</f>
        <v>0</v>
      </c>
      <c r="L1050" s="18">
        <f>База!L1058-'База (2)'!L1050</f>
        <v>0</v>
      </c>
      <c r="M1050" s="29">
        <f>База!M1058-'База (2)'!M1050</f>
        <v>3801487</v>
      </c>
      <c r="N1050" s="181">
        <f>База!N1058-'База (2)'!N1050</f>
        <v>0</v>
      </c>
      <c r="O1050" s="19">
        <f>База!O1058-'База (2)'!O1050</f>
        <v>0</v>
      </c>
      <c r="P1050" s="32">
        <f>База!P1058-'База (2)'!P1050</f>
        <v>7.579870554549732</v>
      </c>
      <c r="Q1050" s="93"/>
      <c r="R1050" s="93"/>
      <c r="S1050" s="93"/>
      <c r="T1050" s="87"/>
      <c r="U1050" s="81"/>
    </row>
    <row r="1051" spans="1:28" s="20" customFormat="1" outlineLevel="1">
      <c r="A1051" s="194" t="s">
        <v>164</v>
      </c>
      <c r="B1051" s="7" t="s">
        <v>186</v>
      </c>
      <c r="C1051" s="8" t="s">
        <v>183</v>
      </c>
      <c r="D1051" s="162" t="s">
        <v>159</v>
      </c>
      <c r="E1051" s="28">
        <f>База!E1059-'База (2)'!E1051</f>
        <v>0</v>
      </c>
      <c r="F1051" s="17">
        <f>База!F1059-'База (2)'!F1051</f>
        <v>0</v>
      </c>
      <c r="G1051" s="29">
        <f>База!G1059-'База (2)'!G1051</f>
        <v>501524</v>
      </c>
      <c r="H1051" s="28">
        <f>База!H1059-'База (2)'!H1051</f>
        <v>0</v>
      </c>
      <c r="I1051" s="17">
        <f>База!I1059-'База (2)'!I1051</f>
        <v>0</v>
      </c>
      <c r="J1051" s="29">
        <f>База!J1059-'База (2)'!J1051</f>
        <v>4303011</v>
      </c>
      <c r="K1051" s="111">
        <f>База!K1059-'База (2)'!K1051</f>
        <v>0</v>
      </c>
      <c r="L1051" s="18">
        <f>База!L1059-'База (2)'!L1051</f>
        <v>0</v>
      </c>
      <c r="M1051" s="29">
        <f>База!M1059-'База (2)'!M1051</f>
        <v>3801487</v>
      </c>
      <c r="N1051" s="181">
        <f>База!N1059-'База (2)'!N1051</f>
        <v>0</v>
      </c>
      <c r="O1051" s="19">
        <f>База!O1059-'База (2)'!O1051</f>
        <v>0</v>
      </c>
      <c r="P1051" s="32">
        <f>База!P1059-'База (2)'!P1051</f>
        <v>7.579870554549732</v>
      </c>
      <c r="Q1051" s="93"/>
      <c r="R1051" s="93"/>
      <c r="S1051" s="93"/>
      <c r="T1051" s="87"/>
      <c r="U1051" s="81"/>
    </row>
    <row r="1052" spans="1:28" s="20" customFormat="1" outlineLevel="1">
      <c r="A1052" s="194" t="s">
        <v>164</v>
      </c>
      <c r="B1052" s="7" t="s">
        <v>187</v>
      </c>
      <c r="C1052" s="8" t="s">
        <v>156</v>
      </c>
      <c r="D1052" s="162"/>
      <c r="E1052" s="28" t="e">
        <f>База!#REF!-'База (2)'!E1052</f>
        <v>#REF!</v>
      </c>
      <c r="F1052" s="17" t="e">
        <f>База!#REF!-'База (2)'!F1052</f>
        <v>#REF!</v>
      </c>
      <c r="G1052" s="29" t="e">
        <f>База!#REF!-'База (2)'!G1052</f>
        <v>#REF!</v>
      </c>
      <c r="H1052" s="28" t="e">
        <f>База!#REF!-'База (2)'!H1052</f>
        <v>#REF!</v>
      </c>
      <c r="I1052" s="17" t="e">
        <f>База!#REF!-'База (2)'!I1052</f>
        <v>#REF!</v>
      </c>
      <c r="J1052" s="29" t="e">
        <f>База!#REF!-'База (2)'!J1052</f>
        <v>#REF!</v>
      </c>
      <c r="K1052" s="111" t="e">
        <f>База!#REF!-'База (2)'!K1052</f>
        <v>#REF!</v>
      </c>
      <c r="L1052" s="18" t="e">
        <f>База!#REF!-'База (2)'!L1052</f>
        <v>#REF!</v>
      </c>
      <c r="M1052" s="29" t="e">
        <f>База!#REF!-'База (2)'!M1052</f>
        <v>#REF!</v>
      </c>
      <c r="N1052" s="181" t="e">
        <f>База!#REF!-'База (2)'!N1052</f>
        <v>#REF!</v>
      </c>
      <c r="O1052" s="19" t="e">
        <f>База!#REF!-'База (2)'!O1052</f>
        <v>#REF!</v>
      </c>
      <c r="P1052" s="32" t="e">
        <f>База!#REF!-'База (2)'!P1052</f>
        <v>#REF!</v>
      </c>
      <c r="Q1052" s="93"/>
      <c r="R1052" s="93"/>
      <c r="S1052" s="93"/>
      <c r="U1052" s="81"/>
    </row>
    <row r="1053" spans="1:28" s="20" customFormat="1" ht="31.5" outlineLevel="1">
      <c r="A1053" s="193" t="s">
        <v>164</v>
      </c>
      <c r="B1053" s="5" t="s">
        <v>139</v>
      </c>
      <c r="C1053" s="9" t="s">
        <v>142</v>
      </c>
      <c r="D1053" s="163" t="s">
        <v>1</v>
      </c>
      <c r="E1053" s="26">
        <f>База!E1060-'База (2)'!E1053</f>
        <v>-640</v>
      </c>
      <c r="F1053" s="21">
        <f>База!F1060-'База (2)'!F1053</f>
        <v>-2500</v>
      </c>
      <c r="G1053" s="27">
        <f>База!G1060-'База (2)'!G1053</f>
        <v>-2439000</v>
      </c>
      <c r="H1053" s="26">
        <f>База!H1060-'База (2)'!H1053</f>
        <v>-504</v>
      </c>
      <c r="I1053" s="21">
        <f>База!I1060-'База (2)'!I1053</f>
        <v>-2000</v>
      </c>
      <c r="J1053" s="27">
        <f>База!J1060-'База (2)'!J1053</f>
        <v>-2538000</v>
      </c>
      <c r="K1053" s="26">
        <f>База!K1060-'База (2)'!K1053</f>
        <v>136</v>
      </c>
      <c r="L1053" s="21">
        <f>База!L1060-'База (2)'!L1053</f>
        <v>500</v>
      </c>
      <c r="M1053" s="27">
        <f>База!M1060-'База (2)'!M1053</f>
        <v>-99000</v>
      </c>
      <c r="N1053" s="30">
        <f>База!N1060-'База (2)'!N1053</f>
        <v>0.21249999999999999</v>
      </c>
      <c r="O1053" s="15">
        <f>База!O1060-'База (2)'!O1053</f>
        <v>0.2</v>
      </c>
      <c r="P1053" s="31">
        <f>База!P1060-'База (2)'!P1053</f>
        <v>-4.0590405904059039E-2</v>
      </c>
      <c r="Q1053" s="92"/>
      <c r="R1053" s="92"/>
      <c r="S1053" s="92"/>
      <c r="T1053" s="87"/>
      <c r="U1053" s="81"/>
    </row>
    <row r="1054" spans="1:28" s="20" customFormat="1" ht="31.5" outlineLevel="1">
      <c r="A1054" s="194" t="s">
        <v>164</v>
      </c>
      <c r="B1054" s="7" t="s">
        <v>188</v>
      </c>
      <c r="C1054" s="10" t="s">
        <v>184</v>
      </c>
      <c r="D1054" s="164" t="s">
        <v>1</v>
      </c>
      <c r="E1054" s="28">
        <f>База!E1061-'База (2)'!E1054</f>
        <v>100</v>
      </c>
      <c r="F1054" s="17">
        <f>База!F1061-'База (2)'!F1054</f>
        <v>0</v>
      </c>
      <c r="G1054" s="29">
        <f>База!G1061-'База (2)'!G1054</f>
        <v>501524</v>
      </c>
      <c r="H1054" s="28">
        <f>База!H1061-'База (2)'!H1054</f>
        <v>912</v>
      </c>
      <c r="I1054" s="17">
        <f>База!I1061-'База (2)'!I1054</f>
        <v>0</v>
      </c>
      <c r="J1054" s="29">
        <f>База!J1061-'База (2)'!J1054</f>
        <v>4303011</v>
      </c>
      <c r="K1054" s="111">
        <f>База!K1061-'База (2)'!K1054</f>
        <v>812</v>
      </c>
      <c r="L1054" s="18">
        <f>База!L1061-'База (2)'!L1054</f>
        <v>0</v>
      </c>
      <c r="M1054" s="29">
        <f>База!M1061-'База (2)'!M1054</f>
        <v>3801487</v>
      </c>
      <c r="N1054" s="181">
        <f>База!N1061-'База (2)'!N1054</f>
        <v>8.1199999999999992</v>
      </c>
      <c r="O1054" s="19">
        <f>База!O1061-'База (2)'!O1054</f>
        <v>0</v>
      </c>
      <c r="P1054" s="32">
        <f>База!P1061-'База (2)'!P1054</f>
        <v>7.579870554549732</v>
      </c>
      <c r="Q1054" s="93"/>
      <c r="R1054" s="93"/>
      <c r="S1054" s="93"/>
      <c r="T1054" s="87"/>
      <c r="U1054" s="81"/>
    </row>
    <row r="1055" spans="1:28" s="20" customFormat="1" ht="31.5" outlineLevel="1">
      <c r="A1055" s="194" t="s">
        <v>164</v>
      </c>
      <c r="B1055" s="7"/>
      <c r="C1055" s="10" t="s">
        <v>224</v>
      </c>
      <c r="D1055" s="164" t="s">
        <v>225</v>
      </c>
      <c r="E1055" s="28">
        <f>База!E1062-'База (2)'!E1055</f>
        <v>0</v>
      </c>
      <c r="F1055" s="17">
        <f>База!F1062-'База (2)'!F1055</f>
        <v>0</v>
      </c>
      <c r="G1055" s="29">
        <f>База!G1062-'База (2)'!G1055</f>
        <v>0</v>
      </c>
      <c r="H1055" s="28">
        <f>База!H1062-'База (2)'!H1055</f>
        <v>0</v>
      </c>
      <c r="I1055" s="17">
        <f>База!I1062-'База (2)'!I1055</f>
        <v>0</v>
      </c>
      <c r="J1055" s="29">
        <f>База!J1062-'База (2)'!J1055</f>
        <v>0</v>
      </c>
      <c r="K1055" s="111">
        <f>База!K1062-'База (2)'!K1055</f>
        <v>0</v>
      </c>
      <c r="L1055" s="18">
        <f>База!L1062-'База (2)'!L1055</f>
        <v>0</v>
      </c>
      <c r="M1055" s="29">
        <f>База!M1062-'База (2)'!M1055</f>
        <v>0</v>
      </c>
      <c r="N1055" s="181">
        <f>База!N1062-'База (2)'!N1055</f>
        <v>0</v>
      </c>
      <c r="O1055" s="19">
        <f>База!O1062-'База (2)'!O1055</f>
        <v>0</v>
      </c>
      <c r="P1055" s="32">
        <f>База!P1062-'База (2)'!P1055</f>
        <v>0</v>
      </c>
      <c r="Q1055" s="93"/>
      <c r="R1055" s="93"/>
      <c r="S1055" s="93"/>
      <c r="T1055" s="87"/>
      <c r="U1055" s="81"/>
    </row>
    <row r="1056" spans="1:28" s="20" customFormat="1" outlineLevel="1">
      <c r="A1056" s="194" t="s">
        <v>164</v>
      </c>
      <c r="B1056" s="7"/>
      <c r="C1056" s="10" t="s">
        <v>222</v>
      </c>
      <c r="D1056" s="164" t="s">
        <v>223</v>
      </c>
      <c r="E1056" s="28">
        <f>База!E1063-'База (2)'!E1056</f>
        <v>0</v>
      </c>
      <c r="F1056" s="17">
        <f>База!F1063-'База (2)'!F1056</f>
        <v>0</v>
      </c>
      <c r="G1056" s="29">
        <f>База!G1063-'База (2)'!G1056</f>
        <v>0</v>
      </c>
      <c r="H1056" s="28">
        <f>База!H1063-'База (2)'!H1056</f>
        <v>0</v>
      </c>
      <c r="I1056" s="17">
        <f>База!I1063-'База (2)'!I1056</f>
        <v>0</v>
      </c>
      <c r="J1056" s="29">
        <f>База!J1063-'База (2)'!J1056</f>
        <v>0</v>
      </c>
      <c r="K1056" s="111">
        <f>База!K1063-'База (2)'!K1056</f>
        <v>0</v>
      </c>
      <c r="L1056" s="18">
        <f>База!L1063-'База (2)'!L1056</f>
        <v>0</v>
      </c>
      <c r="M1056" s="29">
        <f>База!M1063-'База (2)'!M1056</f>
        <v>0</v>
      </c>
      <c r="N1056" s="181">
        <f>База!N1063-'База (2)'!N1056</f>
        <v>0</v>
      </c>
      <c r="O1056" s="19">
        <f>База!O1063-'База (2)'!O1056</f>
        <v>0</v>
      </c>
      <c r="P1056" s="32">
        <f>База!P1063-'База (2)'!P1056</f>
        <v>0</v>
      </c>
      <c r="Q1056" s="93"/>
      <c r="R1056" s="93"/>
      <c r="S1056" s="93"/>
      <c r="T1056" s="87"/>
      <c r="U1056" s="81"/>
    </row>
    <row r="1057" spans="1:28" s="20" customFormat="1" outlineLevel="1">
      <c r="A1057" s="194" t="s">
        <v>164</v>
      </c>
      <c r="B1057" s="7" t="s">
        <v>189</v>
      </c>
      <c r="C1057" s="11" t="s">
        <v>144</v>
      </c>
      <c r="D1057" s="164" t="s">
        <v>1</v>
      </c>
      <c r="E1057" s="28">
        <f>База!E1066-'База (2)'!E1057</f>
        <v>-640</v>
      </c>
      <c r="F1057" s="17">
        <f>База!F1066-'База (2)'!F1057</f>
        <v>-2500</v>
      </c>
      <c r="G1057" s="29">
        <f>База!G1066-'База (2)'!G1057</f>
        <v>-2439000</v>
      </c>
      <c r="H1057" s="28">
        <f>База!H1066-'База (2)'!H1057</f>
        <v>-504</v>
      </c>
      <c r="I1057" s="17">
        <f>База!I1066-'База (2)'!I1057</f>
        <v>-2000</v>
      </c>
      <c r="J1057" s="29">
        <f>База!J1066-'База (2)'!J1057</f>
        <v>-2538000</v>
      </c>
      <c r="K1057" s="111">
        <f>База!K1066-'База (2)'!K1057</f>
        <v>136</v>
      </c>
      <c r="L1057" s="18">
        <f>База!L1066-'База (2)'!L1057</f>
        <v>500</v>
      </c>
      <c r="M1057" s="29">
        <f>База!M1066-'База (2)'!M1057</f>
        <v>-99000</v>
      </c>
      <c r="N1057" s="181">
        <f>База!N1066-'База (2)'!N1057</f>
        <v>0.21249999999999999</v>
      </c>
      <c r="O1057" s="19">
        <f>База!O1066-'База (2)'!O1057</f>
        <v>0.2</v>
      </c>
      <c r="P1057" s="32">
        <f>База!P1066-'База (2)'!P1057</f>
        <v>-4.0590405904059039E-2</v>
      </c>
      <c r="Q1057" s="93"/>
      <c r="R1057" s="93"/>
      <c r="S1057" s="93"/>
      <c r="T1057" s="87"/>
      <c r="U1057" s="81"/>
    </row>
    <row r="1058" spans="1:28" s="16" customFormat="1" outlineLevel="1">
      <c r="A1058" s="193" t="s">
        <v>164</v>
      </c>
      <c r="B1058" s="5" t="s">
        <v>143</v>
      </c>
      <c r="C1058" s="6" t="s">
        <v>2</v>
      </c>
      <c r="D1058" s="163" t="s">
        <v>3</v>
      </c>
      <c r="E1058" s="26">
        <f>База!E1067-'База (2)'!E1058</f>
        <v>0</v>
      </c>
      <c r="F1058" s="14">
        <f>База!F1067-'База (2)'!F1058</f>
        <v>0</v>
      </c>
      <c r="G1058" s="27">
        <f>База!G1067-'База (2)'!G1058</f>
        <v>0</v>
      </c>
      <c r="H1058" s="230">
        <f>База!H1067-'База (2)'!H1058</f>
        <v>0</v>
      </c>
      <c r="I1058" s="231">
        <f>База!I1067-'База (2)'!I1058</f>
        <v>0</v>
      </c>
      <c r="J1058" s="232">
        <f>База!J1067-'База (2)'!J1058</f>
        <v>0</v>
      </c>
      <c r="K1058" s="165">
        <f>База!K1067-'База (2)'!K1058</f>
        <v>0</v>
      </c>
      <c r="L1058" s="21">
        <f>База!L1067-'База (2)'!L1058</f>
        <v>0</v>
      </c>
      <c r="M1058" s="27">
        <f>База!M1067-'База (2)'!M1058</f>
        <v>0</v>
      </c>
      <c r="N1058" s="30">
        <f>База!N1067-'База (2)'!N1058</f>
        <v>0</v>
      </c>
      <c r="O1058" s="15">
        <f>База!O1067-'База (2)'!O1058</f>
        <v>0</v>
      </c>
      <c r="P1058" s="31">
        <f>База!P1067-'База (2)'!P1058</f>
        <v>0</v>
      </c>
      <c r="Q1058" s="92"/>
      <c r="R1058" s="92"/>
      <c r="S1058" s="92"/>
      <c r="T1058" s="86"/>
      <c r="U1058" s="81"/>
    </row>
    <row r="1059" spans="1:28" s="13" customFormat="1">
      <c r="A1059" s="36" t="s">
        <v>213</v>
      </c>
      <c r="B1059" s="37" t="s">
        <v>205</v>
      </c>
      <c r="C1059" s="215" t="s">
        <v>206</v>
      </c>
      <c r="D1059" s="208" t="s">
        <v>145</v>
      </c>
      <c r="E1059" s="40" t="e">
        <f>База!E1068-'База (2)'!E1059</f>
        <v>#VALUE!</v>
      </c>
      <c r="F1059" s="41" t="e">
        <f>База!F1068-'База (2)'!F1059</f>
        <v>#VALUE!</v>
      </c>
      <c r="G1059" s="42">
        <f>База!G1068-'База (2)'!G1059</f>
        <v>-15780960</v>
      </c>
      <c r="H1059" s="40" t="e">
        <f>База!H1068-'База (2)'!H1059</f>
        <v>#VALUE!</v>
      </c>
      <c r="I1059" s="41" t="e">
        <f>База!I1068-'База (2)'!I1059</f>
        <v>#VALUE!</v>
      </c>
      <c r="J1059" s="42">
        <f>База!J1068-'База (2)'!J1059</f>
        <v>-15907320</v>
      </c>
      <c r="K1059" s="40" t="e">
        <f>База!K1068-'База (2)'!K1059</f>
        <v>#VALUE!</v>
      </c>
      <c r="L1059" s="41" t="e">
        <f>База!L1068-'База (2)'!L1059</f>
        <v>#VALUE!</v>
      </c>
      <c r="M1059" s="42">
        <f>База!M1068-'База (2)'!M1059</f>
        <v>-126360</v>
      </c>
      <c r="N1059" s="216" t="e">
        <f>База!N1068-'База (2)'!N1059</f>
        <v>#VALUE!</v>
      </c>
      <c r="O1059" s="217" t="e">
        <f>База!O1068-'База (2)'!O1059</f>
        <v>#VALUE!</v>
      </c>
      <c r="P1059" s="43">
        <f>База!P1068-'База (2)'!P1059</f>
        <v>-8.0071174377224202E-3</v>
      </c>
      <c r="Q1059" s="91"/>
      <c r="R1059" s="91"/>
      <c r="S1059" s="91"/>
      <c r="T1059" s="85"/>
      <c r="U1059" s="81"/>
      <c r="W1059" s="81"/>
      <c r="X1059" s="81">
        <v>15907320</v>
      </c>
    </row>
    <row r="1060" spans="1:28" s="16" customFormat="1" outlineLevel="1">
      <c r="A1060" s="193" t="s">
        <v>205</v>
      </c>
      <c r="B1060" s="5" t="s">
        <v>136</v>
      </c>
      <c r="C1060" s="6" t="s">
        <v>137</v>
      </c>
      <c r="D1060" s="161" t="s">
        <v>194</v>
      </c>
      <c r="E1060" s="26">
        <f>База!E1069-'База (2)'!E1060</f>
        <v>0</v>
      </c>
      <c r="F1060" s="14">
        <f>База!F1069-'База (2)'!F1060</f>
        <v>0</v>
      </c>
      <c r="G1060" s="27">
        <f>База!G1069-'База (2)'!G1060</f>
        <v>0</v>
      </c>
      <c r="H1060" s="26">
        <f>База!H1069-'База (2)'!H1060</f>
        <v>0</v>
      </c>
      <c r="I1060" s="14">
        <f>База!I1069-'База (2)'!I1060</f>
        <v>0</v>
      </c>
      <c r="J1060" s="27">
        <f>База!J1069-'База (2)'!J1060</f>
        <v>0</v>
      </c>
      <c r="K1060" s="26">
        <f>База!K1069-'База (2)'!K1060</f>
        <v>0</v>
      </c>
      <c r="L1060" s="14">
        <f>База!L1069-'База (2)'!L1060</f>
        <v>0</v>
      </c>
      <c r="M1060" s="27">
        <f>База!M1069-'База (2)'!M1060</f>
        <v>0</v>
      </c>
      <c r="N1060" s="30">
        <f>База!N1069-'База (2)'!N1060</f>
        <v>0</v>
      </c>
      <c r="O1060" s="15">
        <f>База!O1069-'База (2)'!O1060</f>
        <v>0</v>
      </c>
      <c r="P1060" s="31">
        <f>База!P1069-'База (2)'!P1060</f>
        <v>0</v>
      </c>
      <c r="Q1060" s="92"/>
      <c r="R1060" s="92"/>
      <c r="S1060" s="92"/>
      <c r="T1060" s="86"/>
      <c r="U1060" s="81"/>
    </row>
    <row r="1061" spans="1:28" s="20" customFormat="1" outlineLevel="1">
      <c r="A1061" s="194" t="s">
        <v>205</v>
      </c>
      <c r="B1061" s="7"/>
      <c r="C1061" s="8" t="s">
        <v>166</v>
      </c>
      <c r="D1061" s="162" t="s">
        <v>194</v>
      </c>
      <c r="E1061" s="28">
        <f>База!E1070-'База (2)'!E1061</f>
        <v>0</v>
      </c>
      <c r="F1061" s="17">
        <f>База!F1070-'База (2)'!F1061</f>
        <v>0</v>
      </c>
      <c r="G1061" s="29">
        <f>База!G1070-'База (2)'!G1061</f>
        <v>0</v>
      </c>
      <c r="H1061" s="28">
        <f>База!H1070-'База (2)'!H1061</f>
        <v>0</v>
      </c>
      <c r="I1061" s="17">
        <f>База!I1070-'База (2)'!I1061</f>
        <v>0</v>
      </c>
      <c r="J1061" s="29">
        <f>База!J1070-'База (2)'!J1061</f>
        <v>0</v>
      </c>
      <c r="K1061" s="28">
        <f>База!K1070-'База (2)'!K1061</f>
        <v>0</v>
      </c>
      <c r="L1061" s="18">
        <f>База!L1070-'База (2)'!L1061</f>
        <v>0</v>
      </c>
      <c r="M1061" s="29">
        <f>База!M1070-'База (2)'!M1061</f>
        <v>0</v>
      </c>
      <c r="N1061" s="181">
        <f>База!N1070-'База (2)'!N1061</f>
        <v>0</v>
      </c>
      <c r="O1061" s="19">
        <f>База!O1070-'База (2)'!O1061</f>
        <v>0</v>
      </c>
      <c r="P1061" s="32">
        <f>База!P1070-'База (2)'!P1061</f>
        <v>0</v>
      </c>
      <c r="Q1061" s="93"/>
      <c r="R1061" s="93"/>
      <c r="S1061" s="93"/>
      <c r="T1061" s="87"/>
      <c r="U1061" s="81"/>
    </row>
    <row r="1062" spans="1:28" s="20" customFormat="1" outlineLevel="1">
      <c r="A1062" s="194" t="s">
        <v>205</v>
      </c>
      <c r="B1062" s="7"/>
      <c r="C1062" s="8" t="s">
        <v>167</v>
      </c>
      <c r="D1062" s="162" t="s">
        <v>194</v>
      </c>
      <c r="E1062" s="28">
        <f>База!E1071-'База (2)'!E1062</f>
        <v>0</v>
      </c>
      <c r="F1062" s="17">
        <f>База!F1071-'База (2)'!F1062</f>
        <v>0</v>
      </c>
      <c r="G1062" s="29">
        <f>База!G1071-'База (2)'!G1062</f>
        <v>0</v>
      </c>
      <c r="H1062" s="28">
        <f>База!H1071-'База (2)'!H1062</f>
        <v>0</v>
      </c>
      <c r="I1062" s="17">
        <f>База!I1071-'База (2)'!I1062</f>
        <v>0</v>
      </c>
      <c r="J1062" s="29">
        <f>База!J1071-'База (2)'!J1062</f>
        <v>0</v>
      </c>
      <c r="K1062" s="111">
        <f>База!K1071-'База (2)'!K1062</f>
        <v>0</v>
      </c>
      <c r="L1062" s="18">
        <f>База!L1071-'База (2)'!L1062</f>
        <v>0</v>
      </c>
      <c r="M1062" s="29">
        <f>База!M1071-'База (2)'!M1062</f>
        <v>0</v>
      </c>
      <c r="N1062" s="181">
        <f>База!N1071-'База (2)'!N1062</f>
        <v>0</v>
      </c>
      <c r="O1062" s="19">
        <f>База!O1071-'База (2)'!O1062</f>
        <v>0</v>
      </c>
      <c r="P1062" s="32">
        <f>База!P1071-'База (2)'!P1062</f>
        <v>0</v>
      </c>
      <c r="Q1062" s="93"/>
      <c r="R1062" s="93"/>
      <c r="S1062" s="93"/>
      <c r="T1062" s="87"/>
      <c r="U1062" s="81"/>
    </row>
    <row r="1063" spans="1:28" s="20" customFormat="1" outlineLevel="1">
      <c r="A1063" s="194" t="s">
        <v>205</v>
      </c>
      <c r="B1063" s="7" t="s">
        <v>168</v>
      </c>
      <c r="C1063" s="8" t="s">
        <v>138</v>
      </c>
      <c r="D1063" s="162" t="s">
        <v>194</v>
      </c>
      <c r="E1063" s="28">
        <f>База!E1072-'База (2)'!E1063</f>
        <v>0</v>
      </c>
      <c r="F1063" s="17">
        <f>База!F1072-'База (2)'!F1063</f>
        <v>0</v>
      </c>
      <c r="G1063" s="29">
        <f>База!G1072-'База (2)'!G1063</f>
        <v>0</v>
      </c>
      <c r="H1063" s="28">
        <f>База!H1072-'База (2)'!H1063</f>
        <v>0</v>
      </c>
      <c r="I1063" s="17">
        <f>База!I1072-'База (2)'!I1063</f>
        <v>0</v>
      </c>
      <c r="J1063" s="29">
        <f>База!J1072-'База (2)'!J1063</f>
        <v>0</v>
      </c>
      <c r="K1063" s="111">
        <f>База!K1072-'База (2)'!K1063</f>
        <v>0</v>
      </c>
      <c r="L1063" s="18">
        <f>База!L1072-'База (2)'!L1063</f>
        <v>0</v>
      </c>
      <c r="M1063" s="29">
        <f>База!M1072-'База (2)'!M1063</f>
        <v>0</v>
      </c>
      <c r="N1063" s="181">
        <f>База!N1072-'База (2)'!N1063</f>
        <v>0</v>
      </c>
      <c r="O1063" s="19">
        <f>База!O1072-'База (2)'!O1063</f>
        <v>0</v>
      </c>
      <c r="P1063" s="32">
        <f>База!P1072-'База (2)'!P1063</f>
        <v>0</v>
      </c>
      <c r="Q1063" s="93"/>
      <c r="R1063" s="93"/>
      <c r="S1063" s="93"/>
      <c r="U1063" s="81"/>
    </row>
    <row r="1064" spans="1:28" s="20" customFormat="1" ht="31.5" outlineLevel="1">
      <c r="A1064" s="194" t="s">
        <v>205</v>
      </c>
      <c r="B1064" s="7" t="s">
        <v>169</v>
      </c>
      <c r="C1064" s="129" t="s">
        <v>181</v>
      </c>
      <c r="D1064" s="162" t="s">
        <v>195</v>
      </c>
      <c r="E1064" s="28">
        <f>База!E1073-'База (2)'!E1064</f>
        <v>0</v>
      </c>
      <c r="F1064" s="17">
        <f>База!F1073-'База (2)'!F1064</f>
        <v>0</v>
      </c>
      <c r="G1064" s="29">
        <f>База!G1073-'База (2)'!G1064</f>
        <v>0</v>
      </c>
      <c r="H1064" s="111">
        <f>База!H1073-'База (2)'!H1064</f>
        <v>0</v>
      </c>
      <c r="I1064" s="18">
        <f>База!I1073-'База (2)'!I1064</f>
        <v>0</v>
      </c>
      <c r="J1064" s="29">
        <f>База!J1073-'База (2)'!J1064</f>
        <v>0</v>
      </c>
      <c r="K1064" s="28">
        <f>База!K1073-'База (2)'!K1064</f>
        <v>0</v>
      </c>
      <c r="L1064" s="18">
        <f>База!L1073-'База (2)'!L1064</f>
        <v>0</v>
      </c>
      <c r="M1064" s="29">
        <f>База!M1073-'База (2)'!M1064</f>
        <v>0</v>
      </c>
      <c r="N1064" s="181">
        <f>База!N1073-'База (2)'!N1064</f>
        <v>0</v>
      </c>
      <c r="O1064" s="19">
        <f>База!O1073-'База (2)'!O1064</f>
        <v>0</v>
      </c>
      <c r="P1064" s="32">
        <f>База!P1073-'База (2)'!P1064</f>
        <v>0</v>
      </c>
      <c r="Q1064" s="93"/>
      <c r="R1064" s="93"/>
      <c r="S1064" s="93"/>
      <c r="T1064" s="87"/>
      <c r="U1064" s="81"/>
    </row>
    <row r="1065" spans="1:28" s="20" customFormat="1" outlineLevel="1">
      <c r="A1065" s="194" t="s">
        <v>205</v>
      </c>
      <c r="B1065" s="7" t="s">
        <v>170</v>
      </c>
      <c r="C1065" s="8" t="s">
        <v>180</v>
      </c>
      <c r="D1065" s="162" t="s">
        <v>194</v>
      </c>
      <c r="E1065" s="28">
        <f>База!E1074-'База (2)'!E1065</f>
        <v>0</v>
      </c>
      <c r="F1065" s="17">
        <f>База!F1074-'База (2)'!F1065</f>
        <v>0</v>
      </c>
      <c r="G1065" s="29">
        <f>База!G1074-'База (2)'!G1065</f>
        <v>0</v>
      </c>
      <c r="H1065" s="28">
        <f>База!H1074-'База (2)'!H1065</f>
        <v>0</v>
      </c>
      <c r="I1065" s="17">
        <f>База!I1074-'База (2)'!I1065</f>
        <v>0</v>
      </c>
      <c r="J1065" s="29">
        <f>База!J1074-'База (2)'!J1065</f>
        <v>0</v>
      </c>
      <c r="K1065" s="111">
        <f>База!K1074-'База (2)'!K1065</f>
        <v>0</v>
      </c>
      <c r="L1065" s="18">
        <f>База!L1074-'База (2)'!L1065</f>
        <v>0</v>
      </c>
      <c r="M1065" s="29">
        <f>База!M1074-'База (2)'!M1065</f>
        <v>0</v>
      </c>
      <c r="N1065" s="181">
        <f>База!N1074-'База (2)'!N1065</f>
        <v>0</v>
      </c>
      <c r="O1065" s="19">
        <f>База!O1074-'База (2)'!O1065</f>
        <v>0</v>
      </c>
      <c r="P1065" s="32">
        <f>База!P1074-'База (2)'!P1065</f>
        <v>0</v>
      </c>
      <c r="Q1065" s="93"/>
      <c r="R1065" s="93"/>
      <c r="S1065" s="93"/>
      <c r="T1065" s="87"/>
      <c r="U1065" s="81"/>
      <c r="AB1065" s="22"/>
    </row>
    <row r="1066" spans="1:28" s="20" customFormat="1" outlineLevel="1">
      <c r="A1066" s="194" t="s">
        <v>205</v>
      </c>
      <c r="B1066" s="7" t="s">
        <v>171</v>
      </c>
      <c r="C1066" s="8" t="s">
        <v>156</v>
      </c>
      <c r="D1066" s="162"/>
      <c r="E1066" s="28">
        <f>База!E1075-'База (2)'!E1066</f>
        <v>0</v>
      </c>
      <c r="F1066" s="17">
        <f>База!F1075-'База (2)'!F1066</f>
        <v>0</v>
      </c>
      <c r="G1066" s="29">
        <f>База!G1075-'База (2)'!G1066</f>
        <v>0</v>
      </c>
      <c r="H1066" s="28">
        <f>База!H1075-'База (2)'!H1066</f>
        <v>0</v>
      </c>
      <c r="I1066" s="17">
        <f>База!I1075-'База (2)'!I1066</f>
        <v>0</v>
      </c>
      <c r="J1066" s="29">
        <f>База!J1075-'База (2)'!J1066</f>
        <v>0</v>
      </c>
      <c r="K1066" s="111">
        <f>База!K1075-'База (2)'!K1066</f>
        <v>0</v>
      </c>
      <c r="L1066" s="18">
        <f>База!L1075-'База (2)'!L1066</f>
        <v>0</v>
      </c>
      <c r="M1066" s="29">
        <f>База!M1075-'База (2)'!M1066</f>
        <v>0</v>
      </c>
      <c r="N1066" s="181">
        <f>База!N1075-'База (2)'!N1066</f>
        <v>0</v>
      </c>
      <c r="O1066" s="19">
        <f>База!O1075-'База (2)'!O1066</f>
        <v>0</v>
      </c>
      <c r="P1066" s="32">
        <f>База!P1075-'База (2)'!P1066</f>
        <v>0</v>
      </c>
      <c r="Q1066" s="93"/>
      <c r="R1066" s="93"/>
      <c r="S1066" s="93"/>
      <c r="T1066" s="87"/>
      <c r="U1066" s="81"/>
    </row>
    <row r="1067" spans="1:28" s="20" customFormat="1" outlineLevel="1">
      <c r="A1067" s="193" t="s">
        <v>205</v>
      </c>
      <c r="B1067" s="5" t="s">
        <v>141</v>
      </c>
      <c r="C1067" s="6" t="s">
        <v>140</v>
      </c>
      <c r="D1067" s="161" t="s">
        <v>159</v>
      </c>
      <c r="E1067" s="26">
        <f>База!E1076-'База (2)'!E1067</f>
        <v>0</v>
      </c>
      <c r="F1067" s="14">
        <f>База!F1076-'База (2)'!F1067</f>
        <v>0</v>
      </c>
      <c r="G1067" s="27">
        <f>База!G1076-'База (2)'!G1067</f>
        <v>0</v>
      </c>
      <c r="H1067" s="26">
        <f>База!H1076-'База (2)'!H1067</f>
        <v>0</v>
      </c>
      <c r="I1067" s="21">
        <f>База!I1076-'База (2)'!I1067</f>
        <v>0</v>
      </c>
      <c r="J1067" s="27">
        <f>База!J1076-'База (2)'!J1067</f>
        <v>0</v>
      </c>
      <c r="K1067" s="26">
        <f>База!K1076-'База (2)'!K1067</f>
        <v>0</v>
      </c>
      <c r="L1067" s="21">
        <f>База!L1076-'База (2)'!L1067</f>
        <v>0</v>
      </c>
      <c r="M1067" s="27">
        <f>База!M1076-'База (2)'!M1067</f>
        <v>0</v>
      </c>
      <c r="N1067" s="30">
        <f>База!N1076-'База (2)'!N1067</f>
        <v>0</v>
      </c>
      <c r="O1067" s="15">
        <f>База!O1076-'База (2)'!O1067</f>
        <v>0</v>
      </c>
      <c r="P1067" s="31">
        <f>База!P1076-'База (2)'!P1067</f>
        <v>0</v>
      </c>
      <c r="Q1067" s="92"/>
      <c r="R1067" s="92"/>
      <c r="S1067" s="92"/>
      <c r="T1067" s="87"/>
      <c r="U1067" s="81"/>
    </row>
    <row r="1068" spans="1:28" s="20" customFormat="1" outlineLevel="1">
      <c r="A1068" s="193" t="s">
        <v>205</v>
      </c>
      <c r="B1068" s="5"/>
      <c r="C1068" s="8" t="s">
        <v>166</v>
      </c>
      <c r="D1068" s="162" t="s">
        <v>159</v>
      </c>
      <c r="E1068" s="28">
        <f>База!E1077-'База (2)'!E1068</f>
        <v>0</v>
      </c>
      <c r="F1068" s="17">
        <f>База!F1077-'База (2)'!F1068</f>
        <v>0</v>
      </c>
      <c r="G1068" s="29">
        <f>База!G1077-'База (2)'!G1068</f>
        <v>0</v>
      </c>
      <c r="H1068" s="28">
        <f>База!H1077-'База (2)'!H1068</f>
        <v>0</v>
      </c>
      <c r="I1068" s="17">
        <f>База!I1077-'База (2)'!I1068</f>
        <v>0</v>
      </c>
      <c r="J1068" s="29">
        <f>База!J1077-'База (2)'!J1068</f>
        <v>0</v>
      </c>
      <c r="K1068" s="111">
        <f>База!K1077-'База (2)'!K1068</f>
        <v>0</v>
      </c>
      <c r="L1068" s="18">
        <f>База!L1077-'База (2)'!L1068</f>
        <v>0</v>
      </c>
      <c r="M1068" s="29">
        <f>База!M1077-'База (2)'!M1068</f>
        <v>0</v>
      </c>
      <c r="N1068" s="30">
        <f>База!N1077-'База (2)'!N1068</f>
        <v>0</v>
      </c>
      <c r="O1068" s="15">
        <f>База!O1077-'База (2)'!O1068</f>
        <v>0</v>
      </c>
      <c r="P1068" s="31">
        <f>База!P1077-'База (2)'!P1068</f>
        <v>0</v>
      </c>
      <c r="Q1068" s="93"/>
      <c r="R1068" s="93"/>
      <c r="S1068" s="93"/>
      <c r="T1068" s="87"/>
      <c r="U1068" s="81"/>
    </row>
    <row r="1069" spans="1:28" s="16" customFormat="1" outlineLevel="1">
      <c r="A1069" s="193" t="s">
        <v>205</v>
      </c>
      <c r="B1069" s="5"/>
      <c r="C1069" s="8" t="s">
        <v>167</v>
      </c>
      <c r="D1069" s="162" t="s">
        <v>159</v>
      </c>
      <c r="E1069" s="28">
        <f>База!E1078-'База (2)'!E1069</f>
        <v>0</v>
      </c>
      <c r="F1069" s="17">
        <f>База!F1078-'База (2)'!F1069</f>
        <v>0</v>
      </c>
      <c r="G1069" s="29">
        <f>База!G1078-'База (2)'!G1069</f>
        <v>0</v>
      </c>
      <c r="H1069" s="111">
        <f>База!H1078-'База (2)'!H1069</f>
        <v>0</v>
      </c>
      <c r="I1069" s="18">
        <f>База!I1078-'База (2)'!I1069</f>
        <v>0</v>
      </c>
      <c r="J1069" s="29">
        <f>База!J1078-'База (2)'!J1069</f>
        <v>0</v>
      </c>
      <c r="K1069" s="111">
        <f>База!K1078-'База (2)'!K1069</f>
        <v>0</v>
      </c>
      <c r="L1069" s="18">
        <f>База!L1078-'База (2)'!L1069</f>
        <v>0</v>
      </c>
      <c r="M1069" s="29">
        <f>База!M1078-'База (2)'!M1069</f>
        <v>0</v>
      </c>
      <c r="N1069" s="181">
        <f>База!N1078-'База (2)'!N1069</f>
        <v>0</v>
      </c>
      <c r="O1069" s="19">
        <f>База!O1078-'База (2)'!O1069</f>
        <v>0</v>
      </c>
      <c r="P1069" s="32">
        <f>База!P1078-'База (2)'!P1069</f>
        <v>0</v>
      </c>
      <c r="Q1069" s="93"/>
      <c r="R1069" s="93"/>
      <c r="S1069" s="93"/>
      <c r="T1069" s="86"/>
      <c r="U1069" s="81"/>
    </row>
    <row r="1070" spans="1:28" s="20" customFormat="1" ht="31.5" outlineLevel="1">
      <c r="A1070" s="193" t="s">
        <v>205</v>
      </c>
      <c r="B1070" s="5"/>
      <c r="C1070" s="129" t="s">
        <v>182</v>
      </c>
      <c r="D1070" s="162" t="s">
        <v>159</v>
      </c>
      <c r="E1070" s="28">
        <f>База!E1079-'База (2)'!E1070</f>
        <v>0</v>
      </c>
      <c r="F1070" s="17">
        <f>База!F1079-'База (2)'!F1070</f>
        <v>0</v>
      </c>
      <c r="G1070" s="29">
        <f>База!G1079-'База (2)'!G1070</f>
        <v>0</v>
      </c>
      <c r="H1070" s="28">
        <f>База!H1079-'База (2)'!H1070</f>
        <v>0</v>
      </c>
      <c r="I1070" s="18">
        <f>База!I1079-'База (2)'!I1070</f>
        <v>0</v>
      </c>
      <c r="J1070" s="29">
        <f>База!J1079-'База (2)'!J1070</f>
        <v>0</v>
      </c>
      <c r="K1070" s="111">
        <f>База!K1079-'База (2)'!K1070</f>
        <v>0</v>
      </c>
      <c r="L1070" s="18">
        <f>База!L1079-'База (2)'!L1070</f>
        <v>0</v>
      </c>
      <c r="M1070" s="29">
        <f>База!M1079-'База (2)'!M1070</f>
        <v>0</v>
      </c>
      <c r="N1070" s="30">
        <f>База!N1079-'База (2)'!N1070</f>
        <v>0</v>
      </c>
      <c r="O1070" s="15">
        <f>База!O1079-'База (2)'!O1070</f>
        <v>0</v>
      </c>
      <c r="P1070" s="31">
        <f>База!P1079-'База (2)'!P1070</f>
        <v>0</v>
      </c>
      <c r="Q1070" s="93"/>
      <c r="R1070" s="93"/>
      <c r="S1070" s="93"/>
      <c r="T1070" s="87"/>
      <c r="U1070" s="81"/>
    </row>
    <row r="1071" spans="1:28" s="20" customFormat="1" outlineLevel="1">
      <c r="A1071" s="194" t="s">
        <v>205</v>
      </c>
      <c r="B1071" s="7" t="s">
        <v>185</v>
      </c>
      <c r="C1071" s="8" t="s">
        <v>157</v>
      </c>
      <c r="D1071" s="162" t="s">
        <v>159</v>
      </c>
      <c r="E1071" s="28">
        <f>База!E1080-'База (2)'!E1071</f>
        <v>0</v>
      </c>
      <c r="F1071" s="17">
        <f>База!F1080-'База (2)'!F1071</f>
        <v>0</v>
      </c>
      <c r="G1071" s="29">
        <f>База!G1080-'База (2)'!G1071</f>
        <v>0</v>
      </c>
      <c r="H1071" s="28">
        <f>База!H1080-'База (2)'!H1071</f>
        <v>0</v>
      </c>
      <c r="I1071" s="17">
        <f>База!I1080-'База (2)'!I1071</f>
        <v>0</v>
      </c>
      <c r="J1071" s="29">
        <f>База!J1080-'База (2)'!J1071</f>
        <v>0</v>
      </c>
      <c r="K1071" s="111">
        <f>База!K1080-'База (2)'!K1071</f>
        <v>0</v>
      </c>
      <c r="L1071" s="18">
        <f>База!L1080-'База (2)'!L1071</f>
        <v>0</v>
      </c>
      <c r="M1071" s="29">
        <f>База!M1080-'База (2)'!M1071</f>
        <v>0</v>
      </c>
      <c r="N1071" s="181">
        <f>База!N1080-'База (2)'!N1071</f>
        <v>0</v>
      </c>
      <c r="O1071" s="19">
        <f>База!O1080-'База (2)'!O1071</f>
        <v>0</v>
      </c>
      <c r="P1071" s="32">
        <f>База!P1080-'База (2)'!P1071</f>
        <v>0</v>
      </c>
      <c r="Q1071" s="93"/>
      <c r="R1071" s="93"/>
      <c r="S1071" s="93"/>
      <c r="T1071" s="87"/>
      <c r="U1071" s="81"/>
    </row>
    <row r="1072" spans="1:28" s="20" customFormat="1" outlineLevel="1">
      <c r="A1072" s="194" t="s">
        <v>205</v>
      </c>
      <c r="B1072" s="7" t="s">
        <v>186</v>
      </c>
      <c r="C1072" s="8" t="s">
        <v>183</v>
      </c>
      <c r="D1072" s="162" t="s">
        <v>159</v>
      </c>
      <c r="E1072" s="28">
        <f>База!E1081-'База (2)'!E1072</f>
        <v>0</v>
      </c>
      <c r="F1072" s="17">
        <f>База!F1081-'База (2)'!F1072</f>
        <v>0</v>
      </c>
      <c r="G1072" s="29">
        <f>База!G1081-'База (2)'!G1072</f>
        <v>0</v>
      </c>
      <c r="H1072" s="28">
        <f>База!H1081-'База (2)'!H1072</f>
        <v>0</v>
      </c>
      <c r="I1072" s="17">
        <f>База!I1081-'База (2)'!I1072</f>
        <v>0</v>
      </c>
      <c r="J1072" s="29">
        <f>База!J1081-'База (2)'!J1072</f>
        <v>0</v>
      </c>
      <c r="K1072" s="111">
        <f>База!K1081-'База (2)'!K1072</f>
        <v>0</v>
      </c>
      <c r="L1072" s="18">
        <f>База!L1081-'База (2)'!L1072</f>
        <v>0</v>
      </c>
      <c r="M1072" s="29">
        <f>База!M1081-'База (2)'!M1072</f>
        <v>0</v>
      </c>
      <c r="N1072" s="181">
        <f>База!N1081-'База (2)'!N1072</f>
        <v>0</v>
      </c>
      <c r="O1072" s="19">
        <f>База!O1081-'База (2)'!O1072</f>
        <v>0</v>
      </c>
      <c r="P1072" s="32">
        <f>База!P1081-'База (2)'!P1072</f>
        <v>0</v>
      </c>
      <c r="Q1072" s="93"/>
      <c r="R1072" s="93"/>
      <c r="S1072" s="93"/>
      <c r="T1072" s="87"/>
      <c r="U1072" s="81"/>
    </row>
    <row r="1073" spans="1:28" s="20" customFormat="1" outlineLevel="1">
      <c r="A1073" s="194" t="s">
        <v>205</v>
      </c>
      <c r="B1073" s="7" t="s">
        <v>187</v>
      </c>
      <c r="C1073" s="8" t="s">
        <v>156</v>
      </c>
      <c r="D1073" s="162"/>
      <c r="E1073" s="28" t="e">
        <f>База!#REF!-'База (2)'!E1073</f>
        <v>#REF!</v>
      </c>
      <c r="F1073" s="17" t="e">
        <f>База!#REF!-'База (2)'!F1073</f>
        <v>#REF!</v>
      </c>
      <c r="G1073" s="29" t="e">
        <f>База!#REF!-'База (2)'!G1073</f>
        <v>#REF!</v>
      </c>
      <c r="H1073" s="28" t="e">
        <f>База!#REF!-'База (2)'!H1073</f>
        <v>#REF!</v>
      </c>
      <c r="I1073" s="17" t="e">
        <f>База!#REF!-'База (2)'!I1073</f>
        <v>#REF!</v>
      </c>
      <c r="J1073" s="29" t="e">
        <f>База!#REF!-'База (2)'!J1073</f>
        <v>#REF!</v>
      </c>
      <c r="K1073" s="111" t="e">
        <f>База!#REF!-'База (2)'!K1073</f>
        <v>#REF!</v>
      </c>
      <c r="L1073" s="18" t="e">
        <f>База!#REF!-'База (2)'!L1073</f>
        <v>#REF!</v>
      </c>
      <c r="M1073" s="29" t="e">
        <f>База!#REF!-'База (2)'!M1073</f>
        <v>#REF!</v>
      </c>
      <c r="N1073" s="181" t="e">
        <f>База!#REF!-'База (2)'!N1073</f>
        <v>#REF!</v>
      </c>
      <c r="O1073" s="19" t="e">
        <f>База!#REF!-'База (2)'!O1073</f>
        <v>#REF!</v>
      </c>
      <c r="P1073" s="32" t="e">
        <f>База!#REF!-'База (2)'!P1073</f>
        <v>#REF!</v>
      </c>
      <c r="Q1073" s="93"/>
      <c r="R1073" s="93"/>
      <c r="S1073" s="93"/>
      <c r="U1073" s="81"/>
    </row>
    <row r="1074" spans="1:28" s="20" customFormat="1" ht="31.5" outlineLevel="1">
      <c r="A1074" s="193" t="s">
        <v>205</v>
      </c>
      <c r="B1074" s="5" t="s">
        <v>139</v>
      </c>
      <c r="C1074" s="9" t="s">
        <v>142</v>
      </c>
      <c r="D1074" s="163" t="s">
        <v>1</v>
      </c>
      <c r="E1074" s="26">
        <f>База!E1082-'База (2)'!E1074</f>
        <v>-156</v>
      </c>
      <c r="F1074" s="21">
        <f>База!F1082-'База (2)'!F1074</f>
        <v>-2028</v>
      </c>
      <c r="G1074" s="27">
        <f>База!G1082-'База (2)'!G1074</f>
        <v>-15780960</v>
      </c>
      <c r="H1074" s="26">
        <f>База!H1082-'База (2)'!H1074</f>
        <v>-156</v>
      </c>
      <c r="I1074" s="21">
        <f>База!I1082-'База (2)'!I1074</f>
        <v>-2028</v>
      </c>
      <c r="J1074" s="27">
        <f>База!J1082-'База (2)'!J1074</f>
        <v>-15907320</v>
      </c>
      <c r="K1074" s="26">
        <f>База!K1082-'База (2)'!K1074</f>
        <v>0</v>
      </c>
      <c r="L1074" s="21">
        <f>База!L1082-'База (2)'!L1074</f>
        <v>0</v>
      </c>
      <c r="M1074" s="27">
        <f>База!M1082-'База (2)'!M1074</f>
        <v>-126360</v>
      </c>
      <c r="N1074" s="30">
        <f>База!N1082-'База (2)'!N1074</f>
        <v>0</v>
      </c>
      <c r="O1074" s="15">
        <f>База!O1082-'База (2)'!O1074</f>
        <v>0</v>
      </c>
      <c r="P1074" s="31">
        <f>База!P1082-'База (2)'!P1074</f>
        <v>-8.0071174377224202E-3</v>
      </c>
      <c r="Q1074" s="92"/>
      <c r="R1074" s="92"/>
      <c r="S1074" s="92"/>
      <c r="T1074" s="87"/>
      <c r="U1074" s="81"/>
    </row>
    <row r="1075" spans="1:28" s="20" customFormat="1" ht="31.5" outlineLevel="1">
      <c r="A1075" s="194" t="s">
        <v>205</v>
      </c>
      <c r="B1075" s="7" t="s">
        <v>188</v>
      </c>
      <c r="C1075" s="10" t="s">
        <v>184</v>
      </c>
      <c r="D1075" s="164" t="s">
        <v>1</v>
      </c>
      <c r="E1075" s="28">
        <f>База!E1083-'База (2)'!E1075</f>
        <v>-156</v>
      </c>
      <c r="F1075" s="17">
        <f>База!F1083-'База (2)'!F1075</f>
        <v>-2028</v>
      </c>
      <c r="G1075" s="29">
        <f>База!G1083-'База (2)'!G1075</f>
        <v>-15780960</v>
      </c>
      <c r="H1075" s="28">
        <f>База!H1083-'База (2)'!H1075</f>
        <v>-156</v>
      </c>
      <c r="I1075" s="17">
        <f>База!I1083-'База (2)'!I1075</f>
        <v>-2028</v>
      </c>
      <c r="J1075" s="29">
        <f>База!J1083-'База (2)'!J1075</f>
        <v>-15907320</v>
      </c>
      <c r="K1075" s="111">
        <f>База!K1083-'База (2)'!K1075</f>
        <v>0</v>
      </c>
      <c r="L1075" s="18">
        <f>База!L1083-'База (2)'!L1075</f>
        <v>0</v>
      </c>
      <c r="M1075" s="29">
        <f>База!M1083-'База (2)'!M1075</f>
        <v>-126360</v>
      </c>
      <c r="N1075" s="181">
        <f>База!N1083-'База (2)'!N1075</f>
        <v>0</v>
      </c>
      <c r="O1075" s="19">
        <f>База!O1083-'База (2)'!O1075</f>
        <v>0</v>
      </c>
      <c r="P1075" s="32">
        <f>База!P1083-'База (2)'!P1075</f>
        <v>-8.0071174377224202E-3</v>
      </c>
      <c r="Q1075" s="93"/>
      <c r="R1075" s="93"/>
      <c r="S1075" s="93"/>
      <c r="T1075" s="87"/>
      <c r="U1075" s="81"/>
    </row>
    <row r="1076" spans="1:28" s="20" customFormat="1" ht="31.5" outlineLevel="1">
      <c r="A1076" s="194" t="s">
        <v>205</v>
      </c>
      <c r="B1076" s="7"/>
      <c r="C1076" s="10" t="s">
        <v>224</v>
      </c>
      <c r="D1076" s="164" t="s">
        <v>225</v>
      </c>
      <c r="E1076" s="28">
        <f>База!E1084-'База (2)'!E1076</f>
        <v>0</v>
      </c>
      <c r="F1076" s="17">
        <f>База!F1084-'База (2)'!F1076</f>
        <v>0</v>
      </c>
      <c r="G1076" s="29">
        <f>База!G1084-'База (2)'!G1076</f>
        <v>0</v>
      </c>
      <c r="H1076" s="28">
        <f>База!H1084-'База (2)'!H1076</f>
        <v>0</v>
      </c>
      <c r="I1076" s="17">
        <f>База!I1084-'База (2)'!I1076</f>
        <v>0</v>
      </c>
      <c r="J1076" s="29">
        <f>База!J1084-'База (2)'!J1076</f>
        <v>0</v>
      </c>
      <c r="K1076" s="111">
        <f>База!K1084-'База (2)'!K1076</f>
        <v>0</v>
      </c>
      <c r="L1076" s="18">
        <f>База!L1084-'База (2)'!L1076</f>
        <v>0</v>
      </c>
      <c r="M1076" s="29">
        <f>База!M1084-'База (2)'!M1076</f>
        <v>0</v>
      </c>
      <c r="N1076" s="181">
        <f>База!N1084-'База (2)'!N1076</f>
        <v>0</v>
      </c>
      <c r="O1076" s="19">
        <f>База!O1084-'База (2)'!O1076</f>
        <v>0</v>
      </c>
      <c r="P1076" s="32">
        <f>База!P1084-'База (2)'!P1076</f>
        <v>0</v>
      </c>
      <c r="Q1076" s="93"/>
      <c r="R1076" s="93"/>
      <c r="S1076" s="93"/>
      <c r="T1076" s="87"/>
      <c r="U1076" s="81"/>
    </row>
    <row r="1077" spans="1:28" s="20" customFormat="1" outlineLevel="1">
      <c r="A1077" s="194" t="s">
        <v>205</v>
      </c>
      <c r="B1077" s="7"/>
      <c r="C1077" s="10" t="s">
        <v>222</v>
      </c>
      <c r="D1077" s="164" t="s">
        <v>223</v>
      </c>
      <c r="E1077" s="28">
        <f>База!E1085-'База (2)'!E1077</f>
        <v>0</v>
      </c>
      <c r="F1077" s="17">
        <f>База!F1085-'База (2)'!F1077</f>
        <v>0</v>
      </c>
      <c r="G1077" s="29">
        <f>База!G1085-'База (2)'!G1077</f>
        <v>0</v>
      </c>
      <c r="H1077" s="28">
        <f>База!H1085-'База (2)'!H1077</f>
        <v>0</v>
      </c>
      <c r="I1077" s="17">
        <f>База!I1085-'База (2)'!I1077</f>
        <v>0</v>
      </c>
      <c r="J1077" s="29">
        <f>База!J1085-'База (2)'!J1077</f>
        <v>0</v>
      </c>
      <c r="K1077" s="111">
        <f>База!K1085-'База (2)'!K1077</f>
        <v>0</v>
      </c>
      <c r="L1077" s="18">
        <f>База!L1085-'База (2)'!L1077</f>
        <v>0</v>
      </c>
      <c r="M1077" s="29">
        <f>База!M1085-'База (2)'!M1077</f>
        <v>0</v>
      </c>
      <c r="N1077" s="181">
        <f>База!N1085-'База (2)'!N1077</f>
        <v>0</v>
      </c>
      <c r="O1077" s="19">
        <f>База!O1085-'База (2)'!O1077</f>
        <v>0</v>
      </c>
      <c r="P1077" s="32">
        <f>База!P1085-'База (2)'!P1077</f>
        <v>0</v>
      </c>
      <c r="Q1077" s="93"/>
      <c r="R1077" s="93"/>
      <c r="S1077" s="93"/>
      <c r="T1077" s="87"/>
      <c r="U1077" s="81"/>
    </row>
    <row r="1078" spans="1:28" s="20" customFormat="1" outlineLevel="1">
      <c r="A1078" s="194" t="s">
        <v>205</v>
      </c>
      <c r="B1078" s="7" t="s">
        <v>189</v>
      </c>
      <c r="C1078" s="11" t="s">
        <v>144</v>
      </c>
      <c r="D1078" s="164" t="s">
        <v>1</v>
      </c>
      <c r="E1078" s="28">
        <f>База!E1088-'База (2)'!E1078</f>
        <v>0</v>
      </c>
      <c r="F1078" s="17">
        <f>База!F1088-'База (2)'!F1078</f>
        <v>0</v>
      </c>
      <c r="G1078" s="29">
        <f>База!G1088-'База (2)'!G1078</f>
        <v>0</v>
      </c>
      <c r="H1078" s="28">
        <f>База!H1088-'База (2)'!H1078</f>
        <v>0</v>
      </c>
      <c r="I1078" s="17">
        <f>База!I1088-'База (2)'!I1078</f>
        <v>0</v>
      </c>
      <c r="J1078" s="29">
        <f>База!J1088-'База (2)'!J1078</f>
        <v>0</v>
      </c>
      <c r="K1078" s="111">
        <f>База!K1088-'База (2)'!K1078</f>
        <v>0</v>
      </c>
      <c r="L1078" s="18">
        <f>База!L1088-'База (2)'!L1078</f>
        <v>0</v>
      </c>
      <c r="M1078" s="29">
        <f>База!M1088-'База (2)'!M1078</f>
        <v>0</v>
      </c>
      <c r="N1078" s="181">
        <f>База!N1088-'База (2)'!N1078</f>
        <v>0</v>
      </c>
      <c r="O1078" s="19">
        <f>База!O1088-'База (2)'!O1078</f>
        <v>0</v>
      </c>
      <c r="P1078" s="32">
        <f>База!P1088-'База (2)'!P1078</f>
        <v>0</v>
      </c>
      <c r="Q1078" s="93"/>
      <c r="R1078" s="93"/>
      <c r="S1078" s="93"/>
      <c r="T1078" s="87"/>
      <c r="U1078" s="81"/>
    </row>
    <row r="1079" spans="1:28" s="16" customFormat="1" outlineLevel="1">
      <c r="A1079" s="193" t="s">
        <v>205</v>
      </c>
      <c r="B1079" s="5" t="s">
        <v>143</v>
      </c>
      <c r="C1079" s="6" t="s">
        <v>2</v>
      </c>
      <c r="D1079" s="163" t="s">
        <v>3</v>
      </c>
      <c r="E1079" s="26">
        <f>База!E1089-'База (2)'!E1079</f>
        <v>0</v>
      </c>
      <c r="F1079" s="14">
        <f>База!F1089-'База (2)'!F1079</f>
        <v>0</v>
      </c>
      <c r="G1079" s="27">
        <f>База!G1089-'База (2)'!G1079</f>
        <v>0</v>
      </c>
      <c r="H1079" s="230">
        <f>База!H1089-'База (2)'!H1079</f>
        <v>0</v>
      </c>
      <c r="I1079" s="231">
        <f>База!I1089-'База (2)'!I1079</f>
        <v>0</v>
      </c>
      <c r="J1079" s="232">
        <f>База!J1089-'База (2)'!J1079</f>
        <v>0</v>
      </c>
      <c r="K1079" s="165">
        <f>База!K1089-'База (2)'!K1079</f>
        <v>0</v>
      </c>
      <c r="L1079" s="21">
        <f>База!L1089-'База (2)'!L1079</f>
        <v>0</v>
      </c>
      <c r="M1079" s="27">
        <f>База!M1089-'База (2)'!M1079</f>
        <v>0</v>
      </c>
      <c r="N1079" s="30">
        <f>База!N1089-'База (2)'!N1079</f>
        <v>0</v>
      </c>
      <c r="O1079" s="15">
        <f>База!O1089-'База (2)'!O1079</f>
        <v>0</v>
      </c>
      <c r="P1079" s="31">
        <f>База!P1089-'База (2)'!P1079</f>
        <v>0</v>
      </c>
      <c r="Q1079" s="92"/>
      <c r="R1079" s="92"/>
      <c r="S1079" s="92"/>
      <c r="T1079" s="86"/>
      <c r="U1079" s="81"/>
    </row>
    <row r="1080" spans="1:28" s="13" customFormat="1">
      <c r="A1080" s="36" t="s">
        <v>219</v>
      </c>
      <c r="B1080" s="37" t="s">
        <v>214</v>
      </c>
      <c r="C1080" s="215" t="s">
        <v>215</v>
      </c>
      <c r="D1080" s="208" t="s">
        <v>145</v>
      </c>
      <c r="E1080" s="40" t="e">
        <f>База!E1090-'База (2)'!E1080</f>
        <v>#VALUE!</v>
      </c>
      <c r="F1080" s="41" t="e">
        <f>База!F1090-'База (2)'!F1080</f>
        <v>#VALUE!</v>
      </c>
      <c r="G1080" s="42">
        <f>База!G1090-'База (2)'!G1080</f>
        <v>-1176215</v>
      </c>
      <c r="H1080" s="40" t="e">
        <f>База!H1090-'База (2)'!H1080</f>
        <v>#VALUE!</v>
      </c>
      <c r="I1080" s="41" t="e">
        <f>База!I1090-'База (2)'!I1080</f>
        <v>#VALUE!</v>
      </c>
      <c r="J1080" s="42">
        <f>База!J1090-'База (2)'!J1080</f>
        <v>-1261900</v>
      </c>
      <c r="K1080" s="40" t="e">
        <f>База!K1090-'База (2)'!K1080</f>
        <v>#VALUE!</v>
      </c>
      <c r="L1080" s="41" t="e">
        <f>База!L1090-'База (2)'!L1080</f>
        <v>#VALUE!</v>
      </c>
      <c r="M1080" s="42">
        <f>База!M1090-'База (2)'!M1080</f>
        <v>-85685</v>
      </c>
      <c r="N1080" s="216" t="e">
        <f>База!N1090-'База (2)'!N1080</f>
        <v>#VALUE!</v>
      </c>
      <c r="O1080" s="217" t="e">
        <f>База!O1090-'База (2)'!O1080</f>
        <v>#VALUE!</v>
      </c>
      <c r="P1080" s="43">
        <f>База!P1090-'База (2)'!P1080</f>
        <v>-7.2848076244564131E-2</v>
      </c>
      <c r="Q1080" s="91"/>
      <c r="R1080" s="91"/>
      <c r="S1080" s="91"/>
      <c r="T1080" s="85"/>
      <c r="U1080" s="81"/>
      <c r="W1080" s="81"/>
      <c r="X1080" s="81">
        <v>1261900</v>
      </c>
    </row>
    <row r="1081" spans="1:28" s="16" customFormat="1" outlineLevel="1">
      <c r="A1081" s="193" t="s">
        <v>214</v>
      </c>
      <c r="B1081" s="5" t="s">
        <v>136</v>
      </c>
      <c r="C1081" s="6" t="s">
        <v>137</v>
      </c>
      <c r="D1081" s="161" t="s">
        <v>194</v>
      </c>
      <c r="E1081" s="26">
        <f>База!E1091-'База (2)'!E1081</f>
        <v>0</v>
      </c>
      <c r="F1081" s="14">
        <f>База!F1091-'База (2)'!F1081</f>
        <v>0</v>
      </c>
      <c r="G1081" s="27">
        <f>База!G1091-'База (2)'!G1081</f>
        <v>0</v>
      </c>
      <c r="H1081" s="26">
        <f>База!H1091-'База (2)'!H1081</f>
        <v>0</v>
      </c>
      <c r="I1081" s="14">
        <f>База!I1091-'База (2)'!I1081</f>
        <v>0</v>
      </c>
      <c r="J1081" s="27">
        <f>База!J1091-'База (2)'!J1081</f>
        <v>0</v>
      </c>
      <c r="K1081" s="26">
        <f>База!K1091-'База (2)'!K1081</f>
        <v>0</v>
      </c>
      <c r="L1081" s="14">
        <f>База!L1091-'База (2)'!L1081</f>
        <v>0</v>
      </c>
      <c r="M1081" s="27">
        <f>База!M1091-'База (2)'!M1081</f>
        <v>0</v>
      </c>
      <c r="N1081" s="30">
        <f>База!N1091-'База (2)'!N1081</f>
        <v>0</v>
      </c>
      <c r="O1081" s="15">
        <f>База!O1091-'База (2)'!O1081</f>
        <v>0</v>
      </c>
      <c r="P1081" s="31">
        <f>База!P1091-'База (2)'!P1081</f>
        <v>0</v>
      </c>
      <c r="Q1081" s="92"/>
      <c r="R1081" s="92"/>
      <c r="S1081" s="92"/>
      <c r="T1081" s="86"/>
      <c r="U1081" s="81"/>
    </row>
    <row r="1082" spans="1:28" s="20" customFormat="1" outlineLevel="1">
      <c r="A1082" s="193" t="s">
        <v>214</v>
      </c>
      <c r="B1082" s="7"/>
      <c r="C1082" s="8" t="s">
        <v>166</v>
      </c>
      <c r="D1082" s="162" t="s">
        <v>194</v>
      </c>
      <c r="E1082" s="28">
        <f>База!E1092-'База (2)'!E1082</f>
        <v>0</v>
      </c>
      <c r="F1082" s="17">
        <f>База!F1092-'База (2)'!F1082</f>
        <v>0</v>
      </c>
      <c r="G1082" s="29">
        <f>База!G1092-'База (2)'!G1082</f>
        <v>0</v>
      </c>
      <c r="H1082" s="28">
        <f>База!H1092-'База (2)'!H1082</f>
        <v>0</v>
      </c>
      <c r="I1082" s="17">
        <f>База!I1092-'База (2)'!I1082</f>
        <v>0</v>
      </c>
      <c r="J1082" s="29">
        <f>База!J1092-'База (2)'!J1082</f>
        <v>0</v>
      </c>
      <c r="K1082" s="28">
        <f>База!K1092-'База (2)'!K1082</f>
        <v>0</v>
      </c>
      <c r="L1082" s="18">
        <f>База!L1092-'База (2)'!L1082</f>
        <v>0</v>
      </c>
      <c r="M1082" s="29">
        <f>База!M1092-'База (2)'!M1082</f>
        <v>0</v>
      </c>
      <c r="N1082" s="181">
        <f>База!N1092-'База (2)'!N1082</f>
        <v>0</v>
      </c>
      <c r="O1082" s="19">
        <f>База!O1092-'База (2)'!O1082</f>
        <v>0</v>
      </c>
      <c r="P1082" s="32">
        <f>База!P1092-'База (2)'!P1082</f>
        <v>0</v>
      </c>
      <c r="Q1082" s="93"/>
      <c r="R1082" s="93"/>
      <c r="S1082" s="93"/>
      <c r="T1082" s="87"/>
      <c r="U1082" s="81"/>
    </row>
    <row r="1083" spans="1:28" s="20" customFormat="1" outlineLevel="1">
      <c r="A1083" s="193" t="s">
        <v>214</v>
      </c>
      <c r="B1083" s="7"/>
      <c r="C1083" s="8" t="s">
        <v>167</v>
      </c>
      <c r="D1083" s="162" t="s">
        <v>194</v>
      </c>
      <c r="E1083" s="28">
        <f>База!E1093-'База (2)'!E1083</f>
        <v>0</v>
      </c>
      <c r="F1083" s="17">
        <f>База!F1093-'База (2)'!F1083</f>
        <v>0</v>
      </c>
      <c r="G1083" s="29">
        <f>База!G1093-'База (2)'!G1083</f>
        <v>0</v>
      </c>
      <c r="H1083" s="28">
        <f>База!H1093-'База (2)'!H1083</f>
        <v>0</v>
      </c>
      <c r="I1083" s="17">
        <f>База!I1093-'База (2)'!I1083</f>
        <v>0</v>
      </c>
      <c r="J1083" s="29">
        <f>База!J1093-'База (2)'!J1083</f>
        <v>0</v>
      </c>
      <c r="K1083" s="111">
        <f>База!K1093-'База (2)'!K1083</f>
        <v>0</v>
      </c>
      <c r="L1083" s="18">
        <f>База!L1093-'База (2)'!L1083</f>
        <v>0</v>
      </c>
      <c r="M1083" s="29">
        <f>База!M1093-'База (2)'!M1083</f>
        <v>0</v>
      </c>
      <c r="N1083" s="181">
        <f>База!N1093-'База (2)'!N1083</f>
        <v>0</v>
      </c>
      <c r="O1083" s="19">
        <f>База!O1093-'База (2)'!O1083</f>
        <v>0</v>
      </c>
      <c r="P1083" s="32">
        <f>База!P1093-'База (2)'!P1083</f>
        <v>0</v>
      </c>
      <c r="Q1083" s="93"/>
      <c r="R1083" s="93"/>
      <c r="S1083" s="93"/>
      <c r="T1083" s="87"/>
      <c r="U1083" s="81"/>
    </row>
    <row r="1084" spans="1:28" s="20" customFormat="1" outlineLevel="1">
      <c r="A1084" s="193" t="s">
        <v>214</v>
      </c>
      <c r="B1084" s="7" t="s">
        <v>168</v>
      </c>
      <c r="C1084" s="8" t="s">
        <v>138</v>
      </c>
      <c r="D1084" s="162" t="s">
        <v>194</v>
      </c>
      <c r="E1084" s="28">
        <f>База!E1094-'База (2)'!E1084</f>
        <v>0</v>
      </c>
      <c r="F1084" s="17">
        <f>База!F1094-'База (2)'!F1084</f>
        <v>0</v>
      </c>
      <c r="G1084" s="29">
        <f>База!G1094-'База (2)'!G1084</f>
        <v>0</v>
      </c>
      <c r="H1084" s="28">
        <f>База!H1094-'База (2)'!H1084</f>
        <v>0</v>
      </c>
      <c r="I1084" s="17">
        <f>База!I1094-'База (2)'!I1084</f>
        <v>0</v>
      </c>
      <c r="J1084" s="29">
        <f>База!J1094-'База (2)'!J1084</f>
        <v>0</v>
      </c>
      <c r="K1084" s="111">
        <f>База!K1094-'База (2)'!K1084</f>
        <v>0</v>
      </c>
      <c r="L1084" s="18">
        <f>База!L1094-'База (2)'!L1084</f>
        <v>0</v>
      </c>
      <c r="M1084" s="29">
        <f>База!M1094-'База (2)'!M1084</f>
        <v>0</v>
      </c>
      <c r="N1084" s="181">
        <f>База!N1094-'База (2)'!N1084</f>
        <v>0</v>
      </c>
      <c r="O1084" s="19">
        <f>База!O1094-'База (2)'!O1084</f>
        <v>0</v>
      </c>
      <c r="P1084" s="32">
        <f>База!P1094-'База (2)'!P1084</f>
        <v>0</v>
      </c>
      <c r="Q1084" s="93"/>
      <c r="R1084" s="93"/>
      <c r="S1084" s="93"/>
      <c r="U1084" s="81"/>
    </row>
    <row r="1085" spans="1:28" s="20" customFormat="1" ht="31.5" outlineLevel="1">
      <c r="A1085" s="193" t="s">
        <v>214</v>
      </c>
      <c r="B1085" s="7" t="s">
        <v>169</v>
      </c>
      <c r="C1085" s="129" t="s">
        <v>181</v>
      </c>
      <c r="D1085" s="162" t="s">
        <v>195</v>
      </c>
      <c r="E1085" s="28">
        <f>База!E1095-'База (2)'!E1085</f>
        <v>0</v>
      </c>
      <c r="F1085" s="17">
        <f>База!F1095-'База (2)'!F1085</f>
        <v>0</v>
      </c>
      <c r="G1085" s="29">
        <f>База!G1095-'База (2)'!G1085</f>
        <v>0</v>
      </c>
      <c r="H1085" s="111">
        <f>База!H1095-'База (2)'!H1085</f>
        <v>0</v>
      </c>
      <c r="I1085" s="18">
        <f>База!I1095-'База (2)'!I1085</f>
        <v>0</v>
      </c>
      <c r="J1085" s="29">
        <f>База!J1095-'База (2)'!J1085</f>
        <v>0</v>
      </c>
      <c r="K1085" s="28">
        <f>База!K1095-'База (2)'!K1085</f>
        <v>0</v>
      </c>
      <c r="L1085" s="18">
        <f>База!L1095-'База (2)'!L1085</f>
        <v>0</v>
      </c>
      <c r="M1085" s="29">
        <f>База!M1095-'База (2)'!M1085</f>
        <v>0</v>
      </c>
      <c r="N1085" s="181">
        <f>База!N1095-'База (2)'!N1085</f>
        <v>0</v>
      </c>
      <c r="O1085" s="19">
        <f>База!O1095-'База (2)'!O1085</f>
        <v>0</v>
      </c>
      <c r="P1085" s="32">
        <f>База!P1095-'База (2)'!P1085</f>
        <v>0</v>
      </c>
      <c r="Q1085" s="93"/>
      <c r="R1085" s="93"/>
      <c r="S1085" s="93"/>
      <c r="T1085" s="87"/>
      <c r="U1085" s="81"/>
    </row>
    <row r="1086" spans="1:28" s="20" customFormat="1" outlineLevel="1">
      <c r="A1086" s="193" t="s">
        <v>214</v>
      </c>
      <c r="B1086" s="7" t="s">
        <v>170</v>
      </c>
      <c r="C1086" s="8" t="s">
        <v>180</v>
      </c>
      <c r="D1086" s="162" t="s">
        <v>194</v>
      </c>
      <c r="E1086" s="28">
        <f>База!E1096-'База (2)'!E1086</f>
        <v>0</v>
      </c>
      <c r="F1086" s="17">
        <f>База!F1096-'База (2)'!F1086</f>
        <v>0</v>
      </c>
      <c r="G1086" s="29">
        <f>База!G1096-'База (2)'!G1086</f>
        <v>0</v>
      </c>
      <c r="H1086" s="28">
        <f>База!H1096-'База (2)'!H1086</f>
        <v>0</v>
      </c>
      <c r="I1086" s="17">
        <f>База!I1096-'База (2)'!I1086</f>
        <v>0</v>
      </c>
      <c r="J1086" s="29">
        <f>База!J1096-'База (2)'!J1086</f>
        <v>0</v>
      </c>
      <c r="K1086" s="111">
        <f>База!K1096-'База (2)'!K1086</f>
        <v>0</v>
      </c>
      <c r="L1086" s="18">
        <f>База!L1096-'База (2)'!L1086</f>
        <v>0</v>
      </c>
      <c r="M1086" s="29">
        <f>База!M1096-'База (2)'!M1086</f>
        <v>0</v>
      </c>
      <c r="N1086" s="181">
        <f>База!N1096-'База (2)'!N1086</f>
        <v>0</v>
      </c>
      <c r="O1086" s="19">
        <f>База!O1096-'База (2)'!O1086</f>
        <v>0</v>
      </c>
      <c r="P1086" s="32">
        <f>База!P1096-'База (2)'!P1086</f>
        <v>0</v>
      </c>
      <c r="Q1086" s="93"/>
      <c r="R1086" s="93"/>
      <c r="S1086" s="93"/>
      <c r="T1086" s="87"/>
      <c r="U1086" s="81"/>
      <c r="AB1086" s="22"/>
    </row>
    <row r="1087" spans="1:28" s="20" customFormat="1" outlineLevel="1">
      <c r="A1087" s="193" t="s">
        <v>214</v>
      </c>
      <c r="B1087" s="7" t="s">
        <v>171</v>
      </c>
      <c r="C1087" s="8" t="s">
        <v>156</v>
      </c>
      <c r="D1087" s="162"/>
      <c r="E1087" s="28">
        <f>База!E1097-'База (2)'!E1087</f>
        <v>0</v>
      </c>
      <c r="F1087" s="17">
        <f>База!F1097-'База (2)'!F1087</f>
        <v>0</v>
      </c>
      <c r="G1087" s="29">
        <f>База!G1097-'База (2)'!G1087</f>
        <v>0</v>
      </c>
      <c r="H1087" s="28">
        <f>База!H1097-'База (2)'!H1087</f>
        <v>0</v>
      </c>
      <c r="I1087" s="17">
        <f>База!I1097-'База (2)'!I1087</f>
        <v>0</v>
      </c>
      <c r="J1087" s="29">
        <f>База!J1097-'База (2)'!J1087</f>
        <v>0</v>
      </c>
      <c r="K1087" s="111">
        <f>База!K1097-'База (2)'!K1087</f>
        <v>0</v>
      </c>
      <c r="L1087" s="18">
        <f>База!L1097-'База (2)'!L1087</f>
        <v>0</v>
      </c>
      <c r="M1087" s="29">
        <f>База!M1097-'База (2)'!M1087</f>
        <v>0</v>
      </c>
      <c r="N1087" s="181">
        <f>База!N1097-'База (2)'!N1087</f>
        <v>0</v>
      </c>
      <c r="O1087" s="19">
        <f>База!O1097-'База (2)'!O1087</f>
        <v>0</v>
      </c>
      <c r="P1087" s="32">
        <f>База!P1097-'База (2)'!P1087</f>
        <v>0</v>
      </c>
      <c r="Q1087" s="93"/>
      <c r="R1087" s="93"/>
      <c r="S1087" s="93"/>
      <c r="T1087" s="87"/>
      <c r="U1087" s="81"/>
    </row>
    <row r="1088" spans="1:28" s="20" customFormat="1" outlineLevel="1">
      <c r="A1088" s="193" t="s">
        <v>214</v>
      </c>
      <c r="B1088" s="5" t="s">
        <v>141</v>
      </c>
      <c r="C1088" s="6" t="s">
        <v>140</v>
      </c>
      <c r="D1088" s="161" t="s">
        <v>159</v>
      </c>
      <c r="E1088" s="26">
        <f>База!E1098-'База (2)'!E1088</f>
        <v>0</v>
      </c>
      <c r="F1088" s="14">
        <f>База!F1098-'База (2)'!F1088</f>
        <v>0</v>
      </c>
      <c r="G1088" s="27">
        <f>База!G1098-'База (2)'!G1088</f>
        <v>0</v>
      </c>
      <c r="H1088" s="26">
        <f>База!H1098-'База (2)'!H1088</f>
        <v>0</v>
      </c>
      <c r="I1088" s="21">
        <f>База!I1098-'База (2)'!I1088</f>
        <v>0</v>
      </c>
      <c r="J1088" s="27">
        <f>База!J1098-'База (2)'!J1088</f>
        <v>0</v>
      </c>
      <c r="K1088" s="26">
        <f>База!K1098-'База (2)'!K1088</f>
        <v>0</v>
      </c>
      <c r="L1088" s="21">
        <f>База!L1098-'База (2)'!L1088</f>
        <v>0</v>
      </c>
      <c r="M1088" s="27">
        <f>База!M1098-'База (2)'!M1088</f>
        <v>0</v>
      </c>
      <c r="N1088" s="30">
        <f>База!N1098-'База (2)'!N1088</f>
        <v>0</v>
      </c>
      <c r="O1088" s="15">
        <f>База!O1098-'База (2)'!O1088</f>
        <v>0</v>
      </c>
      <c r="P1088" s="31">
        <f>База!P1098-'База (2)'!P1088</f>
        <v>0</v>
      </c>
      <c r="Q1088" s="92"/>
      <c r="R1088" s="92"/>
      <c r="S1088" s="92"/>
      <c r="T1088" s="87"/>
      <c r="U1088" s="81"/>
    </row>
    <row r="1089" spans="1:34" s="20" customFormat="1" outlineLevel="1">
      <c r="A1089" s="193" t="s">
        <v>214</v>
      </c>
      <c r="B1089" s="5"/>
      <c r="C1089" s="8" t="s">
        <v>166</v>
      </c>
      <c r="D1089" s="162" t="s">
        <v>159</v>
      </c>
      <c r="E1089" s="28">
        <f>База!E1099-'База (2)'!E1089</f>
        <v>0</v>
      </c>
      <c r="F1089" s="17">
        <f>База!F1099-'База (2)'!F1089</f>
        <v>0</v>
      </c>
      <c r="G1089" s="29">
        <f>База!G1099-'База (2)'!G1089</f>
        <v>0</v>
      </c>
      <c r="H1089" s="28">
        <f>База!H1099-'База (2)'!H1089</f>
        <v>0</v>
      </c>
      <c r="I1089" s="17">
        <f>База!I1099-'База (2)'!I1089</f>
        <v>0</v>
      </c>
      <c r="J1089" s="29">
        <f>База!J1099-'База (2)'!J1089</f>
        <v>0</v>
      </c>
      <c r="K1089" s="111">
        <f>База!K1099-'База (2)'!K1089</f>
        <v>0</v>
      </c>
      <c r="L1089" s="18">
        <f>База!L1099-'База (2)'!L1089</f>
        <v>0</v>
      </c>
      <c r="M1089" s="29">
        <f>База!M1099-'База (2)'!M1089</f>
        <v>0</v>
      </c>
      <c r="N1089" s="30">
        <f>База!N1099-'База (2)'!N1089</f>
        <v>0</v>
      </c>
      <c r="O1089" s="15">
        <f>База!O1099-'База (2)'!O1089</f>
        <v>0</v>
      </c>
      <c r="P1089" s="31">
        <f>База!P1099-'База (2)'!P1089</f>
        <v>0</v>
      </c>
      <c r="Q1089" s="93"/>
      <c r="R1089" s="93"/>
      <c r="S1089" s="93"/>
      <c r="T1089" s="87"/>
      <c r="U1089" s="81"/>
    </row>
    <row r="1090" spans="1:34" s="16" customFormat="1" outlineLevel="1">
      <c r="A1090" s="193" t="s">
        <v>214</v>
      </c>
      <c r="B1090" s="5"/>
      <c r="C1090" s="8" t="s">
        <v>167</v>
      </c>
      <c r="D1090" s="162" t="s">
        <v>159</v>
      </c>
      <c r="E1090" s="28">
        <f>База!E1100-'База (2)'!E1090</f>
        <v>0</v>
      </c>
      <c r="F1090" s="17">
        <f>База!F1100-'База (2)'!F1090</f>
        <v>0</v>
      </c>
      <c r="G1090" s="29">
        <f>База!G1100-'База (2)'!G1090</f>
        <v>0</v>
      </c>
      <c r="H1090" s="111">
        <f>База!H1100-'База (2)'!H1090</f>
        <v>0</v>
      </c>
      <c r="I1090" s="18">
        <f>База!I1100-'База (2)'!I1090</f>
        <v>0</v>
      </c>
      <c r="J1090" s="29">
        <f>База!J1100-'База (2)'!J1090</f>
        <v>0</v>
      </c>
      <c r="K1090" s="111">
        <f>База!K1100-'База (2)'!K1090</f>
        <v>0</v>
      </c>
      <c r="L1090" s="18">
        <f>База!L1100-'База (2)'!L1090</f>
        <v>0</v>
      </c>
      <c r="M1090" s="29">
        <f>База!M1100-'База (2)'!M1090</f>
        <v>0</v>
      </c>
      <c r="N1090" s="181">
        <f>База!N1100-'База (2)'!N1090</f>
        <v>0</v>
      </c>
      <c r="O1090" s="19">
        <f>База!O1100-'База (2)'!O1090</f>
        <v>0</v>
      </c>
      <c r="P1090" s="32">
        <f>База!P1100-'База (2)'!P1090</f>
        <v>0</v>
      </c>
      <c r="Q1090" s="93"/>
      <c r="R1090" s="93"/>
      <c r="S1090" s="93"/>
      <c r="T1090" s="86"/>
      <c r="U1090" s="81"/>
    </row>
    <row r="1091" spans="1:34" s="20" customFormat="1" ht="31.5" outlineLevel="1">
      <c r="A1091" s="193" t="s">
        <v>214</v>
      </c>
      <c r="B1091" s="5"/>
      <c r="C1091" s="129" t="s">
        <v>182</v>
      </c>
      <c r="D1091" s="162" t="s">
        <v>159</v>
      </c>
      <c r="E1091" s="28">
        <f>База!E1101-'База (2)'!E1091</f>
        <v>0</v>
      </c>
      <c r="F1091" s="17">
        <f>База!F1101-'База (2)'!F1091</f>
        <v>0</v>
      </c>
      <c r="G1091" s="29">
        <f>База!G1101-'База (2)'!G1091</f>
        <v>0</v>
      </c>
      <c r="H1091" s="28">
        <f>База!H1101-'База (2)'!H1091</f>
        <v>0</v>
      </c>
      <c r="I1091" s="18">
        <f>База!I1101-'База (2)'!I1091</f>
        <v>0</v>
      </c>
      <c r="J1091" s="29">
        <f>База!J1101-'База (2)'!J1091</f>
        <v>0</v>
      </c>
      <c r="K1091" s="111">
        <f>База!K1101-'База (2)'!K1091</f>
        <v>0</v>
      </c>
      <c r="L1091" s="18">
        <f>База!L1101-'База (2)'!L1091</f>
        <v>0</v>
      </c>
      <c r="M1091" s="29">
        <f>База!M1101-'База (2)'!M1091</f>
        <v>0</v>
      </c>
      <c r="N1091" s="30">
        <f>База!N1101-'База (2)'!N1091</f>
        <v>0</v>
      </c>
      <c r="O1091" s="15">
        <f>База!O1101-'База (2)'!O1091</f>
        <v>0</v>
      </c>
      <c r="P1091" s="31">
        <f>База!P1101-'База (2)'!P1091</f>
        <v>0</v>
      </c>
      <c r="Q1091" s="93"/>
      <c r="R1091" s="93"/>
      <c r="S1091" s="93"/>
      <c r="T1091" s="87"/>
      <c r="U1091" s="81"/>
    </row>
    <row r="1092" spans="1:34" s="20" customFormat="1" outlineLevel="1">
      <c r="A1092" s="193" t="s">
        <v>214</v>
      </c>
      <c r="B1092" s="7" t="s">
        <v>185</v>
      </c>
      <c r="C1092" s="8" t="s">
        <v>157</v>
      </c>
      <c r="D1092" s="162" t="s">
        <v>159</v>
      </c>
      <c r="E1092" s="28">
        <f>База!E1102-'База (2)'!E1092</f>
        <v>0</v>
      </c>
      <c r="F1092" s="17">
        <f>База!F1102-'База (2)'!F1092</f>
        <v>0</v>
      </c>
      <c r="G1092" s="29">
        <f>База!G1102-'База (2)'!G1092</f>
        <v>0</v>
      </c>
      <c r="H1092" s="28">
        <f>База!H1102-'База (2)'!H1092</f>
        <v>0</v>
      </c>
      <c r="I1092" s="17">
        <f>База!I1102-'База (2)'!I1092</f>
        <v>0</v>
      </c>
      <c r="J1092" s="29">
        <f>База!J1102-'База (2)'!J1092</f>
        <v>0</v>
      </c>
      <c r="K1092" s="111">
        <f>База!K1102-'База (2)'!K1092</f>
        <v>0</v>
      </c>
      <c r="L1092" s="18">
        <f>База!L1102-'База (2)'!L1092</f>
        <v>0</v>
      </c>
      <c r="M1092" s="29">
        <f>База!M1102-'База (2)'!M1092</f>
        <v>0</v>
      </c>
      <c r="N1092" s="181">
        <f>База!N1102-'База (2)'!N1092</f>
        <v>0</v>
      </c>
      <c r="O1092" s="19">
        <f>База!O1102-'База (2)'!O1092</f>
        <v>0</v>
      </c>
      <c r="P1092" s="32">
        <f>База!P1102-'База (2)'!P1092</f>
        <v>0</v>
      </c>
      <c r="Q1092" s="93"/>
      <c r="R1092" s="93"/>
      <c r="S1092" s="93"/>
      <c r="T1092" s="87"/>
      <c r="U1092" s="81"/>
    </row>
    <row r="1093" spans="1:34" s="20" customFormat="1" outlineLevel="1">
      <c r="A1093" s="193" t="s">
        <v>214</v>
      </c>
      <c r="B1093" s="7" t="s">
        <v>186</v>
      </c>
      <c r="C1093" s="8" t="s">
        <v>183</v>
      </c>
      <c r="D1093" s="162" t="s">
        <v>159</v>
      </c>
      <c r="E1093" s="28">
        <f>База!E1103-'База (2)'!E1093</f>
        <v>0</v>
      </c>
      <c r="F1093" s="17">
        <f>База!F1103-'База (2)'!F1093</f>
        <v>0</v>
      </c>
      <c r="G1093" s="29">
        <f>База!G1103-'База (2)'!G1093</f>
        <v>0</v>
      </c>
      <c r="H1093" s="28">
        <f>База!H1103-'База (2)'!H1093</f>
        <v>0</v>
      </c>
      <c r="I1093" s="17">
        <f>База!I1103-'База (2)'!I1093</f>
        <v>0</v>
      </c>
      <c r="J1093" s="29">
        <f>База!J1103-'База (2)'!J1093</f>
        <v>0</v>
      </c>
      <c r="K1093" s="111">
        <f>База!K1103-'База (2)'!K1093</f>
        <v>0</v>
      </c>
      <c r="L1093" s="18">
        <f>База!L1103-'База (2)'!L1093</f>
        <v>0</v>
      </c>
      <c r="M1093" s="29">
        <f>База!M1103-'База (2)'!M1093</f>
        <v>0</v>
      </c>
      <c r="N1093" s="181">
        <f>База!N1103-'База (2)'!N1093</f>
        <v>0</v>
      </c>
      <c r="O1093" s="19">
        <f>База!O1103-'База (2)'!O1093</f>
        <v>0</v>
      </c>
      <c r="P1093" s="32">
        <f>База!P1103-'База (2)'!P1093</f>
        <v>0</v>
      </c>
      <c r="Q1093" s="93"/>
      <c r="R1093" s="93"/>
      <c r="S1093" s="93"/>
      <c r="T1093" s="87"/>
      <c r="U1093" s="81"/>
    </row>
    <row r="1094" spans="1:34" s="20" customFormat="1" outlineLevel="1">
      <c r="A1094" s="193" t="s">
        <v>214</v>
      </c>
      <c r="B1094" s="7" t="s">
        <v>187</v>
      </c>
      <c r="C1094" s="8" t="s">
        <v>156</v>
      </c>
      <c r="D1094" s="162"/>
      <c r="E1094" s="28" t="e">
        <f>База!#REF!-'База (2)'!E1094</f>
        <v>#REF!</v>
      </c>
      <c r="F1094" s="17" t="e">
        <f>База!#REF!-'База (2)'!F1094</f>
        <v>#REF!</v>
      </c>
      <c r="G1094" s="29" t="e">
        <f>База!#REF!-'База (2)'!G1094</f>
        <v>#REF!</v>
      </c>
      <c r="H1094" s="28" t="e">
        <f>База!#REF!-'База (2)'!H1094</f>
        <v>#REF!</v>
      </c>
      <c r="I1094" s="17" t="e">
        <f>База!#REF!-'База (2)'!I1094</f>
        <v>#REF!</v>
      </c>
      <c r="J1094" s="29" t="e">
        <f>База!#REF!-'База (2)'!J1094</f>
        <v>#REF!</v>
      </c>
      <c r="K1094" s="111" t="e">
        <f>База!#REF!-'База (2)'!K1094</f>
        <v>#REF!</v>
      </c>
      <c r="L1094" s="18" t="e">
        <f>База!#REF!-'База (2)'!L1094</f>
        <v>#REF!</v>
      </c>
      <c r="M1094" s="29" t="e">
        <f>База!#REF!-'База (2)'!M1094</f>
        <v>#REF!</v>
      </c>
      <c r="N1094" s="181" t="e">
        <f>База!#REF!-'База (2)'!N1094</f>
        <v>#REF!</v>
      </c>
      <c r="O1094" s="19" t="e">
        <f>База!#REF!-'База (2)'!O1094</f>
        <v>#REF!</v>
      </c>
      <c r="P1094" s="32" t="e">
        <f>База!#REF!-'База (2)'!P1094</f>
        <v>#REF!</v>
      </c>
      <c r="Q1094" s="93"/>
      <c r="R1094" s="93"/>
      <c r="S1094" s="93"/>
      <c r="U1094" s="81"/>
    </row>
    <row r="1095" spans="1:34" s="20" customFormat="1" ht="31.5" outlineLevel="1">
      <c r="A1095" s="193" t="s">
        <v>214</v>
      </c>
      <c r="B1095" s="5" t="s">
        <v>139</v>
      </c>
      <c r="C1095" s="9" t="s">
        <v>142</v>
      </c>
      <c r="D1095" s="163" t="s">
        <v>1</v>
      </c>
      <c r="E1095" s="26">
        <f>База!E1104-'База (2)'!E1095</f>
        <v>0</v>
      </c>
      <c r="F1095" s="21">
        <f>База!F1104-'База (2)'!F1095</f>
        <v>0</v>
      </c>
      <c r="G1095" s="27">
        <f>База!G1104-'База (2)'!G1095</f>
        <v>-1176215</v>
      </c>
      <c r="H1095" s="26">
        <f>База!H1104-'База (2)'!H1095</f>
        <v>0</v>
      </c>
      <c r="I1095" s="21">
        <f>База!I1104-'База (2)'!I1095</f>
        <v>0</v>
      </c>
      <c r="J1095" s="27">
        <f>База!J1104-'База (2)'!J1095</f>
        <v>-1261900</v>
      </c>
      <c r="K1095" s="26">
        <f>База!K1104-'База (2)'!K1095</f>
        <v>0</v>
      </c>
      <c r="L1095" s="21">
        <f>База!L1104-'База (2)'!L1095</f>
        <v>0</v>
      </c>
      <c r="M1095" s="27">
        <f>База!M1104-'База (2)'!M1095</f>
        <v>-85685</v>
      </c>
      <c r="N1095" s="30">
        <f>База!N1104-'База (2)'!N1095</f>
        <v>0</v>
      </c>
      <c r="O1095" s="15">
        <f>База!O1104-'База (2)'!O1095</f>
        <v>0</v>
      </c>
      <c r="P1095" s="31">
        <f>База!P1104-'База (2)'!P1095</f>
        <v>-7.2848076244564131E-2</v>
      </c>
      <c r="Q1095" s="92"/>
      <c r="R1095" s="92"/>
      <c r="S1095" s="92"/>
      <c r="T1095" s="87"/>
      <c r="U1095" s="81"/>
    </row>
    <row r="1096" spans="1:34" s="20" customFormat="1" ht="31.5" outlineLevel="1">
      <c r="A1096" s="193" t="s">
        <v>214</v>
      </c>
      <c r="B1096" s="7" t="s">
        <v>188</v>
      </c>
      <c r="C1096" s="10" t="s">
        <v>184</v>
      </c>
      <c r="D1096" s="164" t="s">
        <v>1</v>
      </c>
      <c r="E1096" s="28">
        <f>База!E1105-'База (2)'!E1096</f>
        <v>0</v>
      </c>
      <c r="F1096" s="17">
        <f>База!F1105-'База (2)'!F1096</f>
        <v>0</v>
      </c>
      <c r="G1096" s="29">
        <f>База!G1105-'База (2)'!G1096</f>
        <v>-1176215</v>
      </c>
      <c r="H1096" s="28">
        <f>База!H1105-'База (2)'!H1096</f>
        <v>0</v>
      </c>
      <c r="I1096" s="17">
        <f>База!I1105-'База (2)'!I1096</f>
        <v>0</v>
      </c>
      <c r="J1096" s="29">
        <f>База!J1105-'База (2)'!J1096</f>
        <v>-1261900</v>
      </c>
      <c r="K1096" s="111">
        <f>База!K1105-'База (2)'!K1096</f>
        <v>0</v>
      </c>
      <c r="L1096" s="18">
        <f>База!L1105-'База (2)'!L1096</f>
        <v>0</v>
      </c>
      <c r="M1096" s="29">
        <f>База!M1105-'База (2)'!M1096</f>
        <v>-85685</v>
      </c>
      <c r="N1096" s="181">
        <f>База!N1105-'База (2)'!N1096</f>
        <v>0</v>
      </c>
      <c r="O1096" s="19">
        <f>База!O1105-'База (2)'!O1096</f>
        <v>0</v>
      </c>
      <c r="P1096" s="32">
        <f>База!P1105-'База (2)'!P1096</f>
        <v>-7.2848076244564131E-2</v>
      </c>
      <c r="Q1096" s="93"/>
      <c r="R1096" s="93"/>
      <c r="S1096" s="93"/>
      <c r="T1096" s="87"/>
      <c r="U1096" s="81"/>
    </row>
    <row r="1097" spans="1:34" s="20" customFormat="1" ht="31.5" outlineLevel="1">
      <c r="A1097" s="193" t="s">
        <v>214</v>
      </c>
      <c r="B1097" s="7"/>
      <c r="C1097" s="10" t="s">
        <v>224</v>
      </c>
      <c r="D1097" s="164" t="s">
        <v>225</v>
      </c>
      <c r="E1097" s="28">
        <f>База!E1106-'База (2)'!E1097</f>
        <v>0</v>
      </c>
      <c r="F1097" s="17">
        <f>База!F1106-'База (2)'!F1097</f>
        <v>0</v>
      </c>
      <c r="G1097" s="29">
        <f>База!G1106-'База (2)'!G1097</f>
        <v>0</v>
      </c>
      <c r="H1097" s="28">
        <f>База!H1106-'База (2)'!H1097</f>
        <v>0</v>
      </c>
      <c r="I1097" s="17">
        <f>База!I1106-'База (2)'!I1097</f>
        <v>0</v>
      </c>
      <c r="J1097" s="29">
        <f>База!J1106-'База (2)'!J1097</f>
        <v>0</v>
      </c>
      <c r="K1097" s="111">
        <f>База!K1106-'База (2)'!K1097</f>
        <v>0</v>
      </c>
      <c r="L1097" s="18">
        <f>База!L1106-'База (2)'!L1097</f>
        <v>0</v>
      </c>
      <c r="M1097" s="29">
        <f>База!M1106-'База (2)'!M1097</f>
        <v>0</v>
      </c>
      <c r="N1097" s="181">
        <f>База!N1106-'База (2)'!N1097</f>
        <v>0</v>
      </c>
      <c r="O1097" s="19">
        <f>База!O1106-'База (2)'!O1097</f>
        <v>0</v>
      </c>
      <c r="P1097" s="32">
        <f>База!P1106-'База (2)'!P1097</f>
        <v>0</v>
      </c>
      <c r="Q1097" s="93"/>
      <c r="R1097" s="93"/>
      <c r="S1097" s="93"/>
      <c r="T1097" s="87"/>
      <c r="U1097" s="81"/>
    </row>
    <row r="1098" spans="1:34" s="20" customFormat="1" outlineLevel="1">
      <c r="A1098" s="193" t="s">
        <v>214</v>
      </c>
      <c r="B1098" s="7"/>
      <c r="C1098" s="10" t="s">
        <v>222</v>
      </c>
      <c r="D1098" s="164" t="s">
        <v>223</v>
      </c>
      <c r="E1098" s="28">
        <f>База!E1107-'База (2)'!E1098</f>
        <v>-200</v>
      </c>
      <c r="F1098" s="17">
        <f>База!F1107-'База (2)'!F1098</f>
        <v>0</v>
      </c>
      <c r="G1098" s="29">
        <f>База!G1107-'База (2)'!G1098</f>
        <v>-1176215</v>
      </c>
      <c r="H1098" s="28">
        <f>База!H1107-'База (2)'!H1098</f>
        <v>-201</v>
      </c>
      <c r="I1098" s="17">
        <f>База!I1107-'База (2)'!I1098</f>
        <v>0</v>
      </c>
      <c r="J1098" s="29">
        <f>База!J1107-'База (2)'!J1098</f>
        <v>-1261900</v>
      </c>
      <c r="K1098" s="111">
        <f>База!K1107-'База (2)'!K1098</f>
        <v>-1</v>
      </c>
      <c r="L1098" s="18">
        <f>База!L1107-'База (2)'!L1098</f>
        <v>0</v>
      </c>
      <c r="M1098" s="29">
        <f>База!M1107-'База (2)'!M1098</f>
        <v>-85685</v>
      </c>
      <c r="N1098" s="181">
        <f>База!N1107-'База (2)'!N1098</f>
        <v>-5.0000000000000001E-3</v>
      </c>
      <c r="O1098" s="19">
        <f>База!O1107-'База (2)'!O1098</f>
        <v>0</v>
      </c>
      <c r="P1098" s="32">
        <f>База!P1107-'База (2)'!P1098</f>
        <v>-7.2848076244564131E-2</v>
      </c>
      <c r="Q1098" s="93"/>
      <c r="R1098" s="93"/>
      <c r="S1098" s="93"/>
      <c r="T1098" s="87"/>
      <c r="U1098" s="81"/>
    </row>
    <row r="1099" spans="1:34" s="20" customFormat="1" outlineLevel="1">
      <c r="A1099" s="193" t="s">
        <v>214</v>
      </c>
      <c r="B1099" s="7" t="s">
        <v>189</v>
      </c>
      <c r="C1099" s="11" t="s">
        <v>144</v>
      </c>
      <c r="D1099" s="164" t="s">
        <v>1</v>
      </c>
      <c r="E1099" s="28">
        <f>База!E1110-'База (2)'!E1099</f>
        <v>0</v>
      </c>
      <c r="F1099" s="17">
        <f>База!F1110-'База (2)'!F1099</f>
        <v>0</v>
      </c>
      <c r="G1099" s="29">
        <f>База!G1110-'База (2)'!G1099</f>
        <v>0</v>
      </c>
      <c r="H1099" s="28">
        <f>База!H1110-'База (2)'!H1099</f>
        <v>0</v>
      </c>
      <c r="I1099" s="17">
        <f>База!I1110-'База (2)'!I1099</f>
        <v>0</v>
      </c>
      <c r="J1099" s="29">
        <f>База!J1110-'База (2)'!J1099</f>
        <v>0</v>
      </c>
      <c r="K1099" s="111">
        <f>База!K1110-'База (2)'!K1099</f>
        <v>0</v>
      </c>
      <c r="L1099" s="18">
        <f>База!L1110-'База (2)'!L1099</f>
        <v>0</v>
      </c>
      <c r="M1099" s="29">
        <f>База!M1110-'База (2)'!M1099</f>
        <v>0</v>
      </c>
      <c r="N1099" s="181">
        <f>База!N1110-'База (2)'!N1099</f>
        <v>0</v>
      </c>
      <c r="O1099" s="19">
        <f>База!O1110-'База (2)'!O1099</f>
        <v>0</v>
      </c>
      <c r="P1099" s="32">
        <f>База!P1110-'База (2)'!P1099</f>
        <v>0</v>
      </c>
      <c r="Q1099" s="93"/>
      <c r="R1099" s="93"/>
      <c r="S1099" s="93"/>
      <c r="T1099" s="87"/>
      <c r="U1099" s="81"/>
    </row>
    <row r="1100" spans="1:34" s="16" customFormat="1" outlineLevel="1">
      <c r="A1100" s="193" t="s">
        <v>214</v>
      </c>
      <c r="B1100" s="5" t="s">
        <v>143</v>
      </c>
      <c r="C1100" s="6" t="s">
        <v>2</v>
      </c>
      <c r="D1100" s="163" t="s">
        <v>3</v>
      </c>
      <c r="E1100" s="26">
        <f>База!E1111-'База (2)'!E1100</f>
        <v>0</v>
      </c>
      <c r="F1100" s="14">
        <f>База!F1111-'База (2)'!F1100</f>
        <v>0</v>
      </c>
      <c r="G1100" s="27">
        <f>База!G1111-'База (2)'!G1100</f>
        <v>0</v>
      </c>
      <c r="H1100" s="230">
        <f>База!H1111-'База (2)'!H1100</f>
        <v>0</v>
      </c>
      <c r="I1100" s="231">
        <f>База!I1111-'База (2)'!I1100</f>
        <v>0</v>
      </c>
      <c r="J1100" s="232">
        <f>База!J1111-'База (2)'!J1100</f>
        <v>0</v>
      </c>
      <c r="K1100" s="165">
        <f>База!K1111-'База (2)'!K1100</f>
        <v>0</v>
      </c>
      <c r="L1100" s="21">
        <f>База!L1111-'База (2)'!L1100</f>
        <v>0</v>
      </c>
      <c r="M1100" s="27">
        <f>База!M1111-'База (2)'!M1100</f>
        <v>0</v>
      </c>
      <c r="N1100" s="30">
        <f>База!N1111-'База (2)'!N1100</f>
        <v>0</v>
      </c>
      <c r="O1100" s="15">
        <f>База!O1111-'База (2)'!O1100</f>
        <v>0</v>
      </c>
      <c r="P1100" s="31">
        <f>База!P1111-'База (2)'!P1100</f>
        <v>0</v>
      </c>
      <c r="Q1100" s="92"/>
      <c r="R1100" s="92"/>
      <c r="S1100" s="92"/>
      <c r="T1100" s="86"/>
      <c r="U1100" s="81"/>
    </row>
    <row r="1101" spans="1:34" s="13" customFormat="1">
      <c r="A1101" s="36" t="s">
        <v>231</v>
      </c>
      <c r="B1101" s="37" t="s">
        <v>207</v>
      </c>
      <c r="C1101" s="215" t="s">
        <v>208</v>
      </c>
      <c r="D1101" s="208" t="s">
        <v>145</v>
      </c>
      <c r="E1101" s="40" t="e">
        <f>База!#REF!-'База (2)'!E1101</f>
        <v>#REF!</v>
      </c>
      <c r="F1101" s="41" t="e">
        <f>База!#REF!-'База (2)'!F1101</f>
        <v>#REF!</v>
      </c>
      <c r="G1101" s="42" t="e">
        <f>База!#REF!-'База (2)'!G1101</f>
        <v>#REF!</v>
      </c>
      <c r="H1101" s="40" t="e">
        <f>База!#REF!-'База (2)'!H1101</f>
        <v>#REF!</v>
      </c>
      <c r="I1101" s="41" t="e">
        <f>База!#REF!-'База (2)'!I1101</f>
        <v>#REF!</v>
      </c>
      <c r="J1101" s="42" t="e">
        <f>База!#REF!-'База (2)'!J1101</f>
        <v>#REF!</v>
      </c>
      <c r="K1101" s="40" t="e">
        <f>База!#REF!-'База (2)'!K1101</f>
        <v>#REF!</v>
      </c>
      <c r="L1101" s="41" t="e">
        <f>База!#REF!-'База (2)'!L1101</f>
        <v>#REF!</v>
      </c>
      <c r="M1101" s="42" t="e">
        <f>База!#REF!-'База (2)'!M1101</f>
        <v>#REF!</v>
      </c>
      <c r="N1101" s="216" t="e">
        <f>База!#REF!-'База (2)'!N1101</f>
        <v>#REF!</v>
      </c>
      <c r="O1101" s="217" t="e">
        <f>База!#REF!-'База (2)'!O1101</f>
        <v>#REF!</v>
      </c>
      <c r="P1101" s="43" t="e">
        <f>База!#REF!-'База (2)'!P1101</f>
        <v>#REF!</v>
      </c>
      <c r="Q1101" s="91"/>
      <c r="R1101" s="91"/>
      <c r="S1101" s="91"/>
      <c r="T1101" s="85"/>
      <c r="U1101" s="81"/>
      <c r="W1101" s="81"/>
      <c r="X1101" s="81">
        <v>906225</v>
      </c>
      <c r="AD1101" s="245"/>
      <c r="AE1101" s="245"/>
      <c r="AF1101" s="245"/>
      <c r="AG1101" s="245"/>
      <c r="AH1101" s="245"/>
    </row>
    <row r="1102" spans="1:34" s="16" customFormat="1" outlineLevel="1">
      <c r="A1102" s="193" t="s">
        <v>207</v>
      </c>
      <c r="B1102" s="5" t="s">
        <v>136</v>
      </c>
      <c r="C1102" s="6" t="s">
        <v>137</v>
      </c>
      <c r="D1102" s="161" t="s">
        <v>194</v>
      </c>
      <c r="E1102" s="26" t="e">
        <f>База!#REF!-'База (2)'!E1102</f>
        <v>#REF!</v>
      </c>
      <c r="F1102" s="14" t="e">
        <f>База!#REF!-'База (2)'!F1102</f>
        <v>#REF!</v>
      </c>
      <c r="G1102" s="27" t="e">
        <f>База!#REF!-'База (2)'!G1102</f>
        <v>#REF!</v>
      </c>
      <c r="H1102" s="26" t="e">
        <f>База!#REF!-'База (2)'!H1102</f>
        <v>#REF!</v>
      </c>
      <c r="I1102" s="14" t="e">
        <f>База!#REF!-'База (2)'!I1102</f>
        <v>#REF!</v>
      </c>
      <c r="J1102" s="27" t="e">
        <f>База!#REF!-'База (2)'!J1102</f>
        <v>#REF!</v>
      </c>
      <c r="K1102" s="26" t="e">
        <f>База!#REF!-'База (2)'!K1102</f>
        <v>#REF!</v>
      </c>
      <c r="L1102" s="14" t="e">
        <f>База!#REF!-'База (2)'!L1102</f>
        <v>#REF!</v>
      </c>
      <c r="M1102" s="27" t="e">
        <f>База!#REF!-'База (2)'!M1102</f>
        <v>#REF!</v>
      </c>
      <c r="N1102" s="30" t="e">
        <f>База!#REF!-'База (2)'!N1102</f>
        <v>#REF!</v>
      </c>
      <c r="O1102" s="15" t="e">
        <f>База!#REF!-'База (2)'!O1102</f>
        <v>#REF!</v>
      </c>
      <c r="P1102" s="31" t="e">
        <f>База!#REF!-'База (2)'!P1102</f>
        <v>#REF!</v>
      </c>
      <c r="Q1102" s="92"/>
      <c r="R1102" s="92"/>
      <c r="S1102" s="92"/>
      <c r="T1102" s="86"/>
      <c r="U1102" s="81"/>
      <c r="AD1102" s="243"/>
      <c r="AE1102" s="243"/>
      <c r="AF1102" s="243"/>
      <c r="AG1102" s="243"/>
      <c r="AH1102" s="243"/>
    </row>
    <row r="1103" spans="1:34" s="20" customFormat="1" outlineLevel="1">
      <c r="A1103" s="194" t="s">
        <v>207</v>
      </c>
      <c r="B1103" s="7"/>
      <c r="C1103" s="8" t="s">
        <v>166</v>
      </c>
      <c r="D1103" s="162" t="s">
        <v>194</v>
      </c>
      <c r="E1103" s="28" t="e">
        <f>База!#REF!-'База (2)'!E1103</f>
        <v>#REF!</v>
      </c>
      <c r="F1103" s="17" t="e">
        <f>База!#REF!-'База (2)'!F1103</f>
        <v>#REF!</v>
      </c>
      <c r="G1103" s="29" t="e">
        <f>База!#REF!-'База (2)'!G1103</f>
        <v>#REF!</v>
      </c>
      <c r="H1103" s="28" t="e">
        <f>База!#REF!-'База (2)'!H1103</f>
        <v>#REF!</v>
      </c>
      <c r="I1103" s="17" t="e">
        <f>База!#REF!-'База (2)'!I1103</f>
        <v>#REF!</v>
      </c>
      <c r="J1103" s="29" t="e">
        <f>База!#REF!-'База (2)'!J1103</f>
        <v>#REF!</v>
      </c>
      <c r="K1103" s="28" t="e">
        <f>База!#REF!-'База (2)'!K1103</f>
        <v>#REF!</v>
      </c>
      <c r="L1103" s="18" t="e">
        <f>База!#REF!-'База (2)'!L1103</f>
        <v>#REF!</v>
      </c>
      <c r="M1103" s="29" t="e">
        <f>База!#REF!-'База (2)'!M1103</f>
        <v>#REF!</v>
      </c>
      <c r="N1103" s="181" t="e">
        <f>База!#REF!-'База (2)'!N1103</f>
        <v>#REF!</v>
      </c>
      <c r="O1103" s="19" t="e">
        <f>База!#REF!-'База (2)'!O1103</f>
        <v>#REF!</v>
      </c>
      <c r="P1103" s="32" t="e">
        <f>База!#REF!-'База (2)'!P1103</f>
        <v>#REF!</v>
      </c>
      <c r="Q1103" s="93"/>
      <c r="R1103" s="93"/>
      <c r="S1103" s="93"/>
      <c r="T1103" s="87"/>
      <c r="U1103" s="81"/>
      <c r="AD1103" s="198"/>
      <c r="AE1103" s="198"/>
      <c r="AF1103" s="198"/>
      <c r="AG1103" s="198"/>
      <c r="AH1103" s="198"/>
    </row>
    <row r="1104" spans="1:34" s="20" customFormat="1" outlineLevel="1">
      <c r="A1104" s="194" t="s">
        <v>207</v>
      </c>
      <c r="B1104" s="7"/>
      <c r="C1104" s="8" t="s">
        <v>167</v>
      </c>
      <c r="D1104" s="162" t="s">
        <v>194</v>
      </c>
      <c r="E1104" s="28" t="e">
        <f>База!#REF!-'База (2)'!E1104</f>
        <v>#REF!</v>
      </c>
      <c r="F1104" s="17" t="e">
        <f>База!#REF!-'База (2)'!F1104</f>
        <v>#REF!</v>
      </c>
      <c r="G1104" s="29" t="e">
        <f>База!#REF!-'База (2)'!G1104</f>
        <v>#REF!</v>
      </c>
      <c r="H1104" s="28" t="e">
        <f>База!#REF!-'База (2)'!H1104</f>
        <v>#REF!</v>
      </c>
      <c r="I1104" s="17" t="e">
        <f>База!#REF!-'База (2)'!I1104</f>
        <v>#REF!</v>
      </c>
      <c r="J1104" s="29" t="e">
        <f>База!#REF!-'База (2)'!J1104</f>
        <v>#REF!</v>
      </c>
      <c r="K1104" s="111" t="e">
        <f>База!#REF!-'База (2)'!K1104</f>
        <v>#REF!</v>
      </c>
      <c r="L1104" s="18" t="e">
        <f>База!#REF!-'База (2)'!L1104</f>
        <v>#REF!</v>
      </c>
      <c r="M1104" s="29" t="e">
        <f>База!#REF!-'База (2)'!M1104</f>
        <v>#REF!</v>
      </c>
      <c r="N1104" s="181" t="e">
        <f>База!#REF!-'База (2)'!N1104</f>
        <v>#REF!</v>
      </c>
      <c r="O1104" s="19" t="e">
        <f>База!#REF!-'База (2)'!O1104</f>
        <v>#REF!</v>
      </c>
      <c r="P1104" s="32" t="e">
        <f>База!#REF!-'База (2)'!P1104</f>
        <v>#REF!</v>
      </c>
      <c r="Q1104" s="93"/>
      <c r="R1104" s="93"/>
      <c r="S1104" s="93"/>
      <c r="T1104" s="87"/>
      <c r="U1104" s="81"/>
      <c r="AD1104" s="198"/>
      <c r="AE1104" s="198"/>
      <c r="AF1104" s="198"/>
      <c r="AG1104" s="198"/>
      <c r="AH1104" s="198"/>
    </row>
    <row r="1105" spans="1:34" s="20" customFormat="1" outlineLevel="1">
      <c r="A1105" s="194" t="s">
        <v>207</v>
      </c>
      <c r="B1105" s="7" t="s">
        <v>168</v>
      </c>
      <c r="C1105" s="8" t="s">
        <v>138</v>
      </c>
      <c r="D1105" s="162" t="s">
        <v>194</v>
      </c>
      <c r="E1105" s="28" t="e">
        <f>База!#REF!-'База (2)'!E1105</f>
        <v>#REF!</v>
      </c>
      <c r="F1105" s="17" t="e">
        <f>База!#REF!-'База (2)'!F1105</f>
        <v>#REF!</v>
      </c>
      <c r="G1105" s="29" t="e">
        <f>База!#REF!-'База (2)'!G1105</f>
        <v>#REF!</v>
      </c>
      <c r="H1105" s="28" t="e">
        <f>База!#REF!-'База (2)'!H1105</f>
        <v>#REF!</v>
      </c>
      <c r="I1105" s="17" t="e">
        <f>База!#REF!-'База (2)'!I1105</f>
        <v>#REF!</v>
      </c>
      <c r="J1105" s="29" t="e">
        <f>База!#REF!-'База (2)'!J1105</f>
        <v>#REF!</v>
      </c>
      <c r="K1105" s="111" t="e">
        <f>База!#REF!-'База (2)'!K1105</f>
        <v>#REF!</v>
      </c>
      <c r="L1105" s="18" t="e">
        <f>База!#REF!-'База (2)'!L1105</f>
        <v>#REF!</v>
      </c>
      <c r="M1105" s="29" t="e">
        <f>База!#REF!-'База (2)'!M1105</f>
        <v>#REF!</v>
      </c>
      <c r="N1105" s="181" t="e">
        <f>База!#REF!-'База (2)'!N1105</f>
        <v>#REF!</v>
      </c>
      <c r="O1105" s="19" t="e">
        <f>База!#REF!-'База (2)'!O1105</f>
        <v>#REF!</v>
      </c>
      <c r="P1105" s="32" t="e">
        <f>База!#REF!-'База (2)'!P1105</f>
        <v>#REF!</v>
      </c>
      <c r="Q1105" s="93"/>
      <c r="R1105" s="93"/>
      <c r="S1105" s="93"/>
      <c r="U1105" s="81"/>
      <c r="AD1105" s="198"/>
      <c r="AE1105" s="198"/>
      <c r="AF1105" s="198"/>
      <c r="AG1105" s="198"/>
      <c r="AH1105" s="198"/>
    </row>
    <row r="1106" spans="1:34" s="20" customFormat="1" ht="31.5" outlineLevel="1">
      <c r="A1106" s="194" t="s">
        <v>207</v>
      </c>
      <c r="B1106" s="7" t="s">
        <v>169</v>
      </c>
      <c r="C1106" s="129" t="s">
        <v>181</v>
      </c>
      <c r="D1106" s="162" t="s">
        <v>195</v>
      </c>
      <c r="E1106" s="28" t="e">
        <f>База!#REF!-'База (2)'!E1106</f>
        <v>#REF!</v>
      </c>
      <c r="F1106" s="17" t="e">
        <f>База!#REF!-'База (2)'!F1106</f>
        <v>#REF!</v>
      </c>
      <c r="G1106" s="29" t="e">
        <f>База!#REF!-'База (2)'!G1106</f>
        <v>#REF!</v>
      </c>
      <c r="H1106" s="111" t="e">
        <f>База!#REF!-'База (2)'!H1106</f>
        <v>#REF!</v>
      </c>
      <c r="I1106" s="18" t="e">
        <f>База!#REF!-'База (2)'!I1106</f>
        <v>#REF!</v>
      </c>
      <c r="J1106" s="29" t="e">
        <f>База!#REF!-'База (2)'!J1106</f>
        <v>#REF!</v>
      </c>
      <c r="K1106" s="28" t="e">
        <f>База!#REF!-'База (2)'!K1106</f>
        <v>#REF!</v>
      </c>
      <c r="L1106" s="18" t="e">
        <f>База!#REF!-'База (2)'!L1106</f>
        <v>#REF!</v>
      </c>
      <c r="M1106" s="29" t="e">
        <f>База!#REF!-'База (2)'!M1106</f>
        <v>#REF!</v>
      </c>
      <c r="N1106" s="181" t="e">
        <f>База!#REF!-'База (2)'!N1106</f>
        <v>#REF!</v>
      </c>
      <c r="O1106" s="19" t="e">
        <f>База!#REF!-'База (2)'!O1106</f>
        <v>#REF!</v>
      </c>
      <c r="P1106" s="32" t="e">
        <f>База!#REF!-'База (2)'!P1106</f>
        <v>#REF!</v>
      </c>
      <c r="Q1106" s="93"/>
      <c r="R1106" s="93"/>
      <c r="S1106" s="93"/>
      <c r="T1106" s="87"/>
      <c r="U1106" s="81"/>
      <c r="AD1106" s="198"/>
      <c r="AE1106" s="198"/>
      <c r="AF1106" s="198"/>
      <c r="AG1106" s="198"/>
      <c r="AH1106" s="198"/>
    </row>
    <row r="1107" spans="1:34" s="20" customFormat="1" outlineLevel="1">
      <c r="A1107" s="194" t="s">
        <v>207</v>
      </c>
      <c r="B1107" s="7" t="s">
        <v>170</v>
      </c>
      <c r="C1107" s="8" t="s">
        <v>180</v>
      </c>
      <c r="D1107" s="162" t="s">
        <v>194</v>
      </c>
      <c r="E1107" s="28" t="e">
        <f>База!#REF!-'База (2)'!E1107</f>
        <v>#REF!</v>
      </c>
      <c r="F1107" s="17" t="e">
        <f>База!#REF!-'База (2)'!F1107</f>
        <v>#REF!</v>
      </c>
      <c r="G1107" s="29" t="e">
        <f>База!#REF!-'База (2)'!G1107</f>
        <v>#REF!</v>
      </c>
      <c r="H1107" s="28" t="e">
        <f>База!#REF!-'База (2)'!H1107</f>
        <v>#REF!</v>
      </c>
      <c r="I1107" s="17" t="e">
        <f>База!#REF!-'База (2)'!I1107</f>
        <v>#REF!</v>
      </c>
      <c r="J1107" s="29" t="e">
        <f>База!#REF!-'База (2)'!J1107</f>
        <v>#REF!</v>
      </c>
      <c r="K1107" s="111" t="e">
        <f>База!#REF!-'База (2)'!K1107</f>
        <v>#REF!</v>
      </c>
      <c r="L1107" s="18" t="e">
        <f>База!#REF!-'База (2)'!L1107</f>
        <v>#REF!</v>
      </c>
      <c r="M1107" s="29" t="e">
        <f>База!#REF!-'База (2)'!M1107</f>
        <v>#REF!</v>
      </c>
      <c r="N1107" s="181" t="e">
        <f>База!#REF!-'База (2)'!N1107</f>
        <v>#REF!</v>
      </c>
      <c r="O1107" s="19" t="e">
        <f>База!#REF!-'База (2)'!O1107</f>
        <v>#REF!</v>
      </c>
      <c r="P1107" s="32" t="e">
        <f>База!#REF!-'База (2)'!P1107</f>
        <v>#REF!</v>
      </c>
      <c r="Q1107" s="93"/>
      <c r="R1107" s="93"/>
      <c r="S1107" s="93"/>
      <c r="T1107" s="87"/>
      <c r="U1107" s="81"/>
      <c r="AB1107" s="22"/>
      <c r="AD1107" s="198"/>
      <c r="AE1107" s="198"/>
      <c r="AF1107" s="198"/>
      <c r="AG1107" s="198"/>
      <c r="AH1107" s="198"/>
    </row>
    <row r="1108" spans="1:34" s="20" customFormat="1" outlineLevel="1">
      <c r="A1108" s="194" t="s">
        <v>207</v>
      </c>
      <c r="B1108" s="7" t="s">
        <v>171</v>
      </c>
      <c r="C1108" s="8" t="s">
        <v>156</v>
      </c>
      <c r="D1108" s="162"/>
      <c r="E1108" s="28" t="e">
        <f>База!#REF!-'База (2)'!E1108</f>
        <v>#REF!</v>
      </c>
      <c r="F1108" s="17" t="e">
        <f>База!#REF!-'База (2)'!F1108</f>
        <v>#REF!</v>
      </c>
      <c r="G1108" s="29" t="e">
        <f>База!#REF!-'База (2)'!G1108</f>
        <v>#REF!</v>
      </c>
      <c r="H1108" s="28" t="e">
        <f>База!#REF!-'База (2)'!H1108</f>
        <v>#REF!</v>
      </c>
      <c r="I1108" s="17" t="e">
        <f>База!#REF!-'База (2)'!I1108</f>
        <v>#REF!</v>
      </c>
      <c r="J1108" s="29" t="e">
        <f>База!#REF!-'База (2)'!J1108</f>
        <v>#REF!</v>
      </c>
      <c r="K1108" s="111" t="e">
        <f>База!#REF!-'База (2)'!K1108</f>
        <v>#REF!</v>
      </c>
      <c r="L1108" s="18" t="e">
        <f>База!#REF!-'База (2)'!L1108</f>
        <v>#REF!</v>
      </c>
      <c r="M1108" s="29" t="e">
        <f>База!#REF!-'База (2)'!M1108</f>
        <v>#REF!</v>
      </c>
      <c r="N1108" s="181" t="e">
        <f>База!#REF!-'База (2)'!N1108</f>
        <v>#REF!</v>
      </c>
      <c r="O1108" s="19" t="e">
        <f>База!#REF!-'База (2)'!O1108</f>
        <v>#REF!</v>
      </c>
      <c r="P1108" s="32" t="e">
        <f>База!#REF!-'База (2)'!P1108</f>
        <v>#REF!</v>
      </c>
      <c r="Q1108" s="93"/>
      <c r="R1108" s="93"/>
      <c r="S1108" s="93"/>
      <c r="T1108" s="87"/>
      <c r="U1108" s="81"/>
      <c r="AD1108" s="198"/>
      <c r="AE1108" s="198"/>
      <c r="AF1108" s="198"/>
      <c r="AG1108" s="198"/>
      <c r="AH1108" s="198"/>
    </row>
    <row r="1109" spans="1:34" s="20" customFormat="1" outlineLevel="1">
      <c r="A1109" s="193" t="s">
        <v>207</v>
      </c>
      <c r="B1109" s="5" t="s">
        <v>141</v>
      </c>
      <c r="C1109" s="6" t="s">
        <v>140</v>
      </c>
      <c r="D1109" s="161" t="s">
        <v>159</v>
      </c>
      <c r="E1109" s="26" t="e">
        <f>База!#REF!-'База (2)'!E1109</f>
        <v>#REF!</v>
      </c>
      <c r="F1109" s="14" t="e">
        <f>База!#REF!-'База (2)'!F1109</f>
        <v>#REF!</v>
      </c>
      <c r="G1109" s="27" t="e">
        <f>База!#REF!-'База (2)'!G1109</f>
        <v>#REF!</v>
      </c>
      <c r="H1109" s="26" t="e">
        <f>База!#REF!-'База (2)'!H1109</f>
        <v>#REF!</v>
      </c>
      <c r="I1109" s="21" t="e">
        <f>База!#REF!-'База (2)'!I1109</f>
        <v>#REF!</v>
      </c>
      <c r="J1109" s="27" t="e">
        <f>База!#REF!-'База (2)'!J1109</f>
        <v>#REF!</v>
      </c>
      <c r="K1109" s="26" t="e">
        <f>База!#REF!-'База (2)'!K1109</f>
        <v>#REF!</v>
      </c>
      <c r="L1109" s="21" t="e">
        <f>База!#REF!-'База (2)'!L1109</f>
        <v>#REF!</v>
      </c>
      <c r="M1109" s="27" t="e">
        <f>База!#REF!-'База (2)'!M1109</f>
        <v>#REF!</v>
      </c>
      <c r="N1109" s="30" t="e">
        <f>База!#REF!-'База (2)'!N1109</f>
        <v>#REF!</v>
      </c>
      <c r="O1109" s="15" t="e">
        <f>База!#REF!-'База (2)'!O1109</f>
        <v>#REF!</v>
      </c>
      <c r="P1109" s="31" t="e">
        <f>База!#REF!-'База (2)'!P1109</f>
        <v>#REF!</v>
      </c>
      <c r="Q1109" s="92"/>
      <c r="R1109" s="92"/>
      <c r="S1109" s="92"/>
      <c r="T1109" s="87"/>
      <c r="U1109" s="81"/>
      <c r="AD1109" s="198"/>
      <c r="AE1109" s="198"/>
      <c r="AF1109" s="198"/>
      <c r="AG1109" s="198"/>
      <c r="AH1109" s="198"/>
    </row>
    <row r="1110" spans="1:34" s="20" customFormat="1" outlineLevel="1">
      <c r="A1110" s="193" t="s">
        <v>207</v>
      </c>
      <c r="B1110" s="5"/>
      <c r="C1110" s="8" t="s">
        <v>166</v>
      </c>
      <c r="D1110" s="162" t="s">
        <v>159</v>
      </c>
      <c r="E1110" s="28" t="e">
        <f>База!#REF!-'База (2)'!E1110</f>
        <v>#REF!</v>
      </c>
      <c r="F1110" s="17" t="e">
        <f>База!#REF!-'База (2)'!F1110</f>
        <v>#REF!</v>
      </c>
      <c r="G1110" s="29" t="e">
        <f>База!#REF!-'База (2)'!G1110</f>
        <v>#REF!</v>
      </c>
      <c r="H1110" s="28" t="e">
        <f>База!#REF!-'База (2)'!H1110</f>
        <v>#REF!</v>
      </c>
      <c r="I1110" s="17" t="e">
        <f>База!#REF!-'База (2)'!I1110</f>
        <v>#REF!</v>
      </c>
      <c r="J1110" s="29" t="e">
        <f>База!#REF!-'База (2)'!J1110</f>
        <v>#REF!</v>
      </c>
      <c r="K1110" s="111" t="e">
        <f>База!#REF!-'База (2)'!K1110</f>
        <v>#REF!</v>
      </c>
      <c r="L1110" s="18" t="e">
        <f>База!#REF!-'База (2)'!L1110</f>
        <v>#REF!</v>
      </c>
      <c r="M1110" s="29" t="e">
        <f>База!#REF!-'База (2)'!M1110</f>
        <v>#REF!</v>
      </c>
      <c r="N1110" s="30" t="e">
        <f>База!#REF!-'База (2)'!N1110</f>
        <v>#REF!</v>
      </c>
      <c r="O1110" s="15" t="e">
        <f>База!#REF!-'База (2)'!O1110</f>
        <v>#REF!</v>
      </c>
      <c r="P1110" s="31" t="e">
        <f>База!#REF!-'База (2)'!P1110</f>
        <v>#REF!</v>
      </c>
      <c r="Q1110" s="93"/>
      <c r="R1110" s="93"/>
      <c r="S1110" s="93"/>
      <c r="T1110" s="87"/>
      <c r="U1110" s="81"/>
      <c r="AD1110" s="198"/>
      <c r="AE1110" s="198"/>
      <c r="AF1110" s="198"/>
      <c r="AG1110" s="198"/>
      <c r="AH1110" s="198"/>
    </row>
    <row r="1111" spans="1:34" s="16" customFormat="1" outlineLevel="1">
      <c r="A1111" s="193" t="s">
        <v>207</v>
      </c>
      <c r="B1111" s="5"/>
      <c r="C1111" s="8" t="s">
        <v>167</v>
      </c>
      <c r="D1111" s="162" t="s">
        <v>159</v>
      </c>
      <c r="E1111" s="28" t="e">
        <f>База!#REF!-'База (2)'!E1111</f>
        <v>#REF!</v>
      </c>
      <c r="F1111" s="17" t="e">
        <f>База!#REF!-'База (2)'!F1111</f>
        <v>#REF!</v>
      </c>
      <c r="G1111" s="29" t="e">
        <f>База!#REF!-'База (2)'!G1111</f>
        <v>#REF!</v>
      </c>
      <c r="H1111" s="111" t="e">
        <f>База!#REF!-'База (2)'!H1111</f>
        <v>#REF!</v>
      </c>
      <c r="I1111" s="18" t="e">
        <f>База!#REF!-'База (2)'!I1111</f>
        <v>#REF!</v>
      </c>
      <c r="J1111" s="29" t="e">
        <f>База!#REF!-'База (2)'!J1111</f>
        <v>#REF!</v>
      </c>
      <c r="K1111" s="111" t="e">
        <f>База!#REF!-'База (2)'!K1111</f>
        <v>#REF!</v>
      </c>
      <c r="L1111" s="18" t="e">
        <f>База!#REF!-'База (2)'!L1111</f>
        <v>#REF!</v>
      </c>
      <c r="M1111" s="29" t="e">
        <f>База!#REF!-'База (2)'!M1111</f>
        <v>#REF!</v>
      </c>
      <c r="N1111" s="181" t="e">
        <f>База!#REF!-'База (2)'!N1111</f>
        <v>#REF!</v>
      </c>
      <c r="O1111" s="19" t="e">
        <f>База!#REF!-'База (2)'!O1111</f>
        <v>#REF!</v>
      </c>
      <c r="P1111" s="32" t="e">
        <f>База!#REF!-'База (2)'!P1111</f>
        <v>#REF!</v>
      </c>
      <c r="Q1111" s="93"/>
      <c r="R1111" s="93"/>
      <c r="S1111" s="93"/>
      <c r="T1111" s="86"/>
      <c r="U1111" s="81"/>
      <c r="AD1111" s="243"/>
      <c r="AE1111" s="243"/>
      <c r="AF1111" s="243"/>
      <c r="AG1111" s="243"/>
      <c r="AH1111" s="243"/>
    </row>
    <row r="1112" spans="1:34" s="20" customFormat="1" ht="31.5" outlineLevel="1">
      <c r="A1112" s="193" t="s">
        <v>207</v>
      </c>
      <c r="B1112" s="5"/>
      <c r="C1112" s="129" t="s">
        <v>182</v>
      </c>
      <c r="D1112" s="162" t="s">
        <v>159</v>
      </c>
      <c r="E1112" s="28" t="e">
        <f>База!#REF!-'База (2)'!E1112</f>
        <v>#REF!</v>
      </c>
      <c r="F1112" s="17" t="e">
        <f>База!#REF!-'База (2)'!F1112</f>
        <v>#REF!</v>
      </c>
      <c r="G1112" s="29" t="e">
        <f>База!#REF!-'База (2)'!G1112</f>
        <v>#REF!</v>
      </c>
      <c r="H1112" s="28" t="e">
        <f>База!#REF!-'База (2)'!H1112</f>
        <v>#REF!</v>
      </c>
      <c r="I1112" s="18" t="e">
        <f>База!#REF!-'База (2)'!I1112</f>
        <v>#REF!</v>
      </c>
      <c r="J1112" s="29" t="e">
        <f>База!#REF!-'База (2)'!J1112</f>
        <v>#REF!</v>
      </c>
      <c r="K1112" s="111" t="e">
        <f>База!#REF!-'База (2)'!K1112</f>
        <v>#REF!</v>
      </c>
      <c r="L1112" s="18" t="e">
        <f>База!#REF!-'База (2)'!L1112</f>
        <v>#REF!</v>
      </c>
      <c r="M1112" s="29" t="e">
        <f>База!#REF!-'База (2)'!M1112</f>
        <v>#REF!</v>
      </c>
      <c r="N1112" s="30" t="e">
        <f>База!#REF!-'База (2)'!N1112</f>
        <v>#REF!</v>
      </c>
      <c r="O1112" s="15" t="e">
        <f>База!#REF!-'База (2)'!O1112</f>
        <v>#REF!</v>
      </c>
      <c r="P1112" s="31" t="e">
        <f>База!#REF!-'База (2)'!P1112</f>
        <v>#REF!</v>
      </c>
      <c r="Q1112" s="93"/>
      <c r="R1112" s="93"/>
      <c r="S1112" s="93"/>
      <c r="T1112" s="87"/>
      <c r="U1112" s="81"/>
      <c r="AD1112" s="198"/>
      <c r="AE1112" s="198"/>
      <c r="AF1112" s="198"/>
      <c r="AG1112" s="198"/>
      <c r="AH1112" s="198"/>
    </row>
    <row r="1113" spans="1:34" s="20" customFormat="1" outlineLevel="1">
      <c r="A1113" s="194" t="s">
        <v>207</v>
      </c>
      <c r="B1113" s="7" t="s">
        <v>185</v>
      </c>
      <c r="C1113" s="8" t="s">
        <v>157</v>
      </c>
      <c r="D1113" s="162" t="s">
        <v>159</v>
      </c>
      <c r="E1113" s="28" t="e">
        <f>База!#REF!-'База (2)'!E1113</f>
        <v>#REF!</v>
      </c>
      <c r="F1113" s="17" t="e">
        <f>База!#REF!-'База (2)'!F1113</f>
        <v>#REF!</v>
      </c>
      <c r="G1113" s="29" t="e">
        <f>База!#REF!-'База (2)'!G1113</f>
        <v>#REF!</v>
      </c>
      <c r="H1113" s="28" t="e">
        <f>База!#REF!-'База (2)'!H1113</f>
        <v>#REF!</v>
      </c>
      <c r="I1113" s="17" t="e">
        <f>База!#REF!-'База (2)'!I1113</f>
        <v>#REF!</v>
      </c>
      <c r="J1113" s="29" t="e">
        <f>База!#REF!-'База (2)'!J1113</f>
        <v>#REF!</v>
      </c>
      <c r="K1113" s="111" t="e">
        <f>База!#REF!-'База (2)'!K1113</f>
        <v>#REF!</v>
      </c>
      <c r="L1113" s="18" t="e">
        <f>База!#REF!-'База (2)'!L1113</f>
        <v>#REF!</v>
      </c>
      <c r="M1113" s="29" t="e">
        <f>База!#REF!-'База (2)'!M1113</f>
        <v>#REF!</v>
      </c>
      <c r="N1113" s="181" t="e">
        <f>База!#REF!-'База (2)'!N1113</f>
        <v>#REF!</v>
      </c>
      <c r="O1113" s="19" t="e">
        <f>База!#REF!-'База (2)'!O1113</f>
        <v>#REF!</v>
      </c>
      <c r="P1113" s="32" t="e">
        <f>База!#REF!-'База (2)'!P1113</f>
        <v>#REF!</v>
      </c>
      <c r="Q1113" s="93"/>
      <c r="R1113" s="93"/>
      <c r="S1113" s="93"/>
      <c r="T1113" s="87"/>
      <c r="U1113" s="81"/>
      <c r="AD1113" s="198"/>
      <c r="AE1113" s="198"/>
      <c r="AF1113" s="198"/>
      <c r="AG1113" s="198"/>
      <c r="AH1113" s="198"/>
    </row>
    <row r="1114" spans="1:34" s="20" customFormat="1" outlineLevel="1">
      <c r="A1114" s="194" t="s">
        <v>207</v>
      </c>
      <c r="B1114" s="7" t="s">
        <v>186</v>
      </c>
      <c r="C1114" s="8" t="s">
        <v>183</v>
      </c>
      <c r="D1114" s="162" t="s">
        <v>159</v>
      </c>
      <c r="E1114" s="28" t="e">
        <f>База!#REF!-'База (2)'!E1114</f>
        <v>#REF!</v>
      </c>
      <c r="F1114" s="17" t="e">
        <f>База!#REF!-'База (2)'!F1114</f>
        <v>#REF!</v>
      </c>
      <c r="G1114" s="29" t="e">
        <f>База!#REF!-'База (2)'!G1114</f>
        <v>#REF!</v>
      </c>
      <c r="H1114" s="28" t="e">
        <f>База!#REF!-'База (2)'!H1114</f>
        <v>#REF!</v>
      </c>
      <c r="I1114" s="17" t="e">
        <f>База!#REF!-'База (2)'!I1114</f>
        <v>#REF!</v>
      </c>
      <c r="J1114" s="29" t="e">
        <f>База!#REF!-'База (2)'!J1114</f>
        <v>#REF!</v>
      </c>
      <c r="K1114" s="111" t="e">
        <f>База!#REF!-'База (2)'!K1114</f>
        <v>#REF!</v>
      </c>
      <c r="L1114" s="18" t="e">
        <f>База!#REF!-'База (2)'!L1114</f>
        <v>#REF!</v>
      </c>
      <c r="M1114" s="29" t="e">
        <f>База!#REF!-'База (2)'!M1114</f>
        <v>#REF!</v>
      </c>
      <c r="N1114" s="181" t="e">
        <f>База!#REF!-'База (2)'!N1114</f>
        <v>#REF!</v>
      </c>
      <c r="O1114" s="19" t="e">
        <f>База!#REF!-'База (2)'!O1114</f>
        <v>#REF!</v>
      </c>
      <c r="P1114" s="32" t="e">
        <f>База!#REF!-'База (2)'!P1114</f>
        <v>#REF!</v>
      </c>
      <c r="Q1114" s="93"/>
      <c r="R1114" s="93"/>
      <c r="S1114" s="93"/>
      <c r="T1114" s="87"/>
      <c r="U1114" s="81"/>
      <c r="AD1114" s="198"/>
      <c r="AE1114" s="198"/>
      <c r="AF1114" s="198"/>
      <c r="AG1114" s="198"/>
      <c r="AH1114" s="198"/>
    </row>
    <row r="1115" spans="1:34" s="20" customFormat="1" outlineLevel="1">
      <c r="A1115" s="194" t="s">
        <v>207</v>
      </c>
      <c r="B1115" s="7" t="s">
        <v>187</v>
      </c>
      <c r="C1115" s="8" t="s">
        <v>156</v>
      </c>
      <c r="D1115" s="162"/>
      <c r="E1115" s="28" t="e">
        <f>База!#REF!-'База (2)'!E1115</f>
        <v>#REF!</v>
      </c>
      <c r="F1115" s="17" t="e">
        <f>База!#REF!-'База (2)'!F1115</f>
        <v>#REF!</v>
      </c>
      <c r="G1115" s="29" t="e">
        <f>База!#REF!-'База (2)'!G1115</f>
        <v>#REF!</v>
      </c>
      <c r="H1115" s="28" t="e">
        <f>База!#REF!-'База (2)'!H1115</f>
        <v>#REF!</v>
      </c>
      <c r="I1115" s="17" t="e">
        <f>База!#REF!-'База (2)'!I1115</f>
        <v>#REF!</v>
      </c>
      <c r="J1115" s="29" t="e">
        <f>База!#REF!-'База (2)'!J1115</f>
        <v>#REF!</v>
      </c>
      <c r="K1115" s="111" t="e">
        <f>База!#REF!-'База (2)'!K1115</f>
        <v>#REF!</v>
      </c>
      <c r="L1115" s="18" t="e">
        <f>База!#REF!-'База (2)'!L1115</f>
        <v>#REF!</v>
      </c>
      <c r="M1115" s="29" t="e">
        <f>База!#REF!-'База (2)'!M1115</f>
        <v>#REF!</v>
      </c>
      <c r="N1115" s="181" t="e">
        <f>База!#REF!-'База (2)'!N1115</f>
        <v>#REF!</v>
      </c>
      <c r="O1115" s="19" t="e">
        <f>База!#REF!-'База (2)'!O1115</f>
        <v>#REF!</v>
      </c>
      <c r="P1115" s="32" t="e">
        <f>База!#REF!-'База (2)'!P1115</f>
        <v>#REF!</v>
      </c>
      <c r="Q1115" s="93"/>
      <c r="R1115" s="93"/>
      <c r="S1115" s="93"/>
      <c r="U1115" s="81"/>
      <c r="AD1115" s="198"/>
      <c r="AE1115" s="198"/>
      <c r="AF1115" s="198"/>
      <c r="AG1115" s="198"/>
      <c r="AH1115" s="198"/>
    </row>
    <row r="1116" spans="1:34" s="20" customFormat="1" ht="31.5" outlineLevel="1">
      <c r="A1116" s="193" t="s">
        <v>207</v>
      </c>
      <c r="B1116" s="5" t="s">
        <v>139</v>
      </c>
      <c r="C1116" s="9" t="s">
        <v>142</v>
      </c>
      <c r="D1116" s="163" t="s">
        <v>1</v>
      </c>
      <c r="E1116" s="26" t="e">
        <f>База!#REF!-'База (2)'!E1116</f>
        <v>#REF!</v>
      </c>
      <c r="F1116" s="21" t="e">
        <f>База!#REF!-'База (2)'!F1116</f>
        <v>#REF!</v>
      </c>
      <c r="G1116" s="27" t="e">
        <f>База!#REF!-'База (2)'!G1116</f>
        <v>#REF!</v>
      </c>
      <c r="H1116" s="26" t="e">
        <f>База!#REF!-'База (2)'!H1116</f>
        <v>#REF!</v>
      </c>
      <c r="I1116" s="21" t="e">
        <f>База!#REF!-'База (2)'!I1116</f>
        <v>#REF!</v>
      </c>
      <c r="J1116" s="27" t="e">
        <f>База!#REF!-'База (2)'!J1116</f>
        <v>#REF!</v>
      </c>
      <c r="K1116" s="26" t="e">
        <f>База!#REF!-'База (2)'!K1116</f>
        <v>#REF!</v>
      </c>
      <c r="L1116" s="21" t="e">
        <f>База!#REF!-'База (2)'!L1116</f>
        <v>#REF!</v>
      </c>
      <c r="M1116" s="27" t="e">
        <f>База!#REF!-'База (2)'!M1116</f>
        <v>#REF!</v>
      </c>
      <c r="N1116" s="30" t="e">
        <f>База!#REF!-'База (2)'!N1116</f>
        <v>#REF!</v>
      </c>
      <c r="O1116" s="15" t="e">
        <f>База!#REF!-'База (2)'!O1116</f>
        <v>#REF!</v>
      </c>
      <c r="P1116" s="31" t="e">
        <f>База!#REF!-'База (2)'!P1116</f>
        <v>#REF!</v>
      </c>
      <c r="Q1116" s="92"/>
      <c r="R1116" s="92"/>
      <c r="S1116" s="92"/>
      <c r="T1116" s="87"/>
      <c r="U1116" s="81"/>
      <c r="AD1116" s="198"/>
      <c r="AE1116" s="198"/>
      <c r="AF1116" s="198"/>
      <c r="AG1116" s="198"/>
      <c r="AH1116" s="198"/>
    </row>
    <row r="1117" spans="1:34" s="20" customFormat="1" ht="31.5" outlineLevel="1">
      <c r="A1117" s="194" t="s">
        <v>207</v>
      </c>
      <c r="B1117" s="7" t="s">
        <v>188</v>
      </c>
      <c r="C1117" s="10" t="s">
        <v>184</v>
      </c>
      <c r="D1117" s="164" t="s">
        <v>1</v>
      </c>
      <c r="E1117" s="28" t="e">
        <f>База!#REF!-'База (2)'!E1117</f>
        <v>#REF!</v>
      </c>
      <c r="F1117" s="17" t="e">
        <f>База!#REF!-'База (2)'!F1117</f>
        <v>#REF!</v>
      </c>
      <c r="G1117" s="29" t="e">
        <f>База!#REF!-'База (2)'!G1117</f>
        <v>#REF!</v>
      </c>
      <c r="H1117" s="28" t="e">
        <f>База!#REF!-'База (2)'!H1117</f>
        <v>#REF!</v>
      </c>
      <c r="I1117" s="17" t="e">
        <f>База!#REF!-'База (2)'!I1117</f>
        <v>#REF!</v>
      </c>
      <c r="J1117" s="29" t="e">
        <f>База!#REF!-'База (2)'!J1117</f>
        <v>#REF!</v>
      </c>
      <c r="K1117" s="111" t="e">
        <f>База!#REF!-'База (2)'!K1117</f>
        <v>#REF!</v>
      </c>
      <c r="L1117" s="18" t="e">
        <f>База!#REF!-'База (2)'!L1117</f>
        <v>#REF!</v>
      </c>
      <c r="M1117" s="29" t="e">
        <f>База!#REF!-'База (2)'!M1117</f>
        <v>#REF!</v>
      </c>
      <c r="N1117" s="181" t="e">
        <f>База!#REF!-'База (2)'!N1117</f>
        <v>#REF!</v>
      </c>
      <c r="O1117" s="19" t="e">
        <f>База!#REF!-'База (2)'!O1117</f>
        <v>#REF!</v>
      </c>
      <c r="P1117" s="32" t="e">
        <f>База!#REF!-'База (2)'!P1117</f>
        <v>#REF!</v>
      </c>
      <c r="Q1117" s="93"/>
      <c r="R1117" s="93"/>
      <c r="S1117" s="93"/>
      <c r="T1117" s="87"/>
      <c r="U1117" s="81"/>
      <c r="AD1117" s="198"/>
      <c r="AE1117" s="198"/>
      <c r="AF1117" s="198"/>
      <c r="AG1117" s="198"/>
      <c r="AH1117" s="198"/>
    </row>
    <row r="1118" spans="1:34" s="20" customFormat="1" ht="31.5" outlineLevel="1">
      <c r="A1118" s="194" t="s">
        <v>207</v>
      </c>
      <c r="B1118" s="7"/>
      <c r="C1118" s="10" t="s">
        <v>224</v>
      </c>
      <c r="D1118" s="164" t="s">
        <v>225</v>
      </c>
      <c r="E1118" s="28" t="e">
        <f>База!#REF!-'База (2)'!E1118</f>
        <v>#REF!</v>
      </c>
      <c r="F1118" s="17" t="e">
        <f>База!#REF!-'База (2)'!F1118</f>
        <v>#REF!</v>
      </c>
      <c r="G1118" s="29" t="e">
        <f>База!#REF!-'База (2)'!G1118</f>
        <v>#REF!</v>
      </c>
      <c r="H1118" s="28" t="e">
        <f>База!#REF!-'База (2)'!H1118</f>
        <v>#REF!</v>
      </c>
      <c r="I1118" s="17" t="e">
        <f>База!#REF!-'База (2)'!I1118</f>
        <v>#REF!</v>
      </c>
      <c r="J1118" s="29" t="e">
        <f>База!#REF!-'База (2)'!J1118</f>
        <v>#REF!</v>
      </c>
      <c r="K1118" s="111" t="e">
        <f>База!#REF!-'База (2)'!K1118</f>
        <v>#REF!</v>
      </c>
      <c r="L1118" s="18" t="e">
        <f>База!#REF!-'База (2)'!L1118</f>
        <v>#REF!</v>
      </c>
      <c r="M1118" s="29" t="e">
        <f>База!#REF!-'База (2)'!M1118</f>
        <v>#REF!</v>
      </c>
      <c r="N1118" s="181" t="e">
        <f>База!#REF!-'База (2)'!N1118</f>
        <v>#REF!</v>
      </c>
      <c r="O1118" s="19" t="e">
        <f>База!#REF!-'База (2)'!O1118</f>
        <v>#REF!</v>
      </c>
      <c r="P1118" s="32" t="e">
        <f>База!#REF!-'База (2)'!P1118</f>
        <v>#REF!</v>
      </c>
      <c r="Q1118" s="93"/>
      <c r="R1118" s="93"/>
      <c r="S1118" s="93"/>
      <c r="T1118" s="87"/>
      <c r="U1118" s="81"/>
      <c r="AD1118" s="198"/>
      <c r="AE1118" s="198"/>
      <c r="AF1118" s="198"/>
      <c r="AG1118" s="198"/>
      <c r="AH1118" s="198"/>
    </row>
    <row r="1119" spans="1:34" s="20" customFormat="1" outlineLevel="1">
      <c r="A1119" s="194" t="s">
        <v>207</v>
      </c>
      <c r="B1119" s="7"/>
      <c r="C1119" s="10" t="s">
        <v>222</v>
      </c>
      <c r="D1119" s="164" t="s">
        <v>223</v>
      </c>
      <c r="E1119" s="28" t="e">
        <f>База!#REF!-'База (2)'!E1119</f>
        <v>#REF!</v>
      </c>
      <c r="F1119" s="17" t="e">
        <f>База!#REF!-'База (2)'!F1119</f>
        <v>#REF!</v>
      </c>
      <c r="G1119" s="29" t="e">
        <f>База!#REF!-'База (2)'!G1119</f>
        <v>#REF!</v>
      </c>
      <c r="H1119" s="28" t="e">
        <f>База!#REF!-'База (2)'!H1119</f>
        <v>#REF!</v>
      </c>
      <c r="I1119" s="17" t="e">
        <f>База!#REF!-'База (2)'!I1119</f>
        <v>#REF!</v>
      </c>
      <c r="J1119" s="29" t="e">
        <f>База!#REF!-'База (2)'!J1119</f>
        <v>#REF!</v>
      </c>
      <c r="K1119" s="111" t="e">
        <f>База!#REF!-'База (2)'!K1119</f>
        <v>#REF!</v>
      </c>
      <c r="L1119" s="18" t="e">
        <f>База!#REF!-'База (2)'!L1119</f>
        <v>#REF!</v>
      </c>
      <c r="M1119" s="29" t="e">
        <f>База!#REF!-'База (2)'!M1119</f>
        <v>#REF!</v>
      </c>
      <c r="N1119" s="181" t="e">
        <f>База!#REF!-'База (2)'!N1119</f>
        <v>#REF!</v>
      </c>
      <c r="O1119" s="19" t="e">
        <f>База!#REF!-'База (2)'!O1119</f>
        <v>#REF!</v>
      </c>
      <c r="P1119" s="32" t="e">
        <f>База!#REF!-'База (2)'!P1119</f>
        <v>#REF!</v>
      </c>
      <c r="Q1119" s="93"/>
      <c r="R1119" s="93"/>
      <c r="S1119" s="93"/>
      <c r="T1119" s="87"/>
      <c r="U1119" s="81"/>
      <c r="AD1119" s="198"/>
      <c r="AE1119" s="198"/>
      <c r="AF1119" s="198"/>
      <c r="AG1119" s="198"/>
      <c r="AH1119" s="198"/>
    </row>
    <row r="1120" spans="1:34" s="20" customFormat="1" outlineLevel="1">
      <c r="A1120" s="194" t="s">
        <v>207</v>
      </c>
      <c r="B1120" s="7" t="s">
        <v>189</v>
      </c>
      <c r="C1120" s="11" t="s">
        <v>144</v>
      </c>
      <c r="D1120" s="164" t="s">
        <v>1</v>
      </c>
      <c r="E1120" s="28" t="e">
        <f>База!#REF!-'База (2)'!E1120</f>
        <v>#REF!</v>
      </c>
      <c r="F1120" s="17" t="e">
        <f>База!#REF!-'База (2)'!F1120</f>
        <v>#REF!</v>
      </c>
      <c r="G1120" s="29" t="e">
        <f>База!#REF!-'База (2)'!G1120</f>
        <v>#REF!</v>
      </c>
      <c r="H1120" s="28" t="e">
        <f>База!#REF!-'База (2)'!H1120</f>
        <v>#REF!</v>
      </c>
      <c r="I1120" s="17" t="e">
        <f>База!#REF!-'База (2)'!I1120</f>
        <v>#REF!</v>
      </c>
      <c r="J1120" s="29" t="e">
        <f>База!#REF!-'База (2)'!J1120</f>
        <v>#REF!</v>
      </c>
      <c r="K1120" s="111" t="e">
        <f>База!#REF!-'База (2)'!K1120</f>
        <v>#REF!</v>
      </c>
      <c r="L1120" s="18" t="e">
        <f>База!#REF!-'База (2)'!L1120</f>
        <v>#REF!</v>
      </c>
      <c r="M1120" s="29" t="e">
        <f>База!#REF!-'База (2)'!M1120</f>
        <v>#REF!</v>
      </c>
      <c r="N1120" s="181" t="e">
        <f>База!#REF!-'База (2)'!N1120</f>
        <v>#REF!</v>
      </c>
      <c r="O1120" s="19" t="e">
        <f>База!#REF!-'База (2)'!O1120</f>
        <v>#REF!</v>
      </c>
      <c r="P1120" s="32" t="e">
        <f>База!#REF!-'База (2)'!P1120</f>
        <v>#REF!</v>
      </c>
      <c r="Q1120" s="93"/>
      <c r="R1120" s="93"/>
      <c r="S1120" s="93"/>
      <c r="T1120" s="87"/>
      <c r="U1120" s="81"/>
      <c r="AD1120" s="198"/>
      <c r="AE1120" s="198"/>
      <c r="AF1120" s="198"/>
      <c r="AG1120" s="198"/>
      <c r="AH1120" s="198"/>
    </row>
    <row r="1121" spans="1:35" s="16" customFormat="1" outlineLevel="1">
      <c r="A1121" s="193" t="s">
        <v>207</v>
      </c>
      <c r="B1121" s="5" t="s">
        <v>143</v>
      </c>
      <c r="C1121" s="6" t="s">
        <v>2</v>
      </c>
      <c r="D1121" s="163" t="s">
        <v>3</v>
      </c>
      <c r="E1121" s="26" t="e">
        <f>База!#REF!-'База (2)'!E1121</f>
        <v>#REF!</v>
      </c>
      <c r="F1121" s="14" t="e">
        <f>База!#REF!-'База (2)'!F1121</f>
        <v>#REF!</v>
      </c>
      <c r="G1121" s="27" t="e">
        <f>База!#REF!-'База (2)'!G1121</f>
        <v>#REF!</v>
      </c>
      <c r="H1121" s="230" t="e">
        <f>База!#REF!-'База (2)'!H1121</f>
        <v>#REF!</v>
      </c>
      <c r="I1121" s="231" t="e">
        <f>База!#REF!-'База (2)'!I1121</f>
        <v>#REF!</v>
      </c>
      <c r="J1121" s="232" t="e">
        <f>База!#REF!-'База (2)'!J1121</f>
        <v>#REF!</v>
      </c>
      <c r="K1121" s="165" t="e">
        <f>База!#REF!-'База (2)'!K1121</f>
        <v>#REF!</v>
      </c>
      <c r="L1121" s="21" t="e">
        <f>База!#REF!-'База (2)'!L1121</f>
        <v>#REF!</v>
      </c>
      <c r="M1121" s="27" t="e">
        <f>База!#REF!-'База (2)'!M1121</f>
        <v>#REF!</v>
      </c>
      <c r="N1121" s="30" t="e">
        <f>База!#REF!-'База (2)'!N1121</f>
        <v>#REF!</v>
      </c>
      <c r="O1121" s="15" t="e">
        <f>База!#REF!-'База (2)'!O1121</f>
        <v>#REF!</v>
      </c>
      <c r="P1121" s="31" t="e">
        <f>База!#REF!-'База (2)'!P1121</f>
        <v>#REF!</v>
      </c>
      <c r="Q1121" s="92"/>
      <c r="R1121" s="92"/>
      <c r="S1121" s="92"/>
      <c r="T1121" s="86"/>
      <c r="U1121" s="81"/>
      <c r="AD1121" s="243"/>
      <c r="AE1121" s="243"/>
      <c r="AF1121" s="243"/>
      <c r="AG1121" s="243"/>
      <c r="AH1121" s="243"/>
    </row>
    <row r="1122" spans="1:35" s="20" customFormat="1" ht="16.5" thickBot="1">
      <c r="A1122" s="63"/>
      <c r="B1122" s="64"/>
      <c r="C1122" s="65"/>
      <c r="D1122" s="66"/>
      <c r="E1122" s="172">
        <f>База!E1134-'База (2)'!E1122</f>
        <v>0</v>
      </c>
      <c r="F1122" s="97">
        <f>База!F1134-'База (2)'!F1122</f>
        <v>0</v>
      </c>
      <c r="G1122" s="98">
        <f>База!G1134-'База (2)'!G1122</f>
        <v>0</v>
      </c>
      <c r="H1122" s="63">
        <f>База!H1134-'База (2)'!H1122</f>
        <v>0</v>
      </c>
      <c r="I1122" s="64">
        <f>База!I1134-'База (2)'!I1122</f>
        <v>0</v>
      </c>
      <c r="J1122" s="67">
        <f>База!J1134-'База (2)'!J1122</f>
        <v>0</v>
      </c>
      <c r="K1122" s="63">
        <f>База!K1134-'База (2)'!K1122</f>
        <v>0</v>
      </c>
      <c r="L1122" s="64">
        <f>База!L1134-'База (2)'!L1122</f>
        <v>0</v>
      </c>
      <c r="M1122" s="67">
        <f>База!M1134-'База (2)'!M1122</f>
        <v>0</v>
      </c>
      <c r="N1122" s="63">
        <f>База!N1134-'База (2)'!N1122</f>
        <v>0</v>
      </c>
      <c r="O1122" s="64">
        <f>База!O1134-'База (2)'!O1122</f>
        <v>0</v>
      </c>
      <c r="P1122" s="68">
        <f>База!P1134-'База (2)'!P1122</f>
        <v>0</v>
      </c>
      <c r="Q1122" s="94"/>
      <c r="R1122" s="94"/>
      <c r="S1122" s="325" t="s">
        <v>199</v>
      </c>
      <c r="T1122" s="325"/>
      <c r="U1122" s="326" t="s">
        <v>200</v>
      </c>
      <c r="V1122" s="326"/>
      <c r="W1122" s="81"/>
      <c r="X1122" s="81"/>
      <c r="AB1122" s="22"/>
      <c r="AD1122" s="198"/>
      <c r="AE1122" s="198"/>
      <c r="AF1122" s="198"/>
      <c r="AG1122" s="198"/>
      <c r="AH1122" s="22"/>
    </row>
    <row r="1123" spans="1:35" s="13" customFormat="1" ht="16.5" thickBot="1">
      <c r="A1123" s="139" t="s">
        <v>10</v>
      </c>
      <c r="B1123" s="140"/>
      <c r="C1123" s="141" t="s">
        <v>146</v>
      </c>
      <c r="D1123" s="142" t="s">
        <v>145</v>
      </c>
      <c r="E1123" s="144" t="e">
        <f>База!E1135-'База (2)'!E1123</f>
        <v>#VALUE!</v>
      </c>
      <c r="F1123" s="143" t="e">
        <f>База!F1135-'База (2)'!F1123</f>
        <v>#VALUE!</v>
      </c>
      <c r="G1123" s="173">
        <f>База!G1135-'База (2)'!G1123</f>
        <v>2870165189.0199966</v>
      </c>
      <c r="H1123" s="144" t="e">
        <f>База!H1135-'База (2)'!H1123</f>
        <v>#VALUE!</v>
      </c>
      <c r="I1123" s="143" t="e">
        <f>База!I1135-'База (2)'!I1123</f>
        <v>#VALUE!</v>
      </c>
      <c r="J1123" s="173">
        <f>База!J1135-'База (2)'!J1123</f>
        <v>18945209391.569996</v>
      </c>
      <c r="K1123" s="144" t="e">
        <f>База!K1135-'База (2)'!K1123</f>
        <v>#VALUE!</v>
      </c>
      <c r="L1123" s="143" t="e">
        <f>База!L1135-'База (2)'!L1123</f>
        <v>#VALUE!</v>
      </c>
      <c r="M1123" s="173">
        <f>База!M1135-'База (2)'!M1123</f>
        <v>16075044202.549999</v>
      </c>
      <c r="N1123" s="144" t="e">
        <f>База!N1135-'База (2)'!N1123</f>
        <v>#VALUE!</v>
      </c>
      <c r="O1123" s="143" t="e">
        <f>База!O1135-'База (2)'!O1123</f>
        <v>#VALUE!</v>
      </c>
      <c r="P1123" s="182">
        <f>База!P1135-'База (2)'!P1123</f>
        <v>0.94655593537961358</v>
      </c>
      <c r="Q1123" s="145"/>
      <c r="R1123" s="145"/>
      <c r="S1123" s="199">
        <v>17713089649.639999</v>
      </c>
      <c r="T1123" s="200">
        <v>-14405602583.689999</v>
      </c>
      <c r="U1123" s="201"/>
      <c r="V1123" s="202"/>
      <c r="X1123" s="81"/>
      <c r="AB1123" s="22"/>
      <c r="AD1123" s="245"/>
      <c r="AE1123" s="245"/>
      <c r="AF1123" s="245"/>
      <c r="AG1123" s="245"/>
      <c r="AH1123" s="81"/>
    </row>
    <row r="1124" spans="1:35" s="16" customFormat="1" ht="28.5" outlineLevel="1">
      <c r="A1124" s="146"/>
      <c r="B1124" s="130" t="s">
        <v>136</v>
      </c>
      <c r="C1124" s="131" t="s">
        <v>137</v>
      </c>
      <c r="D1124" s="175" t="s">
        <v>194</v>
      </c>
      <c r="E1124" s="147">
        <f>База!E1136-'База (2)'!E1124</f>
        <v>-112</v>
      </c>
      <c r="F1124" s="148">
        <f>База!F1136-'База (2)'!F1124</f>
        <v>-23709</v>
      </c>
      <c r="G1124" s="174">
        <f>База!G1136-'База (2)'!G1124</f>
        <v>141120164.04999733</v>
      </c>
      <c r="H1124" s="147">
        <f>База!H1136-'База (2)'!H1124</f>
        <v>106289</v>
      </c>
      <c r="I1124" s="148">
        <f>База!I1136-'База (2)'!I1124</f>
        <v>904819</v>
      </c>
      <c r="J1124" s="174">
        <f>База!J1136-'База (2)'!J1124</f>
        <v>8241486079.7599983</v>
      </c>
      <c r="K1124" s="147">
        <f>База!K1136-'База (2)'!K1124</f>
        <v>106401</v>
      </c>
      <c r="L1124" s="148">
        <f>База!L1136-'База (2)'!L1124</f>
        <v>928528</v>
      </c>
      <c r="M1124" s="174">
        <f>База!M1136-'База (2)'!M1124</f>
        <v>8100365915.7099991</v>
      </c>
      <c r="N1124" s="149">
        <f>База!N1136-'База (2)'!N1124</f>
        <v>0.9971183596664791</v>
      </c>
      <c r="O1124" s="150">
        <f>База!O1136-'База (2)'!O1124</f>
        <v>0.96473838901398035</v>
      </c>
      <c r="P1124" s="183">
        <f>База!P1136-'База (2)'!P1124</f>
        <v>1.022624176623429</v>
      </c>
      <c r="Q1124" s="151"/>
      <c r="R1124" s="151"/>
      <c r="S1124" s="199">
        <v>7813095748.2700005</v>
      </c>
      <c r="T1124" s="200">
        <v>-6909772331.2800007</v>
      </c>
      <c r="U1124" s="201"/>
      <c r="V1124" s="21"/>
      <c r="W1124" s="243"/>
      <c r="X1124" s="244"/>
      <c r="Y1124" s="243">
        <v>4587</v>
      </c>
      <c r="Z1124" s="244">
        <v>903323416.99000013</v>
      </c>
      <c r="AD1124" s="243"/>
      <c r="AE1124" s="243"/>
      <c r="AF1124" s="244"/>
      <c r="AG1124" s="245"/>
      <c r="AH1124" s="81"/>
      <c r="AI1124" s="244"/>
    </row>
    <row r="1125" spans="1:35" s="20" customFormat="1" ht="28.5" outlineLevel="1">
      <c r="A1125" s="152"/>
      <c r="B1125" s="132"/>
      <c r="C1125" s="133" t="s">
        <v>166</v>
      </c>
      <c r="D1125" s="137" t="s">
        <v>194</v>
      </c>
      <c r="E1125" s="168" t="e">
        <f>База!#REF!-'База (2)'!E1125</f>
        <v>#REF!</v>
      </c>
      <c r="F1125" s="153" t="e">
        <f>База!#REF!-'База (2)'!F1125</f>
        <v>#REF!</v>
      </c>
      <c r="G1125" s="169" t="e">
        <f>База!#REF!-'База (2)'!G1125</f>
        <v>#REF!</v>
      </c>
      <c r="H1125" s="168" t="e">
        <f>База!#REF!-'База (2)'!H1125</f>
        <v>#REF!</v>
      </c>
      <c r="I1125" s="153" t="e">
        <f>База!#REF!-'База (2)'!I1125</f>
        <v>#REF!</v>
      </c>
      <c r="J1125" s="169" t="e">
        <f>База!#REF!-'База (2)'!J1125</f>
        <v>#REF!</v>
      </c>
      <c r="K1125" s="168" t="e">
        <f>База!#REF!-'База (2)'!K1125</f>
        <v>#REF!</v>
      </c>
      <c r="L1125" s="154" t="e">
        <f>База!#REF!-'База (2)'!L1125</f>
        <v>#REF!</v>
      </c>
      <c r="M1125" s="169" t="e">
        <f>База!#REF!-'База (2)'!M1125</f>
        <v>#REF!</v>
      </c>
      <c r="N1125" s="184" t="e">
        <f>База!#REF!-'База (2)'!N1125</f>
        <v>#REF!</v>
      </c>
      <c r="O1125" s="155" t="e">
        <f>База!#REF!-'База (2)'!O1125</f>
        <v>#REF!</v>
      </c>
      <c r="P1125" s="185" t="e">
        <f>База!#REF!-'База (2)'!P1125</f>
        <v>#REF!</v>
      </c>
      <c r="Q1125" s="156"/>
      <c r="R1125" s="156"/>
      <c r="S1125" s="203">
        <v>258134102.28</v>
      </c>
      <c r="T1125" s="200">
        <v>-258134102.28</v>
      </c>
      <c r="U1125" s="201"/>
      <c r="V1125" s="204">
        <v>0</v>
      </c>
      <c r="W1125" s="198"/>
      <c r="X1125" s="22"/>
      <c r="Y1125" s="243">
        <v>0</v>
      </c>
      <c r="Z1125" s="244">
        <v>0</v>
      </c>
      <c r="AD1125" s="198"/>
      <c r="AE1125" s="198"/>
      <c r="AF1125" s="244"/>
      <c r="AG1125" s="245"/>
      <c r="AH1125" s="81"/>
      <c r="AI1125" s="244"/>
    </row>
    <row r="1126" spans="1:35" s="20" customFormat="1" ht="28.5" outlineLevel="1">
      <c r="A1126" s="152"/>
      <c r="B1126" s="132"/>
      <c r="C1126" s="133" t="s">
        <v>167</v>
      </c>
      <c r="D1126" s="137" t="s">
        <v>194</v>
      </c>
      <c r="E1126" s="168">
        <f>База!E1137-'База (2)'!E1126</f>
        <v>181</v>
      </c>
      <c r="F1126" s="153">
        <f>База!F1137-'База (2)'!F1126</f>
        <v>12147</v>
      </c>
      <c r="G1126" s="169">
        <f>База!G1137-'База (2)'!G1126</f>
        <v>207132389.76000059</v>
      </c>
      <c r="H1126" s="168">
        <f>База!H1137-'База (2)'!H1126</f>
        <v>5695</v>
      </c>
      <c r="I1126" s="153">
        <f>База!I1137-'База (2)'!I1126</f>
        <v>59166</v>
      </c>
      <c r="J1126" s="169">
        <f>База!J1137-'База (2)'!J1126</f>
        <v>1029226753.5500001</v>
      </c>
      <c r="K1126" s="178">
        <f>База!K1137-'База (2)'!K1126</f>
        <v>5514</v>
      </c>
      <c r="L1126" s="154">
        <f>База!L1137-'База (2)'!L1126</f>
        <v>47019</v>
      </c>
      <c r="M1126" s="169">
        <f>База!M1137-'База (2)'!M1126</f>
        <v>822094363.7899996</v>
      </c>
      <c r="N1126" s="184">
        <f>База!N1137-'База (2)'!N1126</f>
        <v>1.0022773139861323</v>
      </c>
      <c r="O1126" s="155">
        <f>База!O1137-'База (2)'!O1126</f>
        <v>0.73863428110412543</v>
      </c>
      <c r="P1126" s="185">
        <f>База!P1137-'База (2)'!P1126</f>
        <v>1.0798190004228723</v>
      </c>
      <c r="Q1126" s="156"/>
      <c r="R1126" s="156"/>
      <c r="S1126" s="203">
        <v>1198669486.05</v>
      </c>
      <c r="T1126" s="200">
        <v>-1173499173.1900001</v>
      </c>
      <c r="U1126" s="201"/>
      <c r="V1126" s="204">
        <v>25170312.859999999</v>
      </c>
      <c r="W1126" s="198"/>
      <c r="X1126" s="22"/>
      <c r="Y1126" s="243">
        <v>154</v>
      </c>
      <c r="Z1126" s="244">
        <v>25170312.859999999</v>
      </c>
      <c r="AD1126" s="198"/>
      <c r="AE1126" s="198"/>
      <c r="AF1126" s="244"/>
      <c r="AG1126" s="245"/>
      <c r="AH1126" s="81"/>
      <c r="AI1126" s="244"/>
    </row>
    <row r="1127" spans="1:35" s="20" customFormat="1" ht="28.5" outlineLevel="1">
      <c r="A1127" s="152"/>
      <c r="B1127" s="132" t="s">
        <v>168</v>
      </c>
      <c r="C1127" s="133" t="s">
        <v>138</v>
      </c>
      <c r="D1127" s="137" t="s">
        <v>194</v>
      </c>
      <c r="E1127" s="168">
        <f>База!E1138-'База (2)'!E1127</f>
        <v>1019</v>
      </c>
      <c r="F1127" s="153">
        <f>База!F1138-'База (2)'!F1127</f>
        <v>9021</v>
      </c>
      <c r="G1127" s="169">
        <f>База!G1138-'База (2)'!G1127</f>
        <v>347413230.29999924</v>
      </c>
      <c r="H1127" s="168">
        <f>База!H1138-'База (2)'!H1127</f>
        <v>400</v>
      </c>
      <c r="I1127" s="153">
        <f>База!I1138-'База (2)'!I1127</f>
        <v>5893</v>
      </c>
      <c r="J1127" s="169">
        <f>База!J1138-'База (2)'!J1127</f>
        <v>333068133.54999983</v>
      </c>
      <c r="K1127" s="178">
        <f>База!K1138-'База (2)'!K1127</f>
        <v>-619</v>
      </c>
      <c r="L1127" s="154">
        <f>База!L1138-'База (2)'!L1127</f>
        <v>-3128</v>
      </c>
      <c r="M1127" s="169">
        <f>База!M1138-'База (2)'!M1127</f>
        <v>-14345096.749999464</v>
      </c>
      <c r="N1127" s="184">
        <f>База!N1138-'База (2)'!N1127</f>
        <v>-0.18018679900856752</v>
      </c>
      <c r="O1127" s="155">
        <f>База!O1138-'База (2)'!O1127</f>
        <v>-0.11397704464454569</v>
      </c>
      <c r="P1127" s="185">
        <f>База!P1138-'База (2)'!P1127</f>
        <v>-7.7715771415836077E-2</v>
      </c>
      <c r="Q1127" s="156"/>
      <c r="R1127" s="156"/>
      <c r="S1127" s="203">
        <v>697928155.38999999</v>
      </c>
      <c r="T1127" s="200">
        <v>157872056.60000014</v>
      </c>
      <c r="U1127" s="201"/>
      <c r="V1127" s="18"/>
      <c r="W1127" s="198"/>
      <c r="X1127" s="22"/>
      <c r="Y1127" s="243">
        <v>4587</v>
      </c>
      <c r="Z1127" s="244">
        <v>855800211.99000013</v>
      </c>
      <c r="AD1127" s="198"/>
      <c r="AE1127" s="198"/>
      <c r="AF1127" s="244"/>
      <c r="AG1127" s="245"/>
      <c r="AH1127" s="81"/>
      <c r="AI1127" s="244"/>
    </row>
    <row r="1128" spans="1:35" s="20" customFormat="1" ht="31.5" outlineLevel="1">
      <c r="A1128" s="152"/>
      <c r="B1128" s="132" t="s">
        <v>169</v>
      </c>
      <c r="C1128" s="134" t="s">
        <v>181</v>
      </c>
      <c r="D1128" s="137" t="s">
        <v>195</v>
      </c>
      <c r="E1128" s="168">
        <f>База!E1139-'База (2)'!E1128</f>
        <v>0</v>
      </c>
      <c r="F1128" s="153">
        <f>База!F1139-'База (2)'!F1128</f>
        <v>0</v>
      </c>
      <c r="G1128" s="169">
        <f>База!G1139-'База (2)'!G1128</f>
        <v>10580164</v>
      </c>
      <c r="H1128" s="168">
        <f>База!H1139-'База (2)'!H1128</f>
        <v>0</v>
      </c>
      <c r="I1128" s="153">
        <f>База!I1139-'База (2)'!I1128</f>
        <v>0</v>
      </c>
      <c r="J1128" s="169">
        <f>База!J1139-'База (2)'!J1128</f>
        <v>-3370306.3999999985</v>
      </c>
      <c r="K1128" s="178">
        <f>База!K1139-'База (2)'!K1128</f>
        <v>0</v>
      </c>
      <c r="L1128" s="154">
        <f>База!L1139-'База (2)'!L1128</f>
        <v>0</v>
      </c>
      <c r="M1128" s="169">
        <f>База!M1139-'База (2)'!M1128</f>
        <v>-13950470.399999999</v>
      </c>
      <c r="N1128" s="184">
        <f>База!N1139-'База (2)'!N1128</f>
        <v>0</v>
      </c>
      <c r="O1128" s="155">
        <f>База!O1139-'База (2)'!O1128</f>
        <v>0</v>
      </c>
      <c r="P1128" s="185">
        <f>База!P1139-'База (2)'!P1128</f>
        <v>-0.39686837221179566</v>
      </c>
      <c r="Q1128" s="156"/>
      <c r="R1128" s="156"/>
      <c r="S1128" s="203"/>
      <c r="T1128" s="200"/>
      <c r="U1128" s="201"/>
      <c r="V1128" s="18"/>
      <c r="X1128" s="22"/>
      <c r="Y1128" s="243">
        <v>0</v>
      </c>
      <c r="Z1128" s="244">
        <v>47523205</v>
      </c>
      <c r="AD1128" s="198"/>
      <c r="AE1128" s="198"/>
      <c r="AF1128" s="244"/>
      <c r="AG1128" s="245"/>
      <c r="AH1128" s="81"/>
      <c r="AI1128" s="244"/>
    </row>
    <row r="1129" spans="1:35" s="20" customFormat="1" ht="28.5" outlineLevel="1">
      <c r="A1129" s="152"/>
      <c r="B1129" s="132" t="s">
        <v>170</v>
      </c>
      <c r="C1129" s="133" t="s">
        <v>180</v>
      </c>
      <c r="D1129" s="137" t="s">
        <v>194</v>
      </c>
      <c r="E1129" s="168">
        <f>База!E1140-'База (2)'!E1129</f>
        <v>-1131</v>
      </c>
      <c r="F1129" s="153">
        <f>База!F1140-'База (2)'!F1129</f>
        <v>-32730</v>
      </c>
      <c r="G1129" s="169">
        <f>База!G1140-'База (2)'!G1129</f>
        <v>-216873230.25000095</v>
      </c>
      <c r="H1129" s="168">
        <f>База!H1140-'База (2)'!H1129</f>
        <v>105889</v>
      </c>
      <c r="I1129" s="153">
        <f>База!I1140-'База (2)'!I1129</f>
        <v>898926</v>
      </c>
      <c r="J1129" s="169">
        <f>База!J1140-'База (2)'!J1129</f>
        <v>7911788252.6099977</v>
      </c>
      <c r="K1129" s="178">
        <f>База!K1140-'База (2)'!K1129</f>
        <v>107020</v>
      </c>
      <c r="L1129" s="154">
        <f>База!L1140-'База (2)'!L1129</f>
        <v>931656</v>
      </c>
      <c r="M1129" s="169">
        <f>База!M1140-'База (2)'!M1129</f>
        <v>8128661482.8599987</v>
      </c>
      <c r="N1129" s="184">
        <f>База!N1140-'База (2)'!N1129</f>
        <v>1.0395849082537283</v>
      </c>
      <c r="O1129" s="155">
        <f>База!O1140-'База (2)'!O1129</f>
        <v>0.99706733808800208</v>
      </c>
      <c r="P1129" s="185">
        <f>База!P1140-'База (2)'!P1129</f>
        <v>1.1407621155044878</v>
      </c>
      <c r="Q1129" s="156"/>
      <c r="R1129" s="156"/>
      <c r="S1129" s="203">
        <v>7115167592.8800001</v>
      </c>
      <c r="T1129" s="200">
        <v>-7067644387.8800001</v>
      </c>
      <c r="U1129" s="201"/>
      <c r="V1129" s="204">
        <v>0</v>
      </c>
      <c r="W1129" s="198"/>
      <c r="X1129" s="22"/>
      <c r="Y1129" s="243">
        <v>0</v>
      </c>
      <c r="Z1129" s="244">
        <v>0</v>
      </c>
      <c r="AB1129" s="22"/>
      <c r="AD1129" s="198"/>
      <c r="AE1129" s="198"/>
      <c r="AF1129" s="244"/>
      <c r="AG1129" s="245"/>
      <c r="AH1129" s="81"/>
      <c r="AI1129" s="244"/>
    </row>
    <row r="1130" spans="1:35" s="20" customFormat="1" outlineLevel="1">
      <c r="A1130" s="152"/>
      <c r="B1130" s="132" t="s">
        <v>171</v>
      </c>
      <c r="C1130" s="133" t="s">
        <v>156</v>
      </c>
      <c r="D1130" s="137"/>
      <c r="E1130" s="168">
        <f>База!E1141-'База (2)'!E1130</f>
        <v>0</v>
      </c>
      <c r="F1130" s="153">
        <f>База!F1141-'База (2)'!F1130</f>
        <v>0</v>
      </c>
      <c r="G1130" s="169">
        <f>База!G1141-'База (2)'!G1130</f>
        <v>-7.4505805969238281E-9</v>
      </c>
      <c r="H1130" s="168">
        <f>База!H1141-'База (2)'!H1130</f>
        <v>0</v>
      </c>
      <c r="I1130" s="153">
        <f>База!I1141-'База (2)'!I1130</f>
        <v>0</v>
      </c>
      <c r="J1130" s="169">
        <f>База!J1141-'База (2)'!J1130</f>
        <v>-1.4901161193847656E-8</v>
      </c>
      <c r="K1130" s="178">
        <f>База!K1141-'База (2)'!K1130</f>
        <v>0</v>
      </c>
      <c r="L1130" s="154">
        <f>База!L1141-'База (2)'!L1130</f>
        <v>0</v>
      </c>
      <c r="M1130" s="169">
        <f>База!M1141-'База (2)'!M1130</f>
        <v>4.6566128730773926E-9</v>
      </c>
      <c r="N1130" s="184">
        <f>База!N1141-'База (2)'!N1130</f>
        <v>0</v>
      </c>
      <c r="O1130" s="155">
        <f>База!O1141-'База (2)'!O1130</f>
        <v>0</v>
      </c>
      <c r="P1130" s="185">
        <f>База!P1141-'База (2)'!P1130</f>
        <v>-1</v>
      </c>
      <c r="Q1130" s="156"/>
      <c r="R1130" s="156"/>
      <c r="S1130" s="203"/>
      <c r="T1130" s="200"/>
      <c r="U1130" s="201"/>
      <c r="V1130" s="18"/>
      <c r="Y1130" s="243">
        <v>0</v>
      </c>
      <c r="Z1130" s="244">
        <v>1.4901161193847656E-8</v>
      </c>
      <c r="AD1130" s="198"/>
      <c r="AE1130" s="198"/>
      <c r="AF1130" s="244"/>
      <c r="AG1130" s="245"/>
      <c r="AH1130" s="81"/>
      <c r="AI1130" s="244"/>
    </row>
    <row r="1131" spans="1:35" s="16" customFormat="1" outlineLevel="1">
      <c r="A1131" s="157"/>
      <c r="B1131" s="130" t="s">
        <v>141</v>
      </c>
      <c r="C1131" s="131" t="s">
        <v>140</v>
      </c>
      <c r="D1131" s="175" t="s">
        <v>159</v>
      </c>
      <c r="E1131" s="166">
        <f>База!E1142-'База (2)'!E1131</f>
        <v>15050</v>
      </c>
      <c r="F1131" s="159">
        <f>База!F1142-'База (2)'!F1131</f>
        <v>75676</v>
      </c>
      <c r="G1131" s="167">
        <f>База!G1142-'База (2)'!G1131</f>
        <v>917529089.80000043</v>
      </c>
      <c r="H1131" s="166">
        <f>База!H1142-'База (2)'!H1131</f>
        <v>46444</v>
      </c>
      <c r="I1131" s="159">
        <f>База!I1142-'База (2)'!I1131</f>
        <v>345583</v>
      </c>
      <c r="J1131" s="167">
        <f>База!J1142-'База (2)'!J1131</f>
        <v>2286855640.4199991</v>
      </c>
      <c r="K1131" s="170">
        <f>База!K1142-'База (2)'!K1131</f>
        <v>31394</v>
      </c>
      <c r="L1131" s="159">
        <f>База!L1142-'База (2)'!L1131</f>
        <v>269907</v>
      </c>
      <c r="M1131" s="167">
        <f>База!M1142-'База (2)'!M1131</f>
        <v>1369326550.6199989</v>
      </c>
      <c r="N1131" s="186">
        <f>База!N1142-'База (2)'!N1131</f>
        <v>0.99795870130428244</v>
      </c>
      <c r="O1131" s="160">
        <f>База!O1142-'База (2)'!O1131</f>
        <v>0.84055027618396694</v>
      </c>
      <c r="P1131" s="187">
        <f>База!P1142-'База (2)'!P1131</f>
        <v>1.1121769761428963</v>
      </c>
      <c r="Q1131" s="151"/>
      <c r="R1131" s="151"/>
      <c r="S1131" s="199">
        <v>1850344875.8399999</v>
      </c>
      <c r="T1131" s="200">
        <v>-1850344875.8399999</v>
      </c>
      <c r="U1131" s="201"/>
      <c r="V1131" s="204">
        <v>0</v>
      </c>
      <c r="W1131" s="243"/>
      <c r="X1131" s="244"/>
      <c r="Y1131" s="243">
        <v>0</v>
      </c>
      <c r="Z1131" s="244">
        <v>0</v>
      </c>
      <c r="AD1131" s="243"/>
      <c r="AE1131" s="243"/>
      <c r="AF1131" s="244"/>
      <c r="AG1131" s="245"/>
      <c r="AH1131" s="81"/>
      <c r="AI1131" s="244"/>
    </row>
    <row r="1132" spans="1:35" s="20" customFormat="1" outlineLevel="1">
      <c r="A1132" s="152"/>
      <c r="B1132" s="130"/>
      <c r="C1132" s="133" t="s">
        <v>166</v>
      </c>
      <c r="D1132" s="137" t="s">
        <v>159</v>
      </c>
      <c r="E1132" s="168" t="e">
        <f>База!#REF!-'База (2)'!E1132</f>
        <v>#REF!</v>
      </c>
      <c r="F1132" s="153" t="e">
        <f>База!#REF!-'База (2)'!F1132</f>
        <v>#REF!</v>
      </c>
      <c r="G1132" s="169" t="e">
        <f>База!#REF!-'База (2)'!G1132</f>
        <v>#REF!</v>
      </c>
      <c r="H1132" s="168" t="e">
        <f>База!#REF!-'База (2)'!H1132</f>
        <v>#REF!</v>
      </c>
      <c r="I1132" s="153" t="e">
        <f>База!#REF!-'База (2)'!I1132</f>
        <v>#REF!</v>
      </c>
      <c r="J1132" s="169" t="e">
        <f>База!#REF!-'База (2)'!J1132</f>
        <v>#REF!</v>
      </c>
      <c r="K1132" s="178" t="e">
        <f>База!#REF!-'База (2)'!K1132</f>
        <v>#REF!</v>
      </c>
      <c r="L1132" s="154" t="e">
        <f>База!#REF!-'База (2)'!L1132</f>
        <v>#REF!</v>
      </c>
      <c r="M1132" s="169" t="e">
        <f>База!#REF!-'База (2)'!M1132</f>
        <v>#REF!</v>
      </c>
      <c r="N1132" s="184" t="e">
        <f>База!#REF!-'База (2)'!N1132</f>
        <v>#REF!</v>
      </c>
      <c r="O1132" s="155" t="e">
        <f>База!#REF!-'База (2)'!O1132</f>
        <v>#REF!</v>
      </c>
      <c r="P1132" s="185" t="e">
        <f>База!#REF!-'База (2)'!P1132</f>
        <v>#REF!</v>
      </c>
      <c r="Q1132" s="156"/>
      <c r="R1132" s="156"/>
      <c r="S1132" s="203"/>
      <c r="T1132" s="200"/>
      <c r="U1132" s="201"/>
      <c r="V1132" s="204">
        <v>0</v>
      </c>
      <c r="W1132" s="198"/>
      <c r="X1132" s="22"/>
      <c r="Y1132" s="243">
        <v>0</v>
      </c>
      <c r="Z1132" s="244">
        <v>0</v>
      </c>
      <c r="AD1132" s="198"/>
      <c r="AE1132" s="198"/>
      <c r="AF1132" s="244"/>
      <c r="AG1132" s="245"/>
      <c r="AH1132" s="81"/>
      <c r="AI1132" s="244"/>
    </row>
    <row r="1133" spans="1:35" s="20" customFormat="1" outlineLevel="1">
      <c r="A1133" s="152"/>
      <c r="B1133" s="130"/>
      <c r="C1133" s="133" t="s">
        <v>167</v>
      </c>
      <c r="D1133" s="137" t="s">
        <v>159</v>
      </c>
      <c r="E1133" s="168">
        <f>База!E1143-'База (2)'!E1133</f>
        <v>2630</v>
      </c>
      <c r="F1133" s="153">
        <f>База!F1143-'База (2)'!F1133</f>
        <v>4789</v>
      </c>
      <c r="G1133" s="169">
        <f>База!G1143-'База (2)'!G1133</f>
        <v>275023557.25999993</v>
      </c>
      <c r="H1133" s="168">
        <f>База!H1143-'База (2)'!H1133</f>
        <v>7191</v>
      </c>
      <c r="I1133" s="153">
        <f>База!I1143-'База (2)'!I1133</f>
        <v>29178</v>
      </c>
      <c r="J1133" s="169">
        <f>База!J1143-'База (2)'!J1133</f>
        <v>890673215.75999999</v>
      </c>
      <c r="K1133" s="178">
        <f>База!K1143-'База (2)'!K1133</f>
        <v>4561</v>
      </c>
      <c r="L1133" s="154">
        <f>База!L1143-'База (2)'!L1133</f>
        <v>24389</v>
      </c>
      <c r="M1133" s="169">
        <f>База!M1143-'База (2)'!M1133</f>
        <v>615649658.5</v>
      </c>
      <c r="N1133" s="184">
        <f>База!N1143-'База (2)'!N1133</f>
        <v>0.99460580912863072</v>
      </c>
      <c r="O1133" s="155">
        <f>База!O1143-'База (2)'!O1133</f>
        <v>0.49565970747617516</v>
      </c>
      <c r="P1133" s="185">
        <f>База!P1143-'База (2)'!P1133</f>
        <v>1.28701835641965</v>
      </c>
      <c r="Q1133" s="156"/>
      <c r="R1133" s="156"/>
      <c r="S1133" s="203">
        <v>873205728.25999999</v>
      </c>
      <c r="T1133" s="200">
        <v>-873205728.25999999</v>
      </c>
      <c r="U1133" s="201"/>
      <c r="V1133" s="204">
        <v>0</v>
      </c>
      <c r="W1133" s="198"/>
      <c r="X1133" s="22"/>
      <c r="Y1133" s="243">
        <v>0</v>
      </c>
      <c r="Z1133" s="244">
        <v>0</v>
      </c>
      <c r="AD1133" s="198"/>
      <c r="AE1133" s="198"/>
      <c r="AF1133" s="244"/>
      <c r="AG1133" s="245"/>
      <c r="AH1133" s="81"/>
      <c r="AI1133" s="244"/>
    </row>
    <row r="1134" spans="1:35" s="20" customFormat="1" ht="31.5" outlineLevel="1">
      <c r="A1134" s="152"/>
      <c r="B1134" s="130"/>
      <c r="C1134" s="134" t="s">
        <v>182</v>
      </c>
      <c r="D1134" s="137" t="s">
        <v>159</v>
      </c>
      <c r="E1134" s="168">
        <f>База!E1144-'База (2)'!E1134</f>
        <v>0</v>
      </c>
      <c r="F1134" s="153">
        <f>База!F1144-'База (2)'!F1134</f>
        <v>0</v>
      </c>
      <c r="G1134" s="169">
        <f>База!G1144-'База (2)'!G1134</f>
        <v>0</v>
      </c>
      <c r="H1134" s="168">
        <f>База!H1144-'База (2)'!H1134</f>
        <v>0</v>
      </c>
      <c r="I1134" s="153">
        <f>База!I1144-'База (2)'!I1134</f>
        <v>0</v>
      </c>
      <c r="J1134" s="169">
        <f>База!J1144-'База (2)'!J1134</f>
        <v>0</v>
      </c>
      <c r="K1134" s="178">
        <f>База!K1144-'База (2)'!K1134</f>
        <v>0</v>
      </c>
      <c r="L1134" s="154">
        <f>База!L1144-'База (2)'!L1134</f>
        <v>0</v>
      </c>
      <c r="M1134" s="169">
        <f>База!M1144-'База (2)'!M1134</f>
        <v>0</v>
      </c>
      <c r="N1134" s="184">
        <f>База!N1144-'База (2)'!N1134</f>
        <v>0</v>
      </c>
      <c r="O1134" s="155">
        <f>База!O1144-'База (2)'!O1134</f>
        <v>0</v>
      </c>
      <c r="P1134" s="185">
        <f>База!P1144-'База (2)'!P1134</f>
        <v>0</v>
      </c>
      <c r="Q1134" s="156"/>
      <c r="R1134" s="156"/>
      <c r="S1134" s="263">
        <v>9208468.7599999998</v>
      </c>
      <c r="T1134" s="200">
        <v>-9208468.7599999998</v>
      </c>
      <c r="U1134" s="201"/>
      <c r="V1134" s="204">
        <v>0</v>
      </c>
      <c r="W1134" s="198"/>
      <c r="X1134" s="22"/>
      <c r="Y1134" s="243">
        <v>0</v>
      </c>
      <c r="Z1134" s="244">
        <v>0</v>
      </c>
      <c r="AD1134" s="198"/>
      <c r="AE1134" s="198"/>
      <c r="AF1134" s="244"/>
      <c r="AG1134" s="245"/>
      <c r="AH1134" s="81"/>
      <c r="AI1134" s="244"/>
    </row>
    <row r="1135" spans="1:35" s="20" customFormat="1" outlineLevel="1">
      <c r="A1135" s="152"/>
      <c r="B1135" s="132" t="s">
        <v>185</v>
      </c>
      <c r="C1135" s="133" t="s">
        <v>157</v>
      </c>
      <c r="D1135" s="137" t="s">
        <v>159</v>
      </c>
      <c r="E1135" s="168">
        <f>База!E1145-'База (2)'!E1135</f>
        <v>4872</v>
      </c>
      <c r="F1135" s="153">
        <f>База!F1145-'База (2)'!F1135</f>
        <v>17923</v>
      </c>
      <c r="G1135" s="169">
        <f>База!G1145-'База (2)'!G1135</f>
        <v>131273787.40999997</v>
      </c>
      <c r="H1135" s="168">
        <f>База!H1145-'База (2)'!H1135</f>
        <v>15249</v>
      </c>
      <c r="I1135" s="153">
        <f>База!I1145-'База (2)'!I1135</f>
        <v>159079</v>
      </c>
      <c r="J1135" s="169">
        <f>База!J1145-'База (2)'!J1135</f>
        <v>425412991.24999994</v>
      </c>
      <c r="K1135" s="178">
        <f>База!K1145-'База (2)'!K1135</f>
        <v>10377</v>
      </c>
      <c r="L1135" s="154">
        <f>База!L1145-'База (2)'!L1135</f>
        <v>141156</v>
      </c>
      <c r="M1135" s="169">
        <f>База!M1145-'База (2)'!M1135</f>
        <v>294139203.83999997</v>
      </c>
      <c r="N1135" s="184">
        <f>База!N1145-'База (2)'!N1135</f>
        <v>0.8911290322580645</v>
      </c>
      <c r="O1135" s="155">
        <f>База!O1145-'База (2)'!O1135</f>
        <v>0.85219371082659234</v>
      </c>
      <c r="P1135" s="185">
        <f>База!P1145-'База (2)'!P1135</f>
        <v>0.90149269517341946</v>
      </c>
      <c r="Q1135" s="156"/>
      <c r="R1135" s="156"/>
      <c r="S1135" s="203"/>
      <c r="T1135" s="200"/>
      <c r="U1135" s="201"/>
      <c r="V1135" s="18"/>
      <c r="W1135" s="198"/>
      <c r="X1135" s="22"/>
      <c r="Y1135" s="243">
        <v>0</v>
      </c>
      <c r="Z1135" s="244">
        <v>0</v>
      </c>
      <c r="AD1135" s="198"/>
      <c r="AE1135" s="198"/>
      <c r="AF1135" s="244"/>
      <c r="AG1135" s="245"/>
      <c r="AH1135" s="81"/>
      <c r="AI1135" s="244"/>
    </row>
    <row r="1136" spans="1:35" s="20" customFormat="1" outlineLevel="1">
      <c r="A1136" s="152"/>
      <c r="B1136" s="132" t="s">
        <v>186</v>
      </c>
      <c r="C1136" s="133" t="s">
        <v>183</v>
      </c>
      <c r="D1136" s="137" t="s">
        <v>159</v>
      </c>
      <c r="E1136" s="168">
        <f>База!E1146-'База (2)'!E1136</f>
        <v>10178</v>
      </c>
      <c r="F1136" s="153">
        <f>База!F1146-'База (2)'!F1136</f>
        <v>57753</v>
      </c>
      <c r="G1136" s="169">
        <f>База!G1146-'База (2)'!G1136</f>
        <v>786255302.39000034</v>
      </c>
      <c r="H1136" s="168">
        <f>База!H1146-'База (2)'!H1136</f>
        <v>31195</v>
      </c>
      <c r="I1136" s="153">
        <f>База!I1146-'База (2)'!I1136</f>
        <v>186504</v>
      </c>
      <c r="J1136" s="169">
        <f>База!J1146-'База (2)'!J1136</f>
        <v>1861442649.1699994</v>
      </c>
      <c r="K1136" s="178">
        <f>База!K1146-'База (2)'!K1136</f>
        <v>21017</v>
      </c>
      <c r="L1136" s="154">
        <f>База!L1146-'База (2)'!L1136</f>
        <v>128751</v>
      </c>
      <c r="M1136" s="169">
        <f>База!M1146-'База (2)'!M1136</f>
        <v>1075187346.779999</v>
      </c>
      <c r="N1136" s="184">
        <f>База!N1146-'База (2)'!N1136</f>
        <v>1.0600808781051416</v>
      </c>
      <c r="O1136" s="155">
        <f>База!O1146-'База (2)'!O1136</f>
        <v>0.83086751399970593</v>
      </c>
      <c r="P1136" s="185">
        <f>База!P1146-'База (2)'!P1136</f>
        <v>1.174931273939039</v>
      </c>
      <c r="Q1136" s="156"/>
      <c r="R1136" s="156"/>
      <c r="S1136" s="203"/>
      <c r="T1136" s="200"/>
      <c r="U1136" s="201"/>
      <c r="V1136" s="18"/>
      <c r="W1136" s="198"/>
      <c r="X1136" s="22"/>
      <c r="Y1136" s="243">
        <v>0</v>
      </c>
      <c r="Z1136" s="244">
        <v>0</v>
      </c>
      <c r="AD1136" s="198"/>
      <c r="AE1136" s="198"/>
      <c r="AF1136" s="244"/>
      <c r="AG1136" s="245"/>
      <c r="AH1136" s="81"/>
      <c r="AI1136" s="244"/>
    </row>
    <row r="1137" spans="1:35" s="20" customFormat="1" outlineLevel="1">
      <c r="A1137" s="152"/>
      <c r="B1137" s="132" t="s">
        <v>187</v>
      </c>
      <c r="C1137" s="133" t="s">
        <v>156</v>
      </c>
      <c r="D1137" s="137"/>
      <c r="E1137" s="168" t="e">
        <f>База!#REF!-'База (2)'!E1137</f>
        <v>#REF!</v>
      </c>
      <c r="F1137" s="153" t="e">
        <f>База!#REF!-'База (2)'!F1137</f>
        <v>#REF!</v>
      </c>
      <c r="G1137" s="169" t="e">
        <f>База!#REF!-'База (2)'!G1137</f>
        <v>#REF!</v>
      </c>
      <c r="H1137" s="168" t="e">
        <f>База!#REF!-'База (2)'!H1137</f>
        <v>#REF!</v>
      </c>
      <c r="I1137" s="153" t="e">
        <f>База!#REF!-'База (2)'!I1137</f>
        <v>#REF!</v>
      </c>
      <c r="J1137" s="169" t="e">
        <f>База!#REF!-'База (2)'!J1137</f>
        <v>#REF!</v>
      </c>
      <c r="K1137" s="178" t="e">
        <f>База!#REF!-'База (2)'!K1137</f>
        <v>#REF!</v>
      </c>
      <c r="L1137" s="154" t="e">
        <f>База!#REF!-'База (2)'!L1137</f>
        <v>#REF!</v>
      </c>
      <c r="M1137" s="169" t="e">
        <f>База!#REF!-'База (2)'!M1137</f>
        <v>#REF!</v>
      </c>
      <c r="N1137" s="184" t="e">
        <f>База!#REF!-'База (2)'!N1137</f>
        <v>#REF!</v>
      </c>
      <c r="O1137" s="155" t="e">
        <f>База!#REF!-'База (2)'!O1137</f>
        <v>#REF!</v>
      </c>
      <c r="P1137" s="185" t="e">
        <f>База!#REF!-'База (2)'!P1137</f>
        <v>#REF!</v>
      </c>
      <c r="Q1137" s="156"/>
      <c r="R1137" s="156"/>
      <c r="S1137" s="203"/>
      <c r="T1137" s="200"/>
      <c r="U1137" s="201"/>
      <c r="V1137" s="18"/>
      <c r="Y1137" s="243">
        <v>0</v>
      </c>
      <c r="Z1137" s="244">
        <v>0</v>
      </c>
      <c r="AD1137" s="198"/>
      <c r="AE1137" s="198"/>
      <c r="AF1137" s="244"/>
      <c r="AG1137" s="245"/>
      <c r="AH1137" s="81"/>
      <c r="AI1137" s="244"/>
    </row>
    <row r="1138" spans="1:35" s="16" customFormat="1" ht="31.5" outlineLevel="1">
      <c r="A1138" s="157"/>
      <c r="B1138" s="130" t="s">
        <v>139</v>
      </c>
      <c r="C1138" s="135" t="s">
        <v>142</v>
      </c>
      <c r="D1138" s="175" t="s">
        <v>1</v>
      </c>
      <c r="E1138" s="166">
        <f>База!E1147-'База (2)'!E1138</f>
        <v>212011</v>
      </c>
      <c r="F1138" s="158">
        <f>База!F1147-'База (2)'!F1138</f>
        <v>-134808</v>
      </c>
      <c r="G1138" s="167">
        <f>База!G1147-'База (2)'!G1138</f>
        <v>1184511409.5600014</v>
      </c>
      <c r="H1138" s="166">
        <f>База!H1147-'База (2)'!H1138</f>
        <v>8544</v>
      </c>
      <c r="I1138" s="158">
        <f>База!I1147-'База (2)'!I1138</f>
        <v>230124.55374732334</v>
      </c>
      <c r="J1138" s="167">
        <f>База!J1147-'База (2)'!J1138</f>
        <v>6551676674.6500006</v>
      </c>
      <c r="K1138" s="170">
        <f>База!K1147-'База (2)'!K1138</f>
        <v>-203467</v>
      </c>
      <c r="L1138" s="159">
        <f>База!L1147-'База (2)'!L1138</f>
        <v>364932.55374732317</v>
      </c>
      <c r="M1138" s="167">
        <f>База!M1147-'База (2)'!M1138</f>
        <v>5367165265.0900011</v>
      </c>
      <c r="N1138" s="186">
        <f>База!N1147-'База (2)'!N1138</f>
        <v>-0.15063577914254553</v>
      </c>
      <c r="O1138" s="160">
        <f>База!O1147-'База (2)'!O1138</f>
        <v>5.7131737272566041E-2</v>
      </c>
      <c r="P1138" s="187">
        <f>База!P1147-'База (2)'!P1138</f>
        <v>0.80103089092412882</v>
      </c>
      <c r="Q1138" s="151"/>
      <c r="R1138" s="151"/>
      <c r="S1138" s="199">
        <v>6919350264.9300003</v>
      </c>
      <c r="T1138" s="200">
        <v>-4515186615.9700003</v>
      </c>
      <c r="U1138" s="218"/>
      <c r="V1138" s="218">
        <v>2404163648.96</v>
      </c>
      <c r="X1138" s="244"/>
      <c r="Y1138" s="243"/>
      <c r="Z1138" s="244">
        <v>2404163648.96</v>
      </c>
      <c r="AD1138" s="243"/>
      <c r="AE1138" s="243"/>
      <c r="AF1138" s="244"/>
      <c r="AG1138" s="245"/>
      <c r="AH1138" s="81"/>
      <c r="AI1138" s="244"/>
    </row>
    <row r="1139" spans="1:35" s="20" customFormat="1" ht="31.5" outlineLevel="1">
      <c r="A1139" s="152"/>
      <c r="B1139" s="132" t="s">
        <v>188</v>
      </c>
      <c r="C1139" s="136" t="s">
        <v>184</v>
      </c>
      <c r="D1139" s="137" t="s">
        <v>1</v>
      </c>
      <c r="E1139" s="168">
        <f>База!E1148-'База (2)'!E1139</f>
        <v>214198</v>
      </c>
      <c r="F1139" s="153">
        <f>База!F1148-'База (2)'!F1139</f>
        <v>-100335</v>
      </c>
      <c r="G1139" s="169">
        <f>База!G1148-'База (2)'!G1139</f>
        <v>1042195470.5600014</v>
      </c>
      <c r="H1139" s="168">
        <f>База!H1148-'База (2)'!H1139</f>
        <v>17765</v>
      </c>
      <c r="I1139" s="153">
        <f>База!I1148-'База (2)'!I1139</f>
        <v>271914.79999999981</v>
      </c>
      <c r="J1139" s="169">
        <f>База!J1148-'База (2)'!J1139</f>
        <v>6400175150.6500015</v>
      </c>
      <c r="K1139" s="178">
        <f>База!K1148-'База (2)'!K1139</f>
        <v>-196433</v>
      </c>
      <c r="L1139" s="154">
        <f>База!L1148-'База (2)'!L1139</f>
        <v>372249.79999999981</v>
      </c>
      <c r="M1139" s="169">
        <f>База!M1148-'База (2)'!M1139</f>
        <v>5357979680.0900011</v>
      </c>
      <c r="N1139" s="184">
        <f>База!N1148-'База (2)'!N1139</f>
        <v>-0.16254907108826064</v>
      </c>
      <c r="O1139" s="155">
        <f>База!O1148-'База (2)'!O1139</f>
        <v>6.3704658726333921E-2</v>
      </c>
      <c r="P1139" s="185">
        <f>База!P1148-'База (2)'!P1139</f>
        <v>0.8833023671805651</v>
      </c>
      <c r="Q1139" s="156"/>
      <c r="R1139" s="156"/>
      <c r="S1139" s="203"/>
      <c r="T1139" s="200"/>
      <c r="U1139" s="201"/>
      <c r="V1139" s="18"/>
      <c r="X1139" s="22"/>
      <c r="Y1139" s="243"/>
      <c r="Z1139" s="244">
        <v>1781735391.9599998</v>
      </c>
      <c r="AD1139" s="198"/>
      <c r="AE1139" s="198"/>
      <c r="AF1139" s="244"/>
      <c r="AG1139" s="245"/>
      <c r="AH1139" s="81"/>
      <c r="AI1139" s="244"/>
    </row>
    <row r="1140" spans="1:35" s="20" customFormat="1" ht="31.5" outlineLevel="1">
      <c r="A1140" s="152"/>
      <c r="B1140" s="132"/>
      <c r="C1140" s="136" t="s">
        <v>224</v>
      </c>
      <c r="D1140" s="137"/>
      <c r="E1140" s="168">
        <f>База!E1149-'База (2)'!E1140</f>
        <v>30762</v>
      </c>
      <c r="F1140" s="153">
        <f>База!F1149-'База (2)'!F1140</f>
        <v>53428</v>
      </c>
      <c r="G1140" s="169">
        <f>База!G1149-'База (2)'!G1140</f>
        <v>71537885.190000057</v>
      </c>
      <c r="H1140" s="168">
        <f>База!H1149-'База (2)'!H1140</f>
        <v>99003</v>
      </c>
      <c r="I1140" s="153">
        <f>База!I1149-'База (2)'!I1140</f>
        <v>165092</v>
      </c>
      <c r="J1140" s="169">
        <f>База!J1149-'База (2)'!J1140</f>
        <v>-2304584.1199998856</v>
      </c>
      <c r="K1140" s="178">
        <f>База!K1149-'База (2)'!K1140</f>
        <v>68241</v>
      </c>
      <c r="L1140" s="154">
        <f>База!L1149-'База (2)'!L1140</f>
        <v>111664</v>
      </c>
      <c r="M1140" s="169">
        <f>База!M1149-'База (2)'!M1140</f>
        <v>-73842469.309999764</v>
      </c>
      <c r="N1140" s="184">
        <f>База!N1149-'База (2)'!N1140</f>
        <v>0.16384960214735078</v>
      </c>
      <c r="O1140" s="155">
        <f>База!O1149-'База (2)'!O1140</f>
        <v>0.1183505844245307</v>
      </c>
      <c r="P1140" s="185">
        <f>База!P1149-'База (2)'!P1140</f>
        <v>-6.888957955206676E-2</v>
      </c>
      <c r="Q1140" s="156"/>
      <c r="R1140" s="156"/>
      <c r="S1140" s="203">
        <v>1626901643.4400001</v>
      </c>
      <c r="T1140" s="200">
        <v>-19766498.400000095</v>
      </c>
      <c r="U1140" s="201"/>
      <c r="V1140" s="18"/>
      <c r="X1140" s="22"/>
      <c r="Y1140" s="243"/>
      <c r="Z1140" s="244"/>
      <c r="AD1140" s="198"/>
      <c r="AE1140" s="198"/>
      <c r="AF1140" s="244"/>
      <c r="AG1140" s="245"/>
      <c r="AH1140" s="81"/>
      <c r="AI1140" s="244"/>
    </row>
    <row r="1141" spans="1:35" s="20" customFormat="1" outlineLevel="1">
      <c r="A1141" s="152"/>
      <c r="B1141" s="132"/>
      <c r="C1141" s="136" t="s">
        <v>222</v>
      </c>
      <c r="D1141" s="137"/>
      <c r="E1141" s="168">
        <f>База!E1150-'База (2)'!E1141</f>
        <v>-135815</v>
      </c>
      <c r="F1141" s="153">
        <f>База!F1150-'База (2)'!F1141</f>
        <v>0</v>
      </c>
      <c r="G1141" s="169">
        <f>База!G1150-'База (2)'!G1141</f>
        <v>-74484104.220000029</v>
      </c>
      <c r="H1141" s="168">
        <f>База!H1150-'База (2)'!H1141</f>
        <v>-35802</v>
      </c>
      <c r="I1141" s="153">
        <f>База!I1150-'База (2)'!I1141</f>
        <v>0</v>
      </c>
      <c r="J1141" s="169">
        <f>База!J1150-'База (2)'!J1141</f>
        <v>70790517</v>
      </c>
      <c r="K1141" s="178">
        <f>База!K1150-'База (2)'!K1141</f>
        <v>100013</v>
      </c>
      <c r="L1141" s="154">
        <f>База!L1150-'База (2)'!L1141</f>
        <v>0</v>
      </c>
      <c r="M1141" s="169">
        <f>База!M1150-'База (2)'!M1141</f>
        <v>145274621.22</v>
      </c>
      <c r="N1141" s="184">
        <f>База!N1150-'База (2)'!N1141</f>
        <v>0.29390319756288491</v>
      </c>
      <c r="O1141" s="155">
        <f>База!O1150-'База (2)'!O1141</f>
        <v>0</v>
      </c>
      <c r="P1141" s="185">
        <f>База!P1150-'База (2)'!P1141</f>
        <v>0.27232642609263163</v>
      </c>
      <c r="Q1141" s="156"/>
      <c r="R1141" s="156"/>
      <c r="S1141" s="203">
        <v>431987252</v>
      </c>
      <c r="T1141" s="200">
        <v>-7453240</v>
      </c>
      <c r="U1141" s="201"/>
      <c r="V1141" s="18"/>
      <c r="X1141" s="22"/>
      <c r="Y1141" s="243"/>
      <c r="Z1141" s="244"/>
      <c r="AD1141" s="198"/>
      <c r="AE1141" s="198"/>
      <c r="AF1141" s="244"/>
      <c r="AG1141" s="245"/>
      <c r="AH1141" s="81"/>
      <c r="AI1141" s="244"/>
    </row>
    <row r="1142" spans="1:35" s="20" customFormat="1" outlineLevel="1">
      <c r="A1142" s="152"/>
      <c r="B1142" s="132" t="s">
        <v>189</v>
      </c>
      <c r="C1142" s="138" t="s">
        <v>144</v>
      </c>
      <c r="D1142" s="137" t="s">
        <v>1</v>
      </c>
      <c r="E1142" s="168">
        <f>База!E1155-'База (2)'!E1142</f>
        <v>-137747</v>
      </c>
      <c r="F1142" s="153">
        <f>База!F1155-'База (2)'!F1142</f>
        <v>-527568</v>
      </c>
      <c r="G1142" s="169">
        <f>База!G1155-'База (2)'!G1142</f>
        <v>-519317112.64999998</v>
      </c>
      <c r="H1142" s="168">
        <f>База!H1155-'База (2)'!H1142</f>
        <v>-134799</v>
      </c>
      <c r="I1142" s="153">
        <f>База!I1155-'База (2)'!I1142</f>
        <v>-509883</v>
      </c>
      <c r="J1142" s="169">
        <f>База!J1155-'База (2)'!J1142</f>
        <v>-506576554.40999997</v>
      </c>
      <c r="K1142" s="178">
        <f>База!K1155-'База (2)'!K1142</f>
        <v>2948</v>
      </c>
      <c r="L1142" s="154">
        <f>База!L1155-'База (2)'!L1142</f>
        <v>17685</v>
      </c>
      <c r="M1142" s="169">
        <f>База!M1155-'База (2)'!M1142</f>
        <v>12740558.239999995</v>
      </c>
      <c r="N1142" s="184">
        <f>База!N1155-'База (2)'!N1142</f>
        <v>0.392147698345647</v>
      </c>
      <c r="O1142" s="155">
        <f>База!O1155-'База (2)'!O1142</f>
        <v>0.22697692962007102</v>
      </c>
      <c r="P1142" s="185">
        <f>База!P1155-'База (2)'!P1142</f>
        <v>0.41575421625664827</v>
      </c>
      <c r="Q1142" s="156"/>
      <c r="R1142" s="156"/>
      <c r="S1142" s="203"/>
      <c r="T1142" s="200"/>
      <c r="U1142" s="201"/>
      <c r="V1142" s="18"/>
      <c r="X1142" s="22"/>
      <c r="Y1142" s="243"/>
      <c r="Z1142" s="244">
        <v>622428257</v>
      </c>
      <c r="AD1142" s="198"/>
      <c r="AE1142" s="198"/>
      <c r="AF1142" s="244"/>
      <c r="AG1142" s="245"/>
      <c r="AH1142" s="81"/>
      <c r="AI1142" s="244"/>
    </row>
    <row r="1143" spans="1:35" s="16" customFormat="1" outlineLevel="1">
      <c r="A1143" s="157"/>
      <c r="B1143" s="130" t="s">
        <v>143</v>
      </c>
      <c r="C1143" s="131" t="s">
        <v>2</v>
      </c>
      <c r="D1143" s="175" t="s">
        <v>3</v>
      </c>
      <c r="E1143" s="166">
        <f>База!E1156-'База (2)'!E1143</f>
        <v>-202028</v>
      </c>
      <c r="F1143" s="158">
        <f>База!F1156-'База (2)'!F1143</f>
        <v>13946</v>
      </c>
      <c r="G1143" s="167">
        <f>База!G1156-'База (2)'!G1143</f>
        <v>-996014178.98999989</v>
      </c>
      <c r="H1143" s="166">
        <f>База!H1156-'База (2)'!H1143</f>
        <v>2748</v>
      </c>
      <c r="I1143" s="158">
        <f>База!I1156-'База (2)'!I1143</f>
        <v>15336</v>
      </c>
      <c r="J1143" s="167">
        <f>База!J1156-'База (2)'!J1143</f>
        <v>87536582</v>
      </c>
      <c r="K1143" s="170">
        <f>База!K1156-'База (2)'!K1143</f>
        <v>204776</v>
      </c>
      <c r="L1143" s="159">
        <f>База!L1156-'База (2)'!L1143</f>
        <v>1390</v>
      </c>
      <c r="M1143" s="167">
        <f>База!M1156-'База (2)'!M1143</f>
        <v>1083550760.9899998</v>
      </c>
      <c r="N1143" s="186">
        <f>База!N1156-'База (2)'!N1143</f>
        <v>1.4186886938564791</v>
      </c>
      <c r="O1143" s="160">
        <f>База!O1156-'База (2)'!O1143</f>
        <v>9.9670156317223577E-2</v>
      </c>
      <c r="P1143" s="187">
        <f>База!P1156-'База (2)'!P1143</f>
        <v>1.4931777670420043</v>
      </c>
      <c r="Q1143" s="151"/>
      <c r="R1143" s="151"/>
      <c r="S1143" s="199">
        <v>1130298760.5999999</v>
      </c>
      <c r="T1143" s="200">
        <v>-1130298760.5999999</v>
      </c>
      <c r="U1143" s="201"/>
      <c r="V1143" s="204">
        <v>0</v>
      </c>
      <c r="W1143" s="243"/>
      <c r="X1143" s="244"/>
      <c r="Y1143" s="243">
        <v>0</v>
      </c>
      <c r="Z1143" s="244">
        <v>0</v>
      </c>
      <c r="AD1143" s="243"/>
      <c r="AE1143" s="243"/>
      <c r="AF1143" s="244"/>
      <c r="AG1143" s="245"/>
      <c r="AH1143" s="81"/>
      <c r="AI1143" s="244"/>
    </row>
    <row r="1144" spans="1:35" s="13" customFormat="1">
      <c r="A1144" s="36"/>
      <c r="B1144" s="37"/>
      <c r="C1144" s="38" t="s">
        <v>151</v>
      </c>
      <c r="D1144" s="39" t="s">
        <v>145</v>
      </c>
      <c r="E1144" s="40" t="e">
        <f>База!E1157-'База (2)'!E1144</f>
        <v>#VALUE!</v>
      </c>
      <c r="F1144" s="41" t="e">
        <f>База!F1157-'База (2)'!F1144</f>
        <v>#VALUE!</v>
      </c>
      <c r="G1144" s="42">
        <f>База!G1157-'База (2)'!G1144</f>
        <v>2644642576.5927296</v>
      </c>
      <c r="H1144" s="40" t="e">
        <f>База!H1157-'База (2)'!H1144</f>
        <v>#VALUE!</v>
      </c>
      <c r="I1144" s="41" t="e">
        <f>База!I1157-'База (2)'!I1144</f>
        <v>#VALUE!</v>
      </c>
      <c r="J1144" s="42">
        <f>База!J1157-'База (2)'!J1144</f>
        <v>17914313795.959995</v>
      </c>
      <c r="K1144" s="179" t="e">
        <f>База!K1157-'База (2)'!K1144</f>
        <v>#VALUE!</v>
      </c>
      <c r="L1144" s="78" t="e">
        <f>База!L1157-'База (2)'!L1144</f>
        <v>#VALUE!</v>
      </c>
      <c r="M1144" s="79">
        <f>База!M1157-'База (2)'!M1144</f>
        <v>15269671219.367271</v>
      </c>
      <c r="N1144" s="40" t="e">
        <f>База!N1157-'База (2)'!N1144</f>
        <v>#VALUE!</v>
      </c>
      <c r="O1144" s="41" t="e">
        <f>База!O1157-'База (2)'!O1144</f>
        <v>#VALUE!</v>
      </c>
      <c r="P1144" s="43">
        <f>База!P1157-'База (2)'!P1144</f>
        <v>0.97509938224670067</v>
      </c>
      <c r="Q1144" s="95"/>
      <c r="R1144" s="95"/>
      <c r="S1144" s="95">
        <v>0</v>
      </c>
      <c r="T1144" s="85"/>
      <c r="U1144" s="81"/>
      <c r="AF1144" s="81"/>
      <c r="AG1144" s="245"/>
      <c r="AH1144" s="81"/>
      <c r="AI1144" s="244"/>
    </row>
    <row r="1145" spans="1:35" s="16" customFormat="1" outlineLevel="1">
      <c r="A1145" s="24"/>
      <c r="B1145" s="5" t="s">
        <v>136</v>
      </c>
      <c r="C1145" s="6" t="s">
        <v>137</v>
      </c>
      <c r="D1145" s="161" t="s">
        <v>194</v>
      </c>
      <c r="E1145" s="26">
        <f>База!E1158-'База (2)'!E1145</f>
        <v>196</v>
      </c>
      <c r="F1145" s="14">
        <f>База!F1158-'База (2)'!F1145</f>
        <v>-19346</v>
      </c>
      <c r="G1145" s="27">
        <f>База!G1158-'База (2)'!G1145</f>
        <v>181506510.96999931</v>
      </c>
      <c r="H1145" s="26">
        <f>База!H1158-'База (2)'!H1145</f>
        <v>106259</v>
      </c>
      <c r="I1145" s="14">
        <f>База!I1158-'База (2)'!I1145</f>
        <v>904611</v>
      </c>
      <c r="J1145" s="27">
        <f>База!J1158-'База (2)'!J1145</f>
        <v>8233532871.1499977</v>
      </c>
      <c r="K1145" s="26">
        <f>База!K1158-'База (2)'!K1145</f>
        <v>106063</v>
      </c>
      <c r="L1145" s="14">
        <f>База!L1158-'База (2)'!L1145</f>
        <v>923957</v>
      </c>
      <c r="M1145" s="27">
        <f>База!M1158-'База (2)'!M1145</f>
        <v>8052026360.1799994</v>
      </c>
      <c r="N1145" s="30">
        <f>База!N1158-'База (2)'!N1145</f>
        <v>0.99708662158505057</v>
      </c>
      <c r="O1145" s="15">
        <f>База!O1158-'База (2)'!O1145</f>
        <v>0.96465034262538474</v>
      </c>
      <c r="P1145" s="31">
        <f>База!P1158-'База (2)'!P1145</f>
        <v>1.024050892499796</v>
      </c>
      <c r="Q1145" s="92"/>
      <c r="R1145" s="92"/>
      <c r="S1145" s="92"/>
      <c r="T1145" s="86"/>
      <c r="U1145" s="81"/>
    </row>
    <row r="1146" spans="1:35" s="20" customFormat="1" outlineLevel="1">
      <c r="A1146" s="25"/>
      <c r="B1146" s="7"/>
      <c r="C1146" s="8" t="s">
        <v>166</v>
      </c>
      <c r="D1146" s="162" t="s">
        <v>194</v>
      </c>
      <c r="E1146" s="28" t="e">
        <f>База!#REF!-'База (2)'!E1146</f>
        <v>#REF!</v>
      </c>
      <c r="F1146" s="17" t="e">
        <f>База!#REF!-'База (2)'!F1146</f>
        <v>#REF!</v>
      </c>
      <c r="G1146" s="29" t="e">
        <f>База!#REF!-'База (2)'!G1146</f>
        <v>#REF!</v>
      </c>
      <c r="H1146" s="28" t="e">
        <f>База!#REF!-'База (2)'!H1146</f>
        <v>#REF!</v>
      </c>
      <c r="I1146" s="17" t="e">
        <f>База!#REF!-'База (2)'!I1146</f>
        <v>#REF!</v>
      </c>
      <c r="J1146" s="29" t="e">
        <f>База!#REF!-'База (2)'!J1146</f>
        <v>#REF!</v>
      </c>
      <c r="K1146" s="28" t="e">
        <f>База!#REF!-'База (2)'!K1146</f>
        <v>#REF!</v>
      </c>
      <c r="L1146" s="18" t="e">
        <f>База!#REF!-'База (2)'!L1146</f>
        <v>#REF!</v>
      </c>
      <c r="M1146" s="29" t="e">
        <f>База!#REF!-'База (2)'!M1146</f>
        <v>#REF!</v>
      </c>
      <c r="N1146" s="181" t="e">
        <f>База!#REF!-'База (2)'!N1146</f>
        <v>#REF!</v>
      </c>
      <c r="O1146" s="19" t="e">
        <f>База!#REF!-'База (2)'!O1146</f>
        <v>#REF!</v>
      </c>
      <c r="P1146" s="32" t="e">
        <f>База!#REF!-'База (2)'!P1146</f>
        <v>#REF!</v>
      </c>
      <c r="Q1146" s="93"/>
      <c r="R1146" s="93"/>
      <c r="S1146" s="93"/>
      <c r="T1146" s="87"/>
      <c r="U1146" s="81"/>
    </row>
    <row r="1147" spans="1:35" s="20" customFormat="1" outlineLevel="1">
      <c r="A1147" s="25"/>
      <c r="B1147" s="7"/>
      <c r="C1147" s="8" t="s">
        <v>167</v>
      </c>
      <c r="D1147" s="162" t="s">
        <v>194</v>
      </c>
      <c r="E1147" s="28">
        <f>База!E1159-'База (2)'!E1147</f>
        <v>181</v>
      </c>
      <c r="F1147" s="17">
        <f>База!F1159-'База (2)'!F1147</f>
        <v>12147</v>
      </c>
      <c r="G1147" s="29">
        <f>База!G1159-'База (2)'!G1147</f>
        <v>207132389.76000059</v>
      </c>
      <c r="H1147" s="28">
        <f>База!H1159-'База (2)'!H1147</f>
        <v>5695</v>
      </c>
      <c r="I1147" s="17">
        <f>База!I1159-'База (2)'!I1147</f>
        <v>59166</v>
      </c>
      <c r="J1147" s="29">
        <f>База!J1159-'База (2)'!J1147</f>
        <v>1029226753.5500001</v>
      </c>
      <c r="K1147" s="111">
        <f>База!K1159-'База (2)'!K1147</f>
        <v>5514</v>
      </c>
      <c r="L1147" s="18">
        <f>База!L1159-'База (2)'!L1147</f>
        <v>47019</v>
      </c>
      <c r="M1147" s="29">
        <f>База!M1159-'База (2)'!M1147</f>
        <v>822094363.7899996</v>
      </c>
      <c r="N1147" s="181">
        <f>База!N1159-'База (2)'!N1147</f>
        <v>1.0022773139861323</v>
      </c>
      <c r="O1147" s="19">
        <f>База!O1159-'База (2)'!O1147</f>
        <v>0.73863428110412543</v>
      </c>
      <c r="P1147" s="32">
        <f>База!P1159-'База (2)'!P1147</f>
        <v>1.0798190004228723</v>
      </c>
      <c r="Q1147" s="93"/>
      <c r="R1147" s="93"/>
      <c r="S1147" s="93"/>
      <c r="T1147" s="87"/>
      <c r="U1147" s="81"/>
    </row>
    <row r="1148" spans="1:35" s="20" customFormat="1" outlineLevel="1">
      <c r="A1148" s="25"/>
      <c r="B1148" s="7" t="s">
        <v>168</v>
      </c>
      <c r="C1148" s="8" t="s">
        <v>138</v>
      </c>
      <c r="D1148" s="162" t="s">
        <v>194</v>
      </c>
      <c r="E1148" s="28">
        <f>База!E1160-'База (2)'!E1148</f>
        <v>1021</v>
      </c>
      <c r="F1148" s="17">
        <f>База!F1160-'База (2)'!F1148</f>
        <v>9039</v>
      </c>
      <c r="G1148" s="29">
        <f>База!G1160-'База (2)'!G1148</f>
        <v>347782513.65999925</v>
      </c>
      <c r="H1148" s="28">
        <f>База!H1160-'База (2)'!H1148</f>
        <v>400</v>
      </c>
      <c r="I1148" s="17">
        <f>База!I1160-'База (2)'!I1148</f>
        <v>5893</v>
      </c>
      <c r="J1148" s="29">
        <f>База!J1160-'База (2)'!J1148</f>
        <v>333068133.54999983</v>
      </c>
      <c r="K1148" s="111">
        <f>База!K1160-'База (2)'!K1148</f>
        <v>-621</v>
      </c>
      <c r="L1148" s="18">
        <f>База!L1160-'База (2)'!L1148</f>
        <v>-3146</v>
      </c>
      <c r="M1148" s="29">
        <f>База!M1160-'База (2)'!M1148</f>
        <v>-14714380.109999478</v>
      </c>
      <c r="N1148" s="181">
        <f>База!N1160-'База (2)'!N1148</f>
        <v>-0.1808483135914164</v>
      </c>
      <c r="O1148" s="19">
        <f>База!O1160-'База (2)'!O1148</f>
        <v>-0.11469630571854603</v>
      </c>
      <c r="P1148" s="32">
        <f>База!P1160-'База (2)'!P1148</f>
        <v>-7.8333772649745725E-2</v>
      </c>
      <c r="Q1148" s="93"/>
      <c r="R1148" s="93"/>
      <c r="S1148" s="93"/>
      <c r="T1148" s="87"/>
      <c r="U1148" s="81"/>
    </row>
    <row r="1149" spans="1:35" s="20" customFormat="1" ht="31.5" outlineLevel="1">
      <c r="A1149" s="25"/>
      <c r="B1149" s="7" t="s">
        <v>169</v>
      </c>
      <c r="C1149" s="129" t="s">
        <v>181</v>
      </c>
      <c r="D1149" s="162" t="s">
        <v>195</v>
      </c>
      <c r="E1149" s="28">
        <f>База!E1161-'База (2)'!E1149</f>
        <v>0</v>
      </c>
      <c r="F1149" s="17">
        <f>База!F1161-'База (2)'!F1149</f>
        <v>0</v>
      </c>
      <c r="G1149" s="29">
        <f>База!G1161-'База (2)'!G1149</f>
        <v>13547946</v>
      </c>
      <c r="H1149" s="28">
        <f>База!H1161-'База (2)'!H1149</f>
        <v>0</v>
      </c>
      <c r="I1149" s="17">
        <f>База!I1161-'База (2)'!I1149</f>
        <v>0</v>
      </c>
      <c r="J1149" s="29">
        <f>База!J1161-'База (2)'!J1149</f>
        <v>-9489478.3999999985</v>
      </c>
      <c r="K1149" s="111">
        <f>База!K1161-'База (2)'!K1149</f>
        <v>0</v>
      </c>
      <c r="L1149" s="18">
        <f>База!L1161-'База (2)'!L1149</f>
        <v>0</v>
      </c>
      <c r="M1149" s="29">
        <f>База!M1161-'База (2)'!M1149</f>
        <v>-23037424.399999999</v>
      </c>
      <c r="N1149" s="181">
        <f>База!N1161-'База (2)'!N1149</f>
        <v>0</v>
      </c>
      <c r="O1149" s="19">
        <f>База!O1161-'База (2)'!O1149</f>
        <v>0</v>
      </c>
      <c r="P1149" s="32">
        <f>База!P1161-'База (2)'!P1149</f>
        <v>-1.9376513893360467</v>
      </c>
      <c r="Q1149" s="93"/>
      <c r="R1149" s="93"/>
      <c r="S1149" s="93"/>
      <c r="T1149" s="87"/>
      <c r="U1149" s="81"/>
    </row>
    <row r="1150" spans="1:35" s="20" customFormat="1" outlineLevel="1">
      <c r="A1150" s="25"/>
      <c r="B1150" s="7" t="s">
        <v>170</v>
      </c>
      <c r="C1150" s="8" t="s">
        <v>180</v>
      </c>
      <c r="D1150" s="162" t="s">
        <v>194</v>
      </c>
      <c r="E1150" s="28">
        <f>База!E1162-'База (2)'!E1150</f>
        <v>-825</v>
      </c>
      <c r="F1150" s="17">
        <f>База!F1162-'База (2)'!F1150</f>
        <v>-28385</v>
      </c>
      <c r="G1150" s="29">
        <f>База!G1162-'База (2)'!G1150</f>
        <v>-179823948.69000053</v>
      </c>
      <c r="H1150" s="28">
        <f>База!H1162-'База (2)'!H1150</f>
        <v>105859</v>
      </c>
      <c r="I1150" s="17">
        <f>База!I1162-'База (2)'!I1150</f>
        <v>898718</v>
      </c>
      <c r="J1150" s="29">
        <f>База!J1162-'База (2)'!J1150</f>
        <v>7909954215.9999981</v>
      </c>
      <c r="K1150" s="111">
        <f>База!K1162-'База (2)'!K1150</f>
        <v>106684</v>
      </c>
      <c r="L1150" s="18">
        <f>База!L1162-'База (2)'!L1150</f>
        <v>927103</v>
      </c>
      <c r="M1150" s="29">
        <f>База!M1162-'База (2)'!M1150</f>
        <v>8089778164.6899986</v>
      </c>
      <c r="N1150" s="181">
        <f>База!N1162-'База (2)'!N1150</f>
        <v>1.039698675073907</v>
      </c>
      <c r="O1150" s="19">
        <f>База!O1162-'База (2)'!O1150</f>
        <v>0.9971407807654542</v>
      </c>
      <c r="P1150" s="32">
        <f>База!P1162-'База (2)'!P1150</f>
        <v>1.1409123791001461</v>
      </c>
      <c r="Q1150" s="93"/>
      <c r="R1150" s="93"/>
      <c r="S1150" s="93"/>
      <c r="T1150" s="87"/>
      <c r="U1150" s="81"/>
    </row>
    <row r="1151" spans="1:35" s="20" customFormat="1" outlineLevel="1">
      <c r="A1151" s="25"/>
      <c r="B1151" s="7" t="s">
        <v>171</v>
      </c>
      <c r="C1151" s="8" t="s">
        <v>156</v>
      </c>
      <c r="D1151" s="162"/>
      <c r="E1151" s="28">
        <f>База!E1163-'База (2)'!E1151</f>
        <v>0</v>
      </c>
      <c r="F1151" s="17">
        <f>База!F1163-'База (2)'!F1151</f>
        <v>0</v>
      </c>
      <c r="G1151" s="29">
        <f>База!G1163-'База (2)'!G1151</f>
        <v>-7.4505805969238281E-9</v>
      </c>
      <c r="H1151" s="28">
        <f>База!H1163-'База (2)'!H1151</f>
        <v>0</v>
      </c>
      <c r="I1151" s="17">
        <f>База!I1163-'База (2)'!I1151</f>
        <v>0</v>
      </c>
      <c r="J1151" s="29">
        <f>База!J1163-'База (2)'!J1151</f>
        <v>-1.4901161193847656E-8</v>
      </c>
      <c r="K1151" s="111">
        <f>База!K1163-'База (2)'!K1151</f>
        <v>0</v>
      </c>
      <c r="L1151" s="18">
        <f>База!L1163-'База (2)'!L1151</f>
        <v>0</v>
      </c>
      <c r="M1151" s="29">
        <f>База!M1163-'База (2)'!M1151</f>
        <v>4.6566128730773926E-9</v>
      </c>
      <c r="N1151" s="181">
        <f>База!N1163-'База (2)'!N1151</f>
        <v>0</v>
      </c>
      <c r="O1151" s="19">
        <f>База!O1163-'База (2)'!O1151</f>
        <v>0</v>
      </c>
      <c r="P1151" s="32">
        <f>База!P1163-'База (2)'!P1151</f>
        <v>-1</v>
      </c>
      <c r="Q1151" s="93"/>
      <c r="R1151" s="93"/>
      <c r="S1151" s="93"/>
      <c r="T1151" s="87"/>
      <c r="U1151" s="81"/>
    </row>
    <row r="1152" spans="1:35" s="16" customFormat="1" outlineLevel="1">
      <c r="A1152" s="24"/>
      <c r="B1152" s="5" t="s">
        <v>141</v>
      </c>
      <c r="C1152" s="6" t="s">
        <v>140</v>
      </c>
      <c r="D1152" s="161" t="s">
        <v>159</v>
      </c>
      <c r="E1152" s="26">
        <f>База!E1164-'База (2)'!E1152</f>
        <v>14122</v>
      </c>
      <c r="F1152" s="21">
        <f>База!F1164-'База (2)'!F1152</f>
        <v>71714</v>
      </c>
      <c r="G1152" s="27">
        <f>База!G1164-'База (2)'!G1152</f>
        <v>875575237.3300004</v>
      </c>
      <c r="H1152" s="26">
        <f>База!H1164-'База (2)'!H1152</f>
        <v>44589</v>
      </c>
      <c r="I1152" s="21">
        <f>База!I1164-'База (2)'!I1152</f>
        <v>330637</v>
      </c>
      <c r="J1152" s="27">
        <f>База!J1164-'База (2)'!J1152</f>
        <v>2211279029.8599992</v>
      </c>
      <c r="K1152" s="165">
        <f>База!K1164-'База (2)'!K1152</f>
        <v>30467</v>
      </c>
      <c r="L1152" s="21">
        <f>База!L1164-'База (2)'!L1152</f>
        <v>258923</v>
      </c>
      <c r="M1152" s="27">
        <f>База!M1164-'База (2)'!M1152</f>
        <v>1335703792.5299988</v>
      </c>
      <c r="N1152" s="30">
        <f>База!N1164-'База (2)'!N1152</f>
        <v>1.004279375661614</v>
      </c>
      <c r="O1152" s="15">
        <f>База!O1164-'База (2)'!O1152</f>
        <v>0.84202041912950021</v>
      </c>
      <c r="P1152" s="31">
        <f>База!P1164-'База (2)'!P1152</f>
        <v>1.1217301040834438</v>
      </c>
      <c r="Q1152" s="92"/>
      <c r="R1152" s="92"/>
      <c r="S1152" s="92"/>
      <c r="T1152" s="86"/>
      <c r="U1152" s="81"/>
    </row>
    <row r="1153" spans="1:21" s="20" customFormat="1" outlineLevel="1">
      <c r="A1153" s="25"/>
      <c r="B1153" s="5"/>
      <c r="C1153" s="8" t="s">
        <v>166</v>
      </c>
      <c r="D1153" s="162" t="s">
        <v>159</v>
      </c>
      <c r="E1153" s="28" t="e">
        <f>База!#REF!-'База (2)'!E1153</f>
        <v>#REF!</v>
      </c>
      <c r="F1153" s="17" t="e">
        <f>База!#REF!-'База (2)'!F1153</f>
        <v>#REF!</v>
      </c>
      <c r="G1153" s="29" t="e">
        <f>База!#REF!-'База (2)'!G1153</f>
        <v>#REF!</v>
      </c>
      <c r="H1153" s="28" t="e">
        <f>База!#REF!-'База (2)'!H1153</f>
        <v>#REF!</v>
      </c>
      <c r="I1153" s="17" t="e">
        <f>База!#REF!-'База (2)'!I1153</f>
        <v>#REF!</v>
      </c>
      <c r="J1153" s="29" t="e">
        <f>База!#REF!-'База (2)'!J1153</f>
        <v>#REF!</v>
      </c>
      <c r="K1153" s="111" t="e">
        <f>База!#REF!-'База (2)'!K1153</f>
        <v>#REF!</v>
      </c>
      <c r="L1153" s="18" t="e">
        <f>База!#REF!-'База (2)'!L1153</f>
        <v>#REF!</v>
      </c>
      <c r="M1153" s="29" t="e">
        <f>База!#REF!-'База (2)'!M1153</f>
        <v>#REF!</v>
      </c>
      <c r="N1153" s="181" t="e">
        <f>База!#REF!-'База (2)'!N1153</f>
        <v>#REF!</v>
      </c>
      <c r="O1153" s="19" t="e">
        <f>База!#REF!-'База (2)'!O1153</f>
        <v>#REF!</v>
      </c>
      <c r="P1153" s="32" t="e">
        <f>База!#REF!-'База (2)'!P1153</f>
        <v>#REF!</v>
      </c>
      <c r="Q1153" s="93"/>
      <c r="R1153" s="93"/>
      <c r="S1153" s="93"/>
      <c r="T1153" s="87"/>
      <c r="U1153" s="81"/>
    </row>
    <row r="1154" spans="1:21" s="20" customFormat="1" outlineLevel="1">
      <c r="A1154" s="25"/>
      <c r="B1154" s="5"/>
      <c r="C1154" s="8" t="s">
        <v>167</v>
      </c>
      <c r="D1154" s="162" t="s">
        <v>159</v>
      </c>
      <c r="E1154" s="28">
        <f>База!E1165-'База (2)'!E1154</f>
        <v>2630</v>
      </c>
      <c r="F1154" s="17">
        <f>База!F1165-'База (2)'!F1154</f>
        <v>4789</v>
      </c>
      <c r="G1154" s="29">
        <f>База!G1165-'База (2)'!G1154</f>
        <v>275023557.25999993</v>
      </c>
      <c r="H1154" s="28">
        <f>База!H1165-'База (2)'!H1154</f>
        <v>7191</v>
      </c>
      <c r="I1154" s="17">
        <f>База!I1165-'База (2)'!I1154</f>
        <v>29178</v>
      </c>
      <c r="J1154" s="29">
        <f>База!J1165-'База (2)'!J1154</f>
        <v>890673215.75999999</v>
      </c>
      <c r="K1154" s="111">
        <f>База!K1165-'База (2)'!K1154</f>
        <v>4561</v>
      </c>
      <c r="L1154" s="18">
        <f>База!L1165-'База (2)'!L1154</f>
        <v>24389</v>
      </c>
      <c r="M1154" s="29">
        <f>База!M1165-'База (2)'!M1154</f>
        <v>615649658.5</v>
      </c>
      <c r="N1154" s="181">
        <f>База!N1165-'База (2)'!N1154</f>
        <v>0.99460580912863072</v>
      </c>
      <c r="O1154" s="19">
        <f>База!O1165-'База (2)'!O1154</f>
        <v>0.49565970747617516</v>
      </c>
      <c r="P1154" s="32">
        <f>База!P1165-'База (2)'!P1154</f>
        <v>1.28701835641965</v>
      </c>
      <c r="Q1154" s="93"/>
      <c r="R1154" s="93"/>
      <c r="S1154" s="93"/>
      <c r="T1154" s="87"/>
      <c r="U1154" s="81"/>
    </row>
    <row r="1155" spans="1:21" s="20" customFormat="1" ht="31.5" outlineLevel="1">
      <c r="A1155" s="25"/>
      <c r="B1155" s="5"/>
      <c r="C1155" s="129" t="s">
        <v>182</v>
      </c>
      <c r="D1155" s="162" t="s">
        <v>159</v>
      </c>
      <c r="E1155" s="28">
        <f>База!E1166-'База (2)'!E1155</f>
        <v>0</v>
      </c>
      <c r="F1155" s="17">
        <f>База!F1166-'База (2)'!F1155</f>
        <v>0</v>
      </c>
      <c r="G1155" s="29">
        <f>База!G1166-'База (2)'!G1155</f>
        <v>0</v>
      </c>
      <c r="H1155" s="28">
        <f>База!H1166-'База (2)'!H1155</f>
        <v>0</v>
      </c>
      <c r="I1155" s="17">
        <f>База!I1166-'База (2)'!I1155</f>
        <v>0</v>
      </c>
      <c r="J1155" s="29">
        <f>База!J1166-'База (2)'!J1155</f>
        <v>0</v>
      </c>
      <c r="K1155" s="111">
        <f>База!K1166-'База (2)'!K1155</f>
        <v>0</v>
      </c>
      <c r="L1155" s="18">
        <f>База!L1166-'База (2)'!L1155</f>
        <v>0</v>
      </c>
      <c r="M1155" s="29">
        <f>База!M1166-'База (2)'!M1155</f>
        <v>0</v>
      </c>
      <c r="N1155" s="181">
        <f>База!N1166-'База (2)'!N1155</f>
        <v>0</v>
      </c>
      <c r="O1155" s="19">
        <f>База!O1166-'База (2)'!O1155</f>
        <v>0</v>
      </c>
      <c r="P1155" s="32">
        <f>База!P1166-'База (2)'!P1155</f>
        <v>0</v>
      </c>
      <c r="Q1155" s="93"/>
      <c r="R1155" s="93"/>
      <c r="S1155" s="93"/>
      <c r="T1155" s="87"/>
      <c r="U1155" s="81"/>
    </row>
    <row r="1156" spans="1:21" s="20" customFormat="1" outlineLevel="1">
      <c r="A1156" s="25"/>
      <c r="B1156" s="7" t="s">
        <v>185</v>
      </c>
      <c r="C1156" s="8" t="s">
        <v>157</v>
      </c>
      <c r="D1156" s="162" t="s">
        <v>159</v>
      </c>
      <c r="E1156" s="28">
        <f>База!E1167-'База (2)'!E1156</f>
        <v>3944</v>
      </c>
      <c r="F1156" s="17">
        <f>База!F1167-'База (2)'!F1156</f>
        <v>13961</v>
      </c>
      <c r="G1156" s="29">
        <f>База!G1167-'База (2)'!G1156</f>
        <v>89347837.50999999</v>
      </c>
      <c r="H1156" s="28">
        <f>База!H1167-'База (2)'!H1156</f>
        <v>13394</v>
      </c>
      <c r="I1156" s="17">
        <f>База!I1167-'База (2)'!I1156</f>
        <v>144133</v>
      </c>
      <c r="J1156" s="29">
        <f>База!J1167-'База (2)'!J1156</f>
        <v>349836380.69</v>
      </c>
      <c r="K1156" s="111">
        <f>База!K1167-'База (2)'!K1156</f>
        <v>9450</v>
      </c>
      <c r="L1156" s="18">
        <f>База!L1167-'База (2)'!L1156</f>
        <v>130172</v>
      </c>
      <c r="M1156" s="29">
        <f>База!M1167-'База (2)'!M1156</f>
        <v>260488543.18000001</v>
      </c>
      <c r="N1156" s="181">
        <f>База!N1167-'База (2)'!N1156</f>
        <v>0.89460325941757946</v>
      </c>
      <c r="O1156" s="19">
        <f>База!O1167-'База (2)'!O1156</f>
        <v>0.85690419852320421</v>
      </c>
      <c r="P1156" s="32">
        <f>База!P1167-'База (2)'!P1156</f>
        <v>0.90394207330682497</v>
      </c>
      <c r="Q1156" s="93"/>
      <c r="R1156" s="93"/>
      <c r="S1156" s="93"/>
      <c r="T1156" s="87"/>
      <c r="U1156" s="81"/>
    </row>
    <row r="1157" spans="1:21" s="20" customFormat="1" outlineLevel="1">
      <c r="A1157" s="25"/>
      <c r="B1157" s="7" t="s">
        <v>186</v>
      </c>
      <c r="C1157" s="8" t="s">
        <v>183</v>
      </c>
      <c r="D1157" s="162" t="s">
        <v>159</v>
      </c>
      <c r="E1157" s="28">
        <f>База!E1168-'База (2)'!E1157</f>
        <v>10178</v>
      </c>
      <c r="F1157" s="17">
        <f>База!F1168-'База (2)'!F1157</f>
        <v>57753</v>
      </c>
      <c r="G1157" s="29">
        <f>База!G1168-'База (2)'!G1157</f>
        <v>786255302.39000034</v>
      </c>
      <c r="H1157" s="28">
        <f>База!H1168-'База (2)'!H1157</f>
        <v>31195</v>
      </c>
      <c r="I1157" s="17">
        <f>База!I1168-'База (2)'!I1157</f>
        <v>186504</v>
      </c>
      <c r="J1157" s="29">
        <f>База!J1168-'База (2)'!J1157</f>
        <v>1861442649.1699994</v>
      </c>
      <c r="K1157" s="111">
        <f>База!K1168-'База (2)'!K1157</f>
        <v>21017</v>
      </c>
      <c r="L1157" s="18">
        <f>База!L1168-'База (2)'!L1157</f>
        <v>128751</v>
      </c>
      <c r="M1157" s="29">
        <f>База!M1168-'База (2)'!M1157</f>
        <v>1075187346.779999</v>
      </c>
      <c r="N1157" s="181">
        <f>База!N1168-'База (2)'!N1157</f>
        <v>1.0600808781051416</v>
      </c>
      <c r="O1157" s="19">
        <f>База!O1168-'База (2)'!O1157</f>
        <v>0.83086751399970593</v>
      </c>
      <c r="P1157" s="32">
        <f>База!P1168-'База (2)'!P1157</f>
        <v>1.174931273939039</v>
      </c>
      <c r="Q1157" s="93"/>
      <c r="R1157" s="93"/>
      <c r="S1157" s="93"/>
      <c r="T1157" s="87"/>
      <c r="U1157" s="81"/>
    </row>
    <row r="1158" spans="1:21" s="20" customFormat="1" outlineLevel="1">
      <c r="A1158" s="25"/>
      <c r="B1158" s="7" t="s">
        <v>187</v>
      </c>
      <c r="C1158" s="8" t="s">
        <v>156</v>
      </c>
      <c r="D1158" s="162"/>
      <c r="E1158" s="28" t="e">
        <f>База!#REF!-'База (2)'!E1158</f>
        <v>#REF!</v>
      </c>
      <c r="F1158" s="17" t="e">
        <f>База!#REF!-'База (2)'!F1158</f>
        <v>#REF!</v>
      </c>
      <c r="G1158" s="29" t="e">
        <f>База!#REF!-'База (2)'!G1158</f>
        <v>#REF!</v>
      </c>
      <c r="H1158" s="28" t="e">
        <f>База!#REF!-'База (2)'!H1158</f>
        <v>#REF!</v>
      </c>
      <c r="I1158" s="17" t="e">
        <f>База!#REF!-'База (2)'!I1158</f>
        <v>#REF!</v>
      </c>
      <c r="J1158" s="29" t="e">
        <f>База!#REF!-'База (2)'!J1158</f>
        <v>#REF!</v>
      </c>
      <c r="K1158" s="111" t="e">
        <f>База!#REF!-'База (2)'!K1158</f>
        <v>#REF!</v>
      </c>
      <c r="L1158" s="18" t="e">
        <f>База!#REF!-'База (2)'!L1158</f>
        <v>#REF!</v>
      </c>
      <c r="M1158" s="29" t="e">
        <f>База!#REF!-'База (2)'!M1158</f>
        <v>#REF!</v>
      </c>
      <c r="N1158" s="181" t="e">
        <f>База!#REF!-'База (2)'!N1158</f>
        <v>#REF!</v>
      </c>
      <c r="O1158" s="19" t="e">
        <f>База!#REF!-'База (2)'!O1158</f>
        <v>#REF!</v>
      </c>
      <c r="P1158" s="32" t="e">
        <f>База!#REF!-'База (2)'!P1158</f>
        <v>#REF!</v>
      </c>
      <c r="Q1158" s="93"/>
      <c r="R1158" s="93"/>
      <c r="S1158" s="93"/>
      <c r="T1158" s="87"/>
      <c r="U1158" s="81"/>
    </row>
    <row r="1159" spans="1:21" s="20" customFormat="1" ht="31.5" outlineLevel="1">
      <c r="A1159" s="25"/>
      <c r="B1159" s="5" t="s">
        <v>139</v>
      </c>
      <c r="C1159" s="9" t="s">
        <v>142</v>
      </c>
      <c r="D1159" s="163" t="s">
        <v>1</v>
      </c>
      <c r="E1159" s="26">
        <f>База!E1169-'База (2)'!E1159</f>
        <v>210613</v>
      </c>
      <c r="F1159" s="14">
        <f>База!F1169-'База (2)'!F1159</f>
        <v>-75130</v>
      </c>
      <c r="G1159" s="27">
        <f>База!G1169-'База (2)'!G1159</f>
        <v>1005902554.1827278</v>
      </c>
      <c r="H1159" s="26">
        <f>База!H1169-'База (2)'!H1159</f>
        <v>19995</v>
      </c>
      <c r="I1159" s="14">
        <f>База!I1169-'База (2)'!I1159</f>
        <v>235711.75374732353</v>
      </c>
      <c r="J1159" s="27">
        <f>База!J1169-'База (2)'!J1159</f>
        <v>5782715251.3800001</v>
      </c>
      <c r="K1159" s="111">
        <f>База!K1169-'База (2)'!K1159</f>
        <v>-190618</v>
      </c>
      <c r="L1159" s="18">
        <f>База!L1169-'База (2)'!L1159</f>
        <v>310841.75374732335</v>
      </c>
      <c r="M1159" s="29">
        <f>База!M1169-'База (2)'!M1159</f>
        <v>4776812697.1972723</v>
      </c>
      <c r="N1159" s="181">
        <f>База!N1169-'База (2)'!N1159</f>
        <v>-0.165370568622352</v>
      </c>
      <c r="O1159" s="19">
        <f>База!O1169-'База (2)'!O1159</f>
        <v>5.6256934950131565E-2</v>
      </c>
      <c r="P1159" s="32">
        <f>База!P1169-'База (2)'!P1159</f>
        <v>0.85722334954120405</v>
      </c>
      <c r="Q1159" s="93"/>
      <c r="R1159" s="93"/>
      <c r="S1159" s="93"/>
      <c r="T1159" s="87"/>
      <c r="U1159" s="81"/>
    </row>
    <row r="1160" spans="1:21" s="20" customFormat="1" ht="31.5" outlineLevel="1">
      <c r="A1160" s="25"/>
      <c r="B1160" s="7" t="s">
        <v>188</v>
      </c>
      <c r="C1160" s="10" t="s">
        <v>184</v>
      </c>
      <c r="D1160" s="164" t="s">
        <v>1</v>
      </c>
      <c r="E1160" s="28">
        <f>База!E1170-'База (2)'!E1160</f>
        <v>210442</v>
      </c>
      <c r="F1160" s="17">
        <f>База!F1170-'База (2)'!F1160</f>
        <v>-52045</v>
      </c>
      <c r="G1160" s="29">
        <f>База!G1170-'База (2)'!G1160</f>
        <v>867659106.18272781</v>
      </c>
      <c r="H1160" s="28">
        <f>База!H1170-'База (2)'!H1160</f>
        <v>27002</v>
      </c>
      <c r="I1160" s="17">
        <f>База!I1170-'База (2)'!I1160</f>
        <v>268312</v>
      </c>
      <c r="J1160" s="29">
        <f>База!J1170-'База (2)'!J1160</f>
        <v>5636682083.3800001</v>
      </c>
      <c r="K1160" s="111">
        <f>База!K1170-'База (2)'!K1160</f>
        <v>-183440</v>
      </c>
      <c r="L1160" s="18">
        <f>База!L1170-'База (2)'!L1160</f>
        <v>320357</v>
      </c>
      <c r="M1160" s="29">
        <f>База!M1170-'База (2)'!M1160</f>
        <v>4769022977.1972723</v>
      </c>
      <c r="N1160" s="181">
        <f>База!N1170-'База (2)'!N1160</f>
        <v>-0.17887743465115166</v>
      </c>
      <c r="O1160" s="19">
        <f>База!O1170-'База (2)'!O1160</f>
        <v>6.3432914598835544E-2</v>
      </c>
      <c r="P1160" s="32">
        <f>База!P1170-'База (2)'!P1160</f>
        <v>0.95068772362673182</v>
      </c>
      <c r="Q1160" s="93"/>
      <c r="R1160" s="93"/>
      <c r="S1160" s="93"/>
      <c r="T1160" s="87"/>
      <c r="U1160" s="81"/>
    </row>
    <row r="1161" spans="1:21" s="20" customFormat="1" ht="31.5" outlineLevel="1">
      <c r="A1161" s="25"/>
      <c r="B1161" s="7"/>
      <c r="C1161" s="10" t="s">
        <v>224</v>
      </c>
      <c r="D1161" s="164"/>
      <c r="E1161" s="28">
        <f>База!E1171-'База (2)'!E1161</f>
        <v>30038</v>
      </c>
      <c r="F1161" s="17">
        <f>База!F1171-'База (2)'!F1161</f>
        <v>50593</v>
      </c>
      <c r="G1161" s="29">
        <f>База!G1171-'База (2)'!G1161</f>
        <v>74966920.360000134</v>
      </c>
      <c r="H1161" s="28">
        <f>База!H1171-'База (2)'!H1161</f>
        <v>86991</v>
      </c>
      <c r="I1161" s="17">
        <f>База!I1171-'База (2)'!I1161</f>
        <v>145560</v>
      </c>
      <c r="J1161" s="29">
        <f>База!J1171-'База (2)'!J1161</f>
        <v>4782462.1900000572</v>
      </c>
      <c r="K1161" s="111">
        <f>База!K1171-'База (2)'!K1161</f>
        <v>56953</v>
      </c>
      <c r="L1161" s="18">
        <f>База!L1171-'База (2)'!L1161</f>
        <v>94967</v>
      </c>
      <c r="M1161" s="29">
        <f>База!M1171-'База (2)'!M1161</f>
        <v>-70184458.170000076</v>
      </c>
      <c r="N1161" s="181">
        <f>База!N1171-'База (2)'!N1161</f>
        <v>0.1557116073725722</v>
      </c>
      <c r="O1161" s="19">
        <f>База!O1171-'База (2)'!O1161</f>
        <v>0.11347079532410045</v>
      </c>
      <c r="P1161" s="32">
        <f>База!P1171-'База (2)'!P1161</f>
        <v>-7.6356411252244571E-2</v>
      </c>
      <c r="Q1161" s="93"/>
      <c r="R1161" s="93"/>
      <c r="S1161" s="93"/>
      <c r="T1161" s="87"/>
      <c r="U1161" s="81"/>
    </row>
    <row r="1162" spans="1:21" s="20" customFormat="1" outlineLevel="1">
      <c r="A1162" s="25"/>
      <c r="B1162" s="7"/>
      <c r="C1162" s="10" t="s">
        <v>222</v>
      </c>
      <c r="D1162" s="164"/>
      <c r="E1162" s="28">
        <f>База!E1172-'База (2)'!E1162</f>
        <v>-133544</v>
      </c>
      <c r="F1162" s="17">
        <f>База!F1172-'База (2)'!F1162</f>
        <v>0</v>
      </c>
      <c r="G1162" s="29">
        <f>База!G1172-'База (2)'!G1162</f>
        <v>-89521990.159999967</v>
      </c>
      <c r="H1162" s="28">
        <f>База!H1172-'База (2)'!H1162</f>
        <v>-32729</v>
      </c>
      <c r="I1162" s="17">
        <f>База!I1172-'База (2)'!I1162</f>
        <v>0</v>
      </c>
      <c r="J1162" s="29">
        <f>База!J1172-'База (2)'!J1162</f>
        <v>83441373</v>
      </c>
      <c r="K1162" s="111">
        <f>База!K1172-'База (2)'!K1162</f>
        <v>100815</v>
      </c>
      <c r="L1162" s="18">
        <f>База!L1172-'База (2)'!L1162</f>
        <v>0</v>
      </c>
      <c r="M1162" s="29">
        <f>База!M1172-'База (2)'!M1162</f>
        <v>172963363.16</v>
      </c>
      <c r="N1162" s="181">
        <f>База!N1172-'База (2)'!N1162</f>
        <v>0.34761121242159571</v>
      </c>
      <c r="O1162" s="19">
        <f>База!O1172-'База (2)'!O1162</f>
        <v>0</v>
      </c>
      <c r="P1162" s="32">
        <f>База!P1172-'База (2)'!P1162</f>
        <v>0.37335365227652184</v>
      </c>
      <c r="Q1162" s="93"/>
      <c r="R1162" s="93"/>
      <c r="S1162" s="93"/>
      <c r="T1162" s="87"/>
      <c r="U1162" s="81"/>
    </row>
    <row r="1163" spans="1:21" s="20" customFormat="1" outlineLevel="1">
      <c r="A1163" s="25"/>
      <c r="B1163" s="7" t="s">
        <v>189</v>
      </c>
      <c r="C1163" s="11" t="s">
        <v>144</v>
      </c>
      <c r="D1163" s="164" t="s">
        <v>1</v>
      </c>
      <c r="E1163" s="28">
        <f>База!E1177-'База (2)'!E1163</f>
        <v>-120086</v>
      </c>
      <c r="F1163" s="17">
        <f>База!F1177-'База (2)'!F1163</f>
        <v>-462409</v>
      </c>
      <c r="G1163" s="29">
        <f>База!G1177-'База (2)'!G1163</f>
        <v>-454576504.60000002</v>
      </c>
      <c r="H1163" s="28">
        <f>База!H1177-'База (2)'!H1163</f>
        <v>-117647</v>
      </c>
      <c r="I1163" s="17">
        <f>База!I1177-'База (2)'!I1163</f>
        <v>-458761</v>
      </c>
      <c r="J1163" s="29">
        <f>База!J1177-'База (2)'!J1163</f>
        <v>-473824306</v>
      </c>
      <c r="K1163" s="111">
        <f>База!K1177-'База (2)'!K1163</f>
        <v>2439</v>
      </c>
      <c r="L1163" s="18">
        <f>База!L1177-'База (2)'!L1163</f>
        <v>3648</v>
      </c>
      <c r="M1163" s="29">
        <f>База!M1177-'База (2)'!M1163</f>
        <v>-19247801.399999999</v>
      </c>
      <c r="N1163" s="181">
        <f>База!N1177-'База (2)'!N1163</f>
        <v>-1.6848759583931235E-2</v>
      </c>
      <c r="O1163" s="19">
        <f>База!O1177-'База (2)'!O1163</f>
        <v>-0.14023166811199078</v>
      </c>
      <c r="P1163" s="32">
        <f>База!P1177-'База (2)'!P1163</f>
        <v>5.7525034128288952E-3</v>
      </c>
      <c r="Q1163" s="93"/>
      <c r="R1163" s="93"/>
      <c r="S1163" s="93"/>
      <c r="T1163" s="87"/>
      <c r="U1163" s="81"/>
    </row>
    <row r="1164" spans="1:21" s="16" customFormat="1" outlineLevel="1">
      <c r="A1164" s="24"/>
      <c r="B1164" s="5" t="s">
        <v>143</v>
      </c>
      <c r="C1164" s="6" t="s">
        <v>2</v>
      </c>
      <c r="D1164" s="163" t="s">
        <v>3</v>
      </c>
      <c r="E1164" s="26">
        <f>База!E1178-'База (2)'!E1164</f>
        <v>-186742</v>
      </c>
      <c r="F1164" s="14">
        <f>База!F1178-'База (2)'!F1164</f>
        <v>9070</v>
      </c>
      <c r="G1164" s="27">
        <f>База!G1178-'База (2)'!G1164</f>
        <v>-932191620.58999991</v>
      </c>
      <c r="H1164" s="26">
        <f>База!H1178-'База (2)'!H1164</f>
        <v>1908</v>
      </c>
      <c r="I1164" s="14">
        <f>База!I1178-'База (2)'!I1164</f>
        <v>10767</v>
      </c>
      <c r="J1164" s="27">
        <f>База!J1178-'База (2)'!J1164</f>
        <v>61037276</v>
      </c>
      <c r="K1164" s="165">
        <f>База!K1178-'База (2)'!K1164</f>
        <v>188650</v>
      </c>
      <c r="L1164" s="21">
        <f>База!L1178-'База (2)'!L1164</f>
        <v>1697</v>
      </c>
      <c r="M1164" s="27">
        <f>База!M1178-'База (2)'!M1164</f>
        <v>993228896.58999991</v>
      </c>
      <c r="N1164" s="30">
        <f>База!N1178-'База (2)'!N1164</f>
        <v>1.3570412517780939</v>
      </c>
      <c r="O1164" s="15">
        <f>База!O1178-'База (2)'!O1164</f>
        <v>0.18710033076074972</v>
      </c>
      <c r="P1164" s="31">
        <f>База!P1178-'База (2)'!P1164</f>
        <v>1.5878125680505213</v>
      </c>
      <c r="Q1164" s="92"/>
      <c r="R1164" s="92"/>
      <c r="S1164" s="92"/>
      <c r="T1164" s="86"/>
      <c r="U1164" s="81"/>
    </row>
    <row r="1165" spans="1:21" s="13" customFormat="1">
      <c r="A1165" s="36"/>
      <c r="B1165" s="37"/>
      <c r="C1165" s="38" t="s">
        <v>150</v>
      </c>
      <c r="D1165" s="39" t="s">
        <v>145</v>
      </c>
      <c r="E1165" s="40" t="e">
        <f>База!E1179-'База (2)'!E1165</f>
        <v>#VALUE!</v>
      </c>
      <c r="F1165" s="41" t="e">
        <f>База!F1179-'База (2)'!F1165</f>
        <v>#VALUE!</v>
      </c>
      <c r="G1165" s="42">
        <f>База!G1179-'База (2)'!G1165</f>
        <v>132041603.01999998</v>
      </c>
      <c r="H1165" s="40" t="e">
        <f>База!H1179-'База (2)'!H1165</f>
        <v>#VALUE!</v>
      </c>
      <c r="I1165" s="41" t="e">
        <f>База!I1179-'База (2)'!I1165</f>
        <v>#VALUE!</v>
      </c>
      <c r="J1165" s="42">
        <f>База!J1179-'База (2)'!J1165</f>
        <v>863789149.5</v>
      </c>
      <c r="K1165" s="179" t="e">
        <f>База!K1179-'База (2)'!K1165</f>
        <v>#VALUE!</v>
      </c>
      <c r="L1165" s="78" t="e">
        <f>База!L1179-'База (2)'!L1165</f>
        <v>#VALUE!</v>
      </c>
      <c r="M1165" s="79">
        <f>База!M1179-'База (2)'!M1165</f>
        <v>731747546.47999978</v>
      </c>
      <c r="N1165" s="40" t="e">
        <f>База!N1179-'База (2)'!N1165</f>
        <v>#VALUE!</v>
      </c>
      <c r="O1165" s="41" t="e">
        <f>База!O1179-'База (2)'!O1165</f>
        <v>#VALUE!</v>
      </c>
      <c r="P1165" s="43">
        <f>База!P1179-'База (2)'!P1165</f>
        <v>0.9619180605983797</v>
      </c>
      <c r="Q1165" s="95"/>
      <c r="R1165" s="95"/>
      <c r="S1165" s="95"/>
      <c r="T1165" s="85"/>
      <c r="U1165" s="81"/>
    </row>
    <row r="1166" spans="1:21" s="16" customFormat="1" outlineLevel="1">
      <c r="A1166" s="24"/>
      <c r="B1166" s="5" t="s">
        <v>136</v>
      </c>
      <c r="C1166" s="6" t="s">
        <v>137</v>
      </c>
      <c r="D1166" s="161" t="s">
        <v>194</v>
      </c>
      <c r="E1166" s="26">
        <f>База!E1180-'База (2)'!E1166</f>
        <v>-140</v>
      </c>
      <c r="F1166" s="14">
        <f>База!F1180-'База (2)'!F1166</f>
        <v>-1626</v>
      </c>
      <c r="G1166" s="27">
        <f>База!G1180-'База (2)'!G1166</f>
        <v>-28173260.829999998</v>
      </c>
      <c r="H1166" s="26">
        <f>База!H1180-'База (2)'!H1166</f>
        <v>30</v>
      </c>
      <c r="I1166" s="14">
        <f>База!I1180-'База (2)'!I1166</f>
        <v>208</v>
      </c>
      <c r="J1166" s="27">
        <f>База!J1180-'База (2)'!J1166</f>
        <v>1834036.61</v>
      </c>
      <c r="K1166" s="26">
        <f>База!K1180-'База (2)'!K1166</f>
        <v>170</v>
      </c>
      <c r="L1166" s="14">
        <f>База!L1180-'База (2)'!L1166</f>
        <v>1834</v>
      </c>
      <c r="M1166" s="27">
        <f>База!M1180-'База (2)'!M1166</f>
        <v>30007297.439999998</v>
      </c>
      <c r="N1166" s="30">
        <f>База!N1180-'База (2)'!N1166</f>
        <v>0.75</v>
      </c>
      <c r="O1166" s="15">
        <f>База!O1180-'База (2)'!O1166</f>
        <v>0.75636363636363635</v>
      </c>
      <c r="P1166" s="31">
        <f>База!P1180-'База (2)'!P1166</f>
        <v>0.72751525792965377</v>
      </c>
      <c r="Q1166" s="92"/>
      <c r="R1166" s="92"/>
      <c r="S1166" s="92"/>
      <c r="T1166" s="86"/>
      <c r="U1166" s="81"/>
    </row>
    <row r="1167" spans="1:21" s="20" customFormat="1" outlineLevel="1">
      <c r="A1167" s="25"/>
      <c r="B1167" s="7"/>
      <c r="C1167" s="8" t="s">
        <v>166</v>
      </c>
      <c r="D1167" s="162" t="s">
        <v>194</v>
      </c>
      <c r="E1167" s="28" t="e">
        <f>База!#REF!-'База (2)'!E1167</f>
        <v>#REF!</v>
      </c>
      <c r="F1167" s="17" t="e">
        <f>База!#REF!-'База (2)'!F1167</f>
        <v>#REF!</v>
      </c>
      <c r="G1167" s="29" t="e">
        <f>База!#REF!-'База (2)'!G1167</f>
        <v>#REF!</v>
      </c>
      <c r="H1167" s="28" t="e">
        <f>База!#REF!-'База (2)'!H1167</f>
        <v>#REF!</v>
      </c>
      <c r="I1167" s="17" t="e">
        <f>База!#REF!-'База (2)'!I1167</f>
        <v>#REF!</v>
      </c>
      <c r="J1167" s="29" t="e">
        <f>База!#REF!-'База (2)'!J1167</f>
        <v>#REF!</v>
      </c>
      <c r="K1167" s="28" t="e">
        <f>База!#REF!-'База (2)'!K1167</f>
        <v>#REF!</v>
      </c>
      <c r="L1167" s="18" t="e">
        <f>База!#REF!-'База (2)'!L1167</f>
        <v>#REF!</v>
      </c>
      <c r="M1167" s="29" t="e">
        <f>База!#REF!-'База (2)'!M1167</f>
        <v>#REF!</v>
      </c>
      <c r="N1167" s="181" t="e">
        <f>База!#REF!-'База (2)'!N1167</f>
        <v>#REF!</v>
      </c>
      <c r="O1167" s="19" t="e">
        <f>База!#REF!-'База (2)'!O1167</f>
        <v>#REF!</v>
      </c>
      <c r="P1167" s="32" t="e">
        <f>База!#REF!-'База (2)'!P1167</f>
        <v>#REF!</v>
      </c>
      <c r="Q1167" s="93"/>
      <c r="R1167" s="93"/>
      <c r="S1167" s="93"/>
      <c r="T1167" s="87"/>
      <c r="U1167" s="81"/>
    </row>
    <row r="1168" spans="1:21" s="20" customFormat="1" outlineLevel="1">
      <c r="A1168" s="25"/>
      <c r="B1168" s="7"/>
      <c r="C1168" s="8" t="s">
        <v>167</v>
      </c>
      <c r="D1168" s="162" t="s">
        <v>194</v>
      </c>
      <c r="E1168" s="28">
        <f>База!E1181-'База (2)'!E1168</f>
        <v>0</v>
      </c>
      <c r="F1168" s="17">
        <f>База!F1181-'База (2)'!F1168</f>
        <v>0</v>
      </c>
      <c r="G1168" s="29">
        <f>База!G1181-'База (2)'!G1168</f>
        <v>0</v>
      </c>
      <c r="H1168" s="28">
        <f>База!H1181-'База (2)'!H1168</f>
        <v>0</v>
      </c>
      <c r="I1168" s="17">
        <f>База!I1181-'База (2)'!I1168</f>
        <v>0</v>
      </c>
      <c r="J1168" s="29">
        <f>База!J1181-'База (2)'!J1168</f>
        <v>0</v>
      </c>
      <c r="K1168" s="111">
        <f>База!K1181-'База (2)'!K1168</f>
        <v>0</v>
      </c>
      <c r="L1168" s="18">
        <f>База!L1181-'База (2)'!L1168</f>
        <v>0</v>
      </c>
      <c r="M1168" s="29">
        <f>База!M1181-'База (2)'!M1168</f>
        <v>0</v>
      </c>
      <c r="N1168" s="181">
        <f>База!N1181-'База (2)'!N1168</f>
        <v>0</v>
      </c>
      <c r="O1168" s="19">
        <f>База!O1181-'База (2)'!O1168</f>
        <v>0</v>
      </c>
      <c r="P1168" s="32">
        <f>База!P1181-'База (2)'!P1168</f>
        <v>0</v>
      </c>
      <c r="Q1168" s="93"/>
      <c r="R1168" s="93"/>
      <c r="S1168" s="93"/>
      <c r="T1168" s="87"/>
      <c r="U1168" s="81"/>
    </row>
    <row r="1169" spans="1:21" s="20" customFormat="1" outlineLevel="1">
      <c r="A1169" s="25"/>
      <c r="B1169" s="7" t="s">
        <v>168</v>
      </c>
      <c r="C1169" s="8" t="s">
        <v>138</v>
      </c>
      <c r="D1169" s="162" t="s">
        <v>194</v>
      </c>
      <c r="E1169" s="28">
        <f>База!E1182-'База (2)'!E1169</f>
        <v>-2</v>
      </c>
      <c r="F1169" s="17">
        <f>База!F1182-'База (2)'!F1169</f>
        <v>-18</v>
      </c>
      <c r="G1169" s="29">
        <f>База!G1182-'База (2)'!G1169</f>
        <v>-369283.36</v>
      </c>
      <c r="H1169" s="28">
        <f>База!H1182-'База (2)'!H1169</f>
        <v>0</v>
      </c>
      <c r="I1169" s="17">
        <f>База!I1182-'База (2)'!I1169</f>
        <v>0</v>
      </c>
      <c r="J1169" s="29">
        <f>База!J1182-'База (2)'!J1169</f>
        <v>0</v>
      </c>
      <c r="K1169" s="111">
        <f>База!K1182-'База (2)'!K1169</f>
        <v>2</v>
      </c>
      <c r="L1169" s="18">
        <f>База!L1182-'База (2)'!L1169</f>
        <v>18</v>
      </c>
      <c r="M1169" s="29">
        <f>База!M1182-'База (2)'!M1169</f>
        <v>369283.36</v>
      </c>
      <c r="N1169" s="181">
        <f>База!N1182-'База (2)'!N1169</f>
        <v>1</v>
      </c>
      <c r="O1169" s="19">
        <f>База!O1182-'База (2)'!O1169</f>
        <v>1</v>
      </c>
      <c r="P1169" s="32">
        <f>База!P1182-'База (2)'!P1169</f>
        <v>1</v>
      </c>
      <c r="Q1169" s="93"/>
      <c r="R1169" s="93"/>
      <c r="S1169" s="93"/>
      <c r="T1169" s="87"/>
      <c r="U1169" s="81"/>
    </row>
    <row r="1170" spans="1:21" s="20" customFormat="1" ht="31.5" outlineLevel="1">
      <c r="A1170" s="25"/>
      <c r="B1170" s="7" t="s">
        <v>169</v>
      </c>
      <c r="C1170" s="129" t="s">
        <v>181</v>
      </c>
      <c r="D1170" s="162" t="s">
        <v>195</v>
      </c>
      <c r="E1170" s="28">
        <f>База!E1183-'База (2)'!E1170</f>
        <v>0</v>
      </c>
      <c r="F1170" s="17">
        <f>База!F1183-'База (2)'!F1170</f>
        <v>0</v>
      </c>
      <c r="G1170" s="29">
        <f>База!G1183-'База (2)'!G1170</f>
        <v>0</v>
      </c>
      <c r="H1170" s="28">
        <f>База!H1183-'База (2)'!H1170</f>
        <v>0</v>
      </c>
      <c r="I1170" s="17">
        <f>База!I1183-'База (2)'!I1170</f>
        <v>0</v>
      </c>
      <c r="J1170" s="29">
        <f>База!J1183-'База (2)'!J1170</f>
        <v>0</v>
      </c>
      <c r="K1170" s="111">
        <f>База!K1183-'База (2)'!K1170</f>
        <v>0</v>
      </c>
      <c r="L1170" s="18">
        <f>База!L1183-'База (2)'!L1170</f>
        <v>0</v>
      </c>
      <c r="M1170" s="29">
        <f>База!M1183-'База (2)'!M1170</f>
        <v>0</v>
      </c>
      <c r="N1170" s="181">
        <f>База!N1183-'База (2)'!N1170</f>
        <v>0</v>
      </c>
      <c r="O1170" s="19">
        <f>База!O1183-'База (2)'!O1170</f>
        <v>0</v>
      </c>
      <c r="P1170" s="32">
        <f>База!P1183-'База (2)'!P1170</f>
        <v>0</v>
      </c>
      <c r="Q1170" s="93"/>
      <c r="R1170" s="93"/>
      <c r="S1170" s="93"/>
      <c r="T1170" s="87"/>
      <c r="U1170" s="81"/>
    </row>
    <row r="1171" spans="1:21" s="20" customFormat="1" outlineLevel="1">
      <c r="A1171" s="25"/>
      <c r="B1171" s="7" t="s">
        <v>170</v>
      </c>
      <c r="C1171" s="8" t="s">
        <v>180</v>
      </c>
      <c r="D1171" s="162" t="s">
        <v>194</v>
      </c>
      <c r="E1171" s="28">
        <f>База!E1184-'База (2)'!E1171</f>
        <v>-138</v>
      </c>
      <c r="F1171" s="17">
        <f>База!F1184-'База (2)'!F1171</f>
        <v>-1608</v>
      </c>
      <c r="G1171" s="29">
        <f>База!G1184-'База (2)'!G1171</f>
        <v>-27803977.469999999</v>
      </c>
      <c r="H1171" s="28">
        <f>База!H1184-'База (2)'!H1171</f>
        <v>30</v>
      </c>
      <c r="I1171" s="17">
        <f>База!I1184-'База (2)'!I1171</f>
        <v>208</v>
      </c>
      <c r="J1171" s="29">
        <f>База!J1184-'База (2)'!J1171</f>
        <v>1834036.61</v>
      </c>
      <c r="K1171" s="111">
        <f>База!K1184-'База (2)'!K1171</f>
        <v>168</v>
      </c>
      <c r="L1171" s="18">
        <f>База!L1184-'База (2)'!L1171</f>
        <v>1816</v>
      </c>
      <c r="M1171" s="29">
        <f>База!M1184-'База (2)'!M1171</f>
        <v>29638014.079999998</v>
      </c>
      <c r="N1171" s="181">
        <f>База!N1184-'База (2)'!N1171</f>
        <v>0.75</v>
      </c>
      <c r="O1171" s="19">
        <f>База!O1184-'База (2)'!O1171</f>
        <v>0.75636363636363635</v>
      </c>
      <c r="P1171" s="32">
        <f>База!P1184-'База (2)'!P1171</f>
        <v>0.72751525792965377</v>
      </c>
      <c r="Q1171" s="93"/>
      <c r="R1171" s="93"/>
      <c r="S1171" s="93"/>
      <c r="T1171" s="87"/>
      <c r="U1171" s="81"/>
    </row>
    <row r="1172" spans="1:21" s="20" customFormat="1" outlineLevel="1">
      <c r="A1172" s="25"/>
      <c r="B1172" s="7" t="s">
        <v>171</v>
      </c>
      <c r="C1172" s="8" t="s">
        <v>156</v>
      </c>
      <c r="D1172" s="162"/>
      <c r="E1172" s="28">
        <f>База!E1185-'База (2)'!E1172</f>
        <v>0</v>
      </c>
      <c r="F1172" s="17">
        <f>База!F1185-'База (2)'!F1172</f>
        <v>0</v>
      </c>
      <c r="G1172" s="29">
        <f>База!G1185-'База (2)'!G1172</f>
        <v>0</v>
      </c>
      <c r="H1172" s="28">
        <f>База!H1185-'База (2)'!H1172</f>
        <v>0</v>
      </c>
      <c r="I1172" s="17">
        <f>База!I1185-'База (2)'!I1172</f>
        <v>0</v>
      </c>
      <c r="J1172" s="29">
        <f>База!J1185-'База (2)'!J1172</f>
        <v>0</v>
      </c>
      <c r="K1172" s="111">
        <f>База!K1185-'База (2)'!K1172</f>
        <v>0</v>
      </c>
      <c r="L1172" s="18">
        <f>База!L1185-'База (2)'!L1172</f>
        <v>0</v>
      </c>
      <c r="M1172" s="29">
        <f>База!M1185-'База (2)'!M1172</f>
        <v>0</v>
      </c>
      <c r="N1172" s="181">
        <f>База!N1185-'База (2)'!N1172</f>
        <v>0</v>
      </c>
      <c r="O1172" s="19">
        <f>База!O1185-'База (2)'!O1172</f>
        <v>0</v>
      </c>
      <c r="P1172" s="32">
        <f>База!P1185-'База (2)'!P1172</f>
        <v>0</v>
      </c>
      <c r="Q1172" s="93"/>
      <c r="R1172" s="93"/>
      <c r="S1172" s="93"/>
      <c r="T1172" s="87"/>
      <c r="U1172" s="81"/>
    </row>
    <row r="1173" spans="1:21" s="20" customFormat="1" outlineLevel="1">
      <c r="A1173" s="25"/>
      <c r="B1173" s="5" t="s">
        <v>141</v>
      </c>
      <c r="C1173" s="6" t="s">
        <v>140</v>
      </c>
      <c r="D1173" s="161" t="s">
        <v>159</v>
      </c>
      <c r="E1173" s="26">
        <f>База!E1186-'База (2)'!E1173</f>
        <v>302</v>
      </c>
      <c r="F1173" s="21">
        <f>База!F1186-'База (2)'!F1173</f>
        <v>1643</v>
      </c>
      <c r="G1173" s="27">
        <f>База!G1186-'База (2)'!G1173</f>
        <v>5999303.8200000003</v>
      </c>
      <c r="H1173" s="26">
        <f>База!H1186-'База (2)'!H1173</f>
        <v>440</v>
      </c>
      <c r="I1173" s="21">
        <f>База!I1186-'База (2)'!I1173</f>
        <v>4692</v>
      </c>
      <c r="J1173" s="27">
        <f>База!J1186-'База (2)'!J1173</f>
        <v>10769192.17</v>
      </c>
      <c r="K1173" s="111">
        <f>База!K1186-'База (2)'!K1173</f>
        <v>138</v>
      </c>
      <c r="L1173" s="18">
        <f>База!L1186-'База (2)'!L1173</f>
        <v>3049</v>
      </c>
      <c r="M1173" s="29">
        <f>База!M1186-'База (2)'!M1173</f>
        <v>4769888.3499999996</v>
      </c>
      <c r="N1173" s="181">
        <f>База!N1186-'База (2)'!N1173</f>
        <v>0.75342465753424659</v>
      </c>
      <c r="O1173" s="19">
        <f>База!O1186-'База (2)'!O1173</f>
        <v>0.72229064039408875</v>
      </c>
      <c r="P1173" s="32">
        <f>База!P1186-'База (2)'!P1173</f>
        <v>0.74734510372146756</v>
      </c>
      <c r="Q1173" s="93"/>
      <c r="R1173" s="93"/>
      <c r="S1173" s="93"/>
      <c r="T1173" s="87"/>
      <c r="U1173" s="81"/>
    </row>
    <row r="1174" spans="1:21" s="20" customFormat="1" outlineLevel="1">
      <c r="A1174" s="25"/>
      <c r="B1174" s="5"/>
      <c r="C1174" s="8" t="s">
        <v>166</v>
      </c>
      <c r="D1174" s="162" t="s">
        <v>159</v>
      </c>
      <c r="E1174" s="28" t="e">
        <f>База!#REF!-'База (2)'!E1174</f>
        <v>#REF!</v>
      </c>
      <c r="F1174" s="17" t="e">
        <f>База!#REF!-'База (2)'!F1174</f>
        <v>#REF!</v>
      </c>
      <c r="G1174" s="29" t="e">
        <f>База!#REF!-'База (2)'!G1174</f>
        <v>#REF!</v>
      </c>
      <c r="H1174" s="28" t="e">
        <f>База!#REF!-'База (2)'!H1174</f>
        <v>#REF!</v>
      </c>
      <c r="I1174" s="17" t="e">
        <f>База!#REF!-'База (2)'!I1174</f>
        <v>#REF!</v>
      </c>
      <c r="J1174" s="29" t="e">
        <f>База!#REF!-'База (2)'!J1174</f>
        <v>#REF!</v>
      </c>
      <c r="K1174" s="111" t="e">
        <f>База!#REF!-'База (2)'!K1174</f>
        <v>#REF!</v>
      </c>
      <c r="L1174" s="18" t="e">
        <f>База!#REF!-'База (2)'!L1174</f>
        <v>#REF!</v>
      </c>
      <c r="M1174" s="29" t="e">
        <f>База!#REF!-'База (2)'!M1174</f>
        <v>#REF!</v>
      </c>
      <c r="N1174" s="181" t="e">
        <f>База!#REF!-'База (2)'!N1174</f>
        <v>#REF!</v>
      </c>
      <c r="O1174" s="19" t="e">
        <f>База!#REF!-'База (2)'!O1174</f>
        <v>#REF!</v>
      </c>
      <c r="P1174" s="32" t="e">
        <f>База!#REF!-'База (2)'!P1174</f>
        <v>#REF!</v>
      </c>
      <c r="Q1174" s="93"/>
      <c r="R1174" s="93"/>
      <c r="S1174" s="93"/>
      <c r="T1174" s="87"/>
      <c r="U1174" s="81"/>
    </row>
    <row r="1175" spans="1:21" s="16" customFormat="1" outlineLevel="1">
      <c r="A1175" s="24"/>
      <c r="B1175" s="5"/>
      <c r="C1175" s="8" t="s">
        <v>167</v>
      </c>
      <c r="D1175" s="162" t="s">
        <v>159</v>
      </c>
      <c r="E1175" s="28">
        <f>База!E1187-'База (2)'!E1175</f>
        <v>0</v>
      </c>
      <c r="F1175" s="18">
        <f>База!F1187-'База (2)'!F1175</f>
        <v>0</v>
      </c>
      <c r="G1175" s="29">
        <f>База!G1187-'База (2)'!G1175</f>
        <v>0</v>
      </c>
      <c r="H1175" s="28">
        <f>База!H1187-'База (2)'!H1175</f>
        <v>0</v>
      </c>
      <c r="I1175" s="18">
        <f>База!I1187-'База (2)'!I1175</f>
        <v>0</v>
      </c>
      <c r="J1175" s="29">
        <f>База!J1187-'База (2)'!J1175</f>
        <v>0</v>
      </c>
      <c r="K1175" s="165">
        <f>База!K1187-'База (2)'!K1175</f>
        <v>0</v>
      </c>
      <c r="L1175" s="21">
        <f>База!L1187-'База (2)'!L1175</f>
        <v>0</v>
      </c>
      <c r="M1175" s="27">
        <f>База!M1187-'База (2)'!M1175</f>
        <v>0</v>
      </c>
      <c r="N1175" s="30">
        <f>База!N1187-'База (2)'!N1175</f>
        <v>0</v>
      </c>
      <c r="O1175" s="15">
        <f>База!O1187-'База (2)'!O1175</f>
        <v>0</v>
      </c>
      <c r="P1175" s="31">
        <f>База!P1187-'База (2)'!P1175</f>
        <v>0</v>
      </c>
      <c r="Q1175" s="92"/>
      <c r="R1175" s="92"/>
      <c r="S1175" s="92"/>
      <c r="T1175" s="86"/>
      <c r="U1175" s="81"/>
    </row>
    <row r="1176" spans="1:21" s="20" customFormat="1" ht="31.5" outlineLevel="1">
      <c r="A1176" s="25"/>
      <c r="B1176" s="5"/>
      <c r="C1176" s="129" t="s">
        <v>182</v>
      </c>
      <c r="D1176" s="162" t="s">
        <v>159</v>
      </c>
      <c r="E1176" s="28">
        <f>База!E1188-'База (2)'!E1176</f>
        <v>0</v>
      </c>
      <c r="F1176" s="17">
        <f>База!F1188-'База (2)'!F1176</f>
        <v>0</v>
      </c>
      <c r="G1176" s="29">
        <f>База!G1188-'База (2)'!G1176</f>
        <v>0</v>
      </c>
      <c r="H1176" s="28">
        <f>База!H1188-'База (2)'!H1176</f>
        <v>0</v>
      </c>
      <c r="I1176" s="17">
        <f>База!I1188-'База (2)'!I1176</f>
        <v>0</v>
      </c>
      <c r="J1176" s="29">
        <f>База!J1188-'База (2)'!J1176</f>
        <v>0</v>
      </c>
      <c r="K1176" s="111">
        <f>База!K1188-'База (2)'!K1176</f>
        <v>0</v>
      </c>
      <c r="L1176" s="18">
        <f>База!L1188-'База (2)'!L1176</f>
        <v>0</v>
      </c>
      <c r="M1176" s="29">
        <f>База!M1188-'База (2)'!M1176</f>
        <v>0</v>
      </c>
      <c r="N1176" s="181">
        <f>База!N1188-'База (2)'!N1176</f>
        <v>0</v>
      </c>
      <c r="O1176" s="19">
        <f>База!O1188-'База (2)'!O1176</f>
        <v>0</v>
      </c>
      <c r="P1176" s="32">
        <f>База!P1188-'База (2)'!P1176</f>
        <v>0</v>
      </c>
      <c r="Q1176" s="93"/>
      <c r="R1176" s="93"/>
      <c r="S1176" s="93"/>
      <c r="T1176" s="87"/>
      <c r="U1176" s="81"/>
    </row>
    <row r="1177" spans="1:21" s="20" customFormat="1" outlineLevel="1">
      <c r="A1177" s="25"/>
      <c r="B1177" s="7" t="s">
        <v>185</v>
      </c>
      <c r="C1177" s="8" t="s">
        <v>157</v>
      </c>
      <c r="D1177" s="162" t="s">
        <v>159</v>
      </c>
      <c r="E1177" s="28">
        <f>База!E1189-'База (2)'!E1177</f>
        <v>302</v>
      </c>
      <c r="F1177" s="17">
        <f>База!F1189-'База (2)'!F1177</f>
        <v>1643</v>
      </c>
      <c r="G1177" s="29">
        <f>База!G1189-'База (2)'!G1177</f>
        <v>5972916.6099999994</v>
      </c>
      <c r="H1177" s="28">
        <f>База!H1189-'База (2)'!H1177</f>
        <v>440</v>
      </c>
      <c r="I1177" s="17">
        <f>База!I1189-'База (2)'!I1177</f>
        <v>4692</v>
      </c>
      <c r="J1177" s="29">
        <f>База!J1189-'База (2)'!J1177</f>
        <v>10769192.17</v>
      </c>
      <c r="K1177" s="111">
        <f>База!K1189-'База (2)'!K1177</f>
        <v>138</v>
      </c>
      <c r="L1177" s="18">
        <f>База!L1189-'База (2)'!L1177</f>
        <v>3049</v>
      </c>
      <c r="M1177" s="29">
        <f>База!M1189-'База (2)'!M1177</f>
        <v>4796275.5600000005</v>
      </c>
      <c r="N1177" s="181">
        <f>База!N1189-'База (2)'!N1177</f>
        <v>0.75342465753424659</v>
      </c>
      <c r="O1177" s="19">
        <f>База!O1189-'База (2)'!O1177</f>
        <v>0.72229064039408875</v>
      </c>
      <c r="P1177" s="32">
        <f>База!P1189-'База (2)'!P1177</f>
        <v>0.74734510372146756</v>
      </c>
      <c r="Q1177" s="93"/>
      <c r="R1177" s="93"/>
      <c r="S1177" s="93"/>
      <c r="T1177" s="87"/>
      <c r="U1177" s="81"/>
    </row>
    <row r="1178" spans="1:21" s="20" customFormat="1" outlineLevel="1">
      <c r="A1178" s="25"/>
      <c r="B1178" s="7" t="s">
        <v>186</v>
      </c>
      <c r="C1178" s="8" t="s">
        <v>183</v>
      </c>
      <c r="D1178" s="162" t="s">
        <v>159</v>
      </c>
      <c r="E1178" s="28">
        <f>База!E1190-'База (2)'!E1178</f>
        <v>0</v>
      </c>
      <c r="F1178" s="17">
        <f>База!F1190-'База (2)'!F1178</f>
        <v>0</v>
      </c>
      <c r="G1178" s="29">
        <f>База!G1190-'База (2)'!G1178</f>
        <v>0</v>
      </c>
      <c r="H1178" s="28">
        <f>База!H1190-'База (2)'!H1178</f>
        <v>0</v>
      </c>
      <c r="I1178" s="17">
        <f>База!I1190-'База (2)'!I1178</f>
        <v>0</v>
      </c>
      <c r="J1178" s="29">
        <f>База!J1190-'База (2)'!J1178</f>
        <v>0</v>
      </c>
      <c r="K1178" s="111">
        <f>База!K1190-'База (2)'!K1178</f>
        <v>0</v>
      </c>
      <c r="L1178" s="18">
        <f>База!L1190-'База (2)'!L1178</f>
        <v>0</v>
      </c>
      <c r="M1178" s="29">
        <f>База!M1190-'База (2)'!M1178</f>
        <v>0</v>
      </c>
      <c r="N1178" s="181">
        <f>База!N1190-'База (2)'!N1178</f>
        <v>0</v>
      </c>
      <c r="O1178" s="19">
        <f>База!O1190-'База (2)'!O1178</f>
        <v>0</v>
      </c>
      <c r="P1178" s="32">
        <f>База!P1190-'База (2)'!P1178</f>
        <v>0</v>
      </c>
      <c r="Q1178" s="93"/>
      <c r="R1178" s="93"/>
      <c r="S1178" s="93"/>
      <c r="T1178" s="87"/>
      <c r="U1178" s="81"/>
    </row>
    <row r="1179" spans="1:21" s="20" customFormat="1" outlineLevel="1">
      <c r="A1179" s="25"/>
      <c r="B1179" s="7" t="s">
        <v>187</v>
      </c>
      <c r="C1179" s="8" t="s">
        <v>156</v>
      </c>
      <c r="D1179" s="162"/>
      <c r="E1179" s="28" t="e">
        <f>База!#REF!-'База (2)'!E1179</f>
        <v>#REF!</v>
      </c>
      <c r="F1179" s="17" t="e">
        <f>База!#REF!-'База (2)'!F1179</f>
        <v>#REF!</v>
      </c>
      <c r="G1179" s="29" t="e">
        <f>База!#REF!-'База (2)'!G1179</f>
        <v>#REF!</v>
      </c>
      <c r="H1179" s="28" t="e">
        <f>База!#REF!-'База (2)'!H1179</f>
        <v>#REF!</v>
      </c>
      <c r="I1179" s="17" t="e">
        <f>База!#REF!-'База (2)'!I1179</f>
        <v>#REF!</v>
      </c>
      <c r="J1179" s="29" t="e">
        <f>База!#REF!-'База (2)'!J1179</f>
        <v>#REF!</v>
      </c>
      <c r="K1179" s="111" t="e">
        <f>База!#REF!-'База (2)'!K1179</f>
        <v>#REF!</v>
      </c>
      <c r="L1179" s="18" t="e">
        <f>База!#REF!-'База (2)'!L1179</f>
        <v>#REF!</v>
      </c>
      <c r="M1179" s="29" t="e">
        <f>База!#REF!-'База (2)'!M1179</f>
        <v>#REF!</v>
      </c>
      <c r="N1179" s="181" t="e">
        <f>База!#REF!-'База (2)'!N1179</f>
        <v>#REF!</v>
      </c>
      <c r="O1179" s="19" t="e">
        <f>База!#REF!-'База (2)'!O1179</f>
        <v>#REF!</v>
      </c>
      <c r="P1179" s="32" t="e">
        <f>База!#REF!-'База (2)'!P1179</f>
        <v>#REF!</v>
      </c>
      <c r="Q1179" s="93"/>
      <c r="R1179" s="93"/>
      <c r="S1179" s="93"/>
      <c r="T1179" s="87"/>
      <c r="U1179" s="81"/>
    </row>
    <row r="1180" spans="1:21" s="20" customFormat="1" ht="31.5" outlineLevel="1">
      <c r="A1180" s="25"/>
      <c r="B1180" s="5" t="s">
        <v>139</v>
      </c>
      <c r="C1180" s="9" t="s">
        <v>142</v>
      </c>
      <c r="D1180" s="163" t="s">
        <v>1</v>
      </c>
      <c r="E1180" s="26">
        <f>База!E1191-'База (2)'!E1180</f>
        <v>7389</v>
      </c>
      <c r="F1180" s="14">
        <f>База!F1191-'База (2)'!F1180</f>
        <v>-36807</v>
      </c>
      <c r="G1180" s="27">
        <f>База!G1191-'База (2)'!G1180</f>
        <v>119008464.81999993</v>
      </c>
      <c r="H1180" s="26">
        <f>База!H1191-'База (2)'!H1180</f>
        <v>-8466</v>
      </c>
      <c r="I1180" s="14">
        <f>База!I1191-'База (2)'!I1180</f>
        <v>2898.8000000000466</v>
      </c>
      <c r="J1180" s="27">
        <f>База!J1191-'База (2)'!J1180</f>
        <v>689134209.01999998</v>
      </c>
      <c r="K1180" s="111">
        <f>База!K1191-'База (2)'!K1180</f>
        <v>-15855</v>
      </c>
      <c r="L1180" s="18">
        <f>База!L1191-'База (2)'!L1180</f>
        <v>39705.800000000047</v>
      </c>
      <c r="M1180" s="29">
        <f>База!M1191-'База (2)'!M1180</f>
        <v>570125744.19999981</v>
      </c>
      <c r="N1180" s="181">
        <f>База!N1191-'База (2)'!N1180</f>
        <v>-0.10256890236837038</v>
      </c>
      <c r="O1180" s="19">
        <f>База!O1191-'База (2)'!O1180</f>
        <v>5.6748200921494962E-2</v>
      </c>
      <c r="P1180" s="32">
        <f>База!P1191-'База (2)'!P1180</f>
        <v>0.89898198649992167</v>
      </c>
      <c r="Q1180" s="93"/>
      <c r="R1180" s="93"/>
      <c r="S1180" s="93"/>
      <c r="T1180" s="87"/>
      <c r="U1180" s="81"/>
    </row>
    <row r="1181" spans="1:21" s="20" customFormat="1" ht="31.5" outlineLevel="1">
      <c r="A1181" s="25"/>
      <c r="B1181" s="7" t="s">
        <v>188</v>
      </c>
      <c r="C1181" s="10" t="s">
        <v>184</v>
      </c>
      <c r="D1181" s="164" t="s">
        <v>1</v>
      </c>
      <c r="E1181" s="28">
        <f>База!E1192-'База (2)'!E1181</f>
        <v>9486</v>
      </c>
      <c r="F1181" s="17">
        <f>База!F1192-'База (2)'!F1181</f>
        <v>-27506</v>
      </c>
      <c r="G1181" s="29">
        <f>База!G1192-'База (2)'!G1181</f>
        <v>116805142.81999993</v>
      </c>
      <c r="H1181" s="28">
        <f>База!H1192-'База (2)'!H1181</f>
        <v>-6997</v>
      </c>
      <c r="I1181" s="17">
        <f>База!I1192-'База (2)'!I1181</f>
        <v>9238.8000000000466</v>
      </c>
      <c r="J1181" s="29">
        <f>База!J1192-'База (2)'!J1181</f>
        <v>684161975.01999986</v>
      </c>
      <c r="K1181" s="111">
        <f>База!K1192-'База (2)'!K1181</f>
        <v>-16483</v>
      </c>
      <c r="L1181" s="18">
        <f>База!L1192-'База (2)'!L1181</f>
        <v>36744.800000000047</v>
      </c>
      <c r="M1181" s="29">
        <f>База!M1192-'База (2)'!M1181</f>
        <v>567356832.19999981</v>
      </c>
      <c r="N1181" s="181">
        <f>База!N1192-'База (2)'!N1181</f>
        <v>-0.11587074903827548</v>
      </c>
      <c r="O1181" s="19">
        <f>База!O1192-'База (2)'!O1181</f>
        <v>5.6722779141895364E-2</v>
      </c>
      <c r="P1181" s="32">
        <f>База!P1192-'База (2)'!P1181</f>
        <v>0.98790800107799748</v>
      </c>
      <c r="Q1181" s="93"/>
      <c r="R1181" s="93"/>
      <c r="S1181" s="93"/>
      <c r="T1181" s="87"/>
      <c r="U1181" s="81"/>
    </row>
    <row r="1182" spans="1:21" s="20" customFormat="1" ht="31.5" outlineLevel="1">
      <c r="A1182" s="25"/>
      <c r="B1182" s="7"/>
      <c r="C1182" s="10" t="s">
        <v>224</v>
      </c>
      <c r="D1182" s="164"/>
      <c r="E1182" s="28">
        <f>База!E1193-'База (2)'!E1182</f>
        <v>3315</v>
      </c>
      <c r="F1182" s="17">
        <f>База!F1193-'База (2)'!F1182</f>
        <v>3284</v>
      </c>
      <c r="G1182" s="29">
        <f>База!G1193-'База (2)'!G1182</f>
        <v>4737472.4699999988</v>
      </c>
      <c r="H1182" s="28">
        <f>База!H1193-'База (2)'!H1182</f>
        <v>10364</v>
      </c>
      <c r="I1182" s="17">
        <f>База!I1193-'База (2)'!I1182</f>
        <v>17884</v>
      </c>
      <c r="J1182" s="29">
        <f>База!J1193-'База (2)'!J1182</f>
        <v>-3724450.0299999714</v>
      </c>
      <c r="K1182" s="111">
        <f>База!K1193-'База (2)'!K1182</f>
        <v>7049</v>
      </c>
      <c r="L1182" s="18">
        <f>База!L1193-'База (2)'!L1182</f>
        <v>14600</v>
      </c>
      <c r="M1182" s="29">
        <f>База!M1193-'База (2)'!M1182</f>
        <v>-8461922.4999999553</v>
      </c>
      <c r="N1182" s="181">
        <f>База!N1193-'База (2)'!N1182</f>
        <v>0.1533316786596223</v>
      </c>
      <c r="O1182" s="19">
        <f>База!O1193-'База (2)'!O1182</f>
        <v>0.14490569973638678</v>
      </c>
      <c r="P1182" s="32">
        <f>База!P1193-'База (2)'!P1182</f>
        <v>-6.6639247529317408E-2</v>
      </c>
      <c r="Q1182" s="93"/>
      <c r="R1182" s="93"/>
      <c r="S1182" s="93"/>
      <c r="T1182" s="87"/>
      <c r="U1182" s="81"/>
    </row>
    <row r="1183" spans="1:21" s="20" customFormat="1" outlineLevel="1">
      <c r="A1183" s="25"/>
      <c r="B1183" s="7"/>
      <c r="C1183" s="10" t="s">
        <v>222</v>
      </c>
      <c r="D1183" s="164"/>
      <c r="E1183" s="28">
        <f>База!E1194-'База (2)'!E1183</f>
        <v>19638</v>
      </c>
      <c r="F1183" s="17">
        <f>База!F1194-'База (2)'!F1183</f>
        <v>0</v>
      </c>
      <c r="G1183" s="29">
        <f>База!G1194-'База (2)'!G1183</f>
        <v>18426078</v>
      </c>
      <c r="H1183" s="28">
        <f>База!H1194-'База (2)'!H1183</f>
        <v>15805</v>
      </c>
      <c r="I1183" s="17">
        <f>База!I1194-'База (2)'!I1183</f>
        <v>0</v>
      </c>
      <c r="J1183" s="29">
        <f>База!J1194-'База (2)'!J1183</f>
        <v>19127185</v>
      </c>
      <c r="K1183" s="111">
        <f>База!K1194-'База (2)'!K1183</f>
        <v>-3833</v>
      </c>
      <c r="L1183" s="18">
        <f>База!L1194-'База (2)'!L1183</f>
        <v>0</v>
      </c>
      <c r="M1183" s="29">
        <f>База!M1194-'База (2)'!M1183</f>
        <v>701107</v>
      </c>
      <c r="N1183" s="181">
        <f>База!N1194-'База (2)'!N1183</f>
        <v>-0.19518280884000408</v>
      </c>
      <c r="O1183" s="19">
        <f>База!O1194-'База (2)'!O1183</f>
        <v>0</v>
      </c>
      <c r="P1183" s="32">
        <f>База!P1194-'База (2)'!P1183</f>
        <v>3.8049714106279157E-2</v>
      </c>
      <c r="Q1183" s="93"/>
      <c r="R1183" s="93"/>
      <c r="S1183" s="93"/>
      <c r="T1183" s="87"/>
      <c r="U1183" s="81"/>
    </row>
    <row r="1184" spans="1:21" s="20" customFormat="1" outlineLevel="1">
      <c r="A1184" s="25"/>
      <c r="B1184" s="7" t="s">
        <v>189</v>
      </c>
      <c r="C1184" s="11" t="s">
        <v>144</v>
      </c>
      <c r="D1184" s="164" t="s">
        <v>1</v>
      </c>
      <c r="E1184" s="28">
        <f>База!E1199-'База (2)'!E1184</f>
        <v>-14079</v>
      </c>
      <c r="F1184" s="17">
        <f>База!F1199-'База (2)'!F1184</f>
        <v>-53079</v>
      </c>
      <c r="G1184" s="29">
        <f>База!G1199-'База (2)'!G1184</f>
        <v>-50070280.340000004</v>
      </c>
      <c r="H1184" s="28">
        <f>База!H1199-'База (2)'!H1184</f>
        <v>-13794</v>
      </c>
      <c r="I1184" s="17">
        <f>База!I1199-'База (2)'!I1184</f>
        <v>-42776</v>
      </c>
      <c r="J1184" s="29">
        <f>База!J1199-'База (2)'!J1184</f>
        <v>-24638372.879999995</v>
      </c>
      <c r="K1184" s="111">
        <f>База!K1199-'База (2)'!K1184</f>
        <v>285</v>
      </c>
      <c r="L1184" s="18">
        <f>База!L1199-'База (2)'!L1184</f>
        <v>10303</v>
      </c>
      <c r="M1184" s="29">
        <f>База!M1199-'База (2)'!M1184</f>
        <v>25431907.460000005</v>
      </c>
      <c r="N1184" s="181">
        <f>База!N1199-'База (2)'!N1184</f>
        <v>2.194074865186638</v>
      </c>
      <c r="O1184" s="19">
        <f>База!O1199-'База (2)'!O1184</f>
        <v>1.9950444136910754</v>
      </c>
      <c r="P1184" s="32">
        <f>База!P1199-'База (2)'!P1184</f>
        <v>3.1989641677362894</v>
      </c>
      <c r="Q1184" s="93"/>
      <c r="R1184" s="93"/>
      <c r="S1184" s="93"/>
      <c r="T1184" s="87"/>
      <c r="U1184" s="81"/>
    </row>
    <row r="1185" spans="1:21" s="16" customFormat="1" outlineLevel="1">
      <c r="A1185" s="24"/>
      <c r="B1185" s="5" t="s">
        <v>143</v>
      </c>
      <c r="C1185" s="6" t="s">
        <v>2</v>
      </c>
      <c r="D1185" s="163" t="s">
        <v>3</v>
      </c>
      <c r="E1185" s="26">
        <f>База!E1200-'База (2)'!E1185</f>
        <v>-15450</v>
      </c>
      <c r="F1185" s="14">
        <f>База!F1200-'База (2)'!F1185</f>
        <v>3802</v>
      </c>
      <c r="G1185" s="27">
        <f>База!G1200-'База (2)'!G1185</f>
        <v>-69092396.400000006</v>
      </c>
      <c r="H1185" s="26">
        <f>База!H1200-'База (2)'!H1185</f>
        <v>660</v>
      </c>
      <c r="I1185" s="14">
        <f>База!I1200-'База (2)'!I1185</f>
        <v>3609</v>
      </c>
      <c r="J1185" s="27">
        <f>База!J1200-'База (2)'!J1185</f>
        <v>20702640</v>
      </c>
      <c r="K1185" s="165">
        <f>База!K1200-'База (2)'!K1185</f>
        <v>16110</v>
      </c>
      <c r="L1185" s="21">
        <f>База!L1200-'База (2)'!L1185</f>
        <v>-193</v>
      </c>
      <c r="M1185" s="27">
        <f>База!M1200-'База (2)'!M1185</f>
        <v>89795036.400000006</v>
      </c>
      <c r="N1185" s="30">
        <f>База!N1200-'База (2)'!N1185</f>
        <v>1.7983651226158037</v>
      </c>
      <c r="O1185" s="15">
        <f>База!O1200-'База (2)'!O1185</f>
        <v>-5.0762756443976854E-2</v>
      </c>
      <c r="P1185" s="31">
        <f>База!P1200-'База (2)'!P1185</f>
        <v>1.3881898348244637</v>
      </c>
      <c r="Q1185" s="92"/>
      <c r="R1185" s="92"/>
      <c r="S1185" s="92"/>
      <c r="T1185" s="86"/>
      <c r="U1185" s="81"/>
    </row>
    <row r="1186" spans="1:21" s="13" customFormat="1">
      <c r="A1186" s="36"/>
      <c r="B1186" s="37"/>
      <c r="C1186" s="38" t="s">
        <v>152</v>
      </c>
      <c r="D1186" s="39" t="s">
        <v>145</v>
      </c>
      <c r="E1186" s="40" t="e">
        <f>База!E1201-'База (2)'!E1186</f>
        <v>#VALUE!</v>
      </c>
      <c r="F1186" s="41" t="e">
        <f>База!F1201-'База (2)'!F1186</f>
        <v>#VALUE!</v>
      </c>
      <c r="G1186" s="42">
        <f>База!G1201-'База (2)'!G1186</f>
        <v>31340285.839999974</v>
      </c>
      <c r="H1186" s="40" t="e">
        <f>База!H1201-'База (2)'!H1186</f>
        <v>#VALUE!</v>
      </c>
      <c r="I1186" s="41" t="e">
        <f>База!I1201-'База (2)'!I1186</f>
        <v>#VALUE!</v>
      </c>
      <c r="J1186" s="42">
        <f>База!J1201-'База (2)'!J1186</f>
        <v>93492071.909999996</v>
      </c>
      <c r="K1186" s="179" t="e">
        <f>База!K1201-'База (2)'!K1186</f>
        <v>#VALUE!</v>
      </c>
      <c r="L1186" s="78" t="e">
        <f>База!L1201-'База (2)'!L1186</f>
        <v>#VALUE!</v>
      </c>
      <c r="M1186" s="79">
        <f>База!M1201-'База (2)'!M1186</f>
        <v>62151786.070000023</v>
      </c>
      <c r="N1186" s="40" t="e">
        <f>База!N1201-'База (2)'!N1186</f>
        <v>#VALUE!</v>
      </c>
      <c r="O1186" s="41" t="e">
        <f>База!O1201-'База (2)'!O1186</f>
        <v>#VALUE!</v>
      </c>
      <c r="P1186" s="43">
        <f>База!P1201-'База (2)'!P1186</f>
        <v>0.87630533570113345</v>
      </c>
      <c r="Q1186" s="95"/>
      <c r="R1186" s="95"/>
      <c r="S1186" s="95"/>
      <c r="T1186" s="85"/>
      <c r="U1186" s="81"/>
    </row>
    <row r="1187" spans="1:21" s="16" customFormat="1" outlineLevel="1">
      <c r="A1187" s="24"/>
      <c r="B1187" s="5" t="s">
        <v>136</v>
      </c>
      <c r="C1187" s="6" t="s">
        <v>137</v>
      </c>
      <c r="D1187" s="161" t="s">
        <v>194</v>
      </c>
      <c r="E1187" s="26">
        <f>База!E1202-'База (2)'!E1187</f>
        <v>0</v>
      </c>
      <c r="F1187" s="14">
        <f>База!F1202-'База (2)'!F1187</f>
        <v>0</v>
      </c>
      <c r="G1187" s="27">
        <f>База!G1202-'База (2)'!G1187</f>
        <v>0</v>
      </c>
      <c r="H1187" s="26">
        <f>База!H1202-'База (2)'!H1187</f>
        <v>0</v>
      </c>
      <c r="I1187" s="14">
        <f>База!I1202-'База (2)'!I1187</f>
        <v>0</v>
      </c>
      <c r="J1187" s="27">
        <f>База!J1202-'База (2)'!J1187</f>
        <v>0</v>
      </c>
      <c r="K1187" s="26">
        <f>База!K1202-'База (2)'!K1187</f>
        <v>0</v>
      </c>
      <c r="L1187" s="14">
        <f>База!L1202-'База (2)'!L1187</f>
        <v>0</v>
      </c>
      <c r="M1187" s="27">
        <f>База!M1202-'База (2)'!M1187</f>
        <v>0</v>
      </c>
      <c r="N1187" s="30">
        <f>База!N1202-'База (2)'!N1187</f>
        <v>0</v>
      </c>
      <c r="O1187" s="15">
        <f>База!O1202-'База (2)'!O1187</f>
        <v>0</v>
      </c>
      <c r="P1187" s="31">
        <f>База!P1202-'База (2)'!P1187</f>
        <v>0</v>
      </c>
      <c r="Q1187" s="92"/>
      <c r="R1187" s="92"/>
      <c r="S1187" s="92"/>
      <c r="T1187" s="86"/>
      <c r="U1187" s="81"/>
    </row>
    <row r="1188" spans="1:21" s="20" customFormat="1" outlineLevel="1">
      <c r="A1188" s="25"/>
      <c r="B1188" s="7"/>
      <c r="C1188" s="8" t="s">
        <v>166</v>
      </c>
      <c r="D1188" s="162" t="s">
        <v>194</v>
      </c>
      <c r="E1188" s="28" t="e">
        <f>База!#REF!-'База (2)'!E1188</f>
        <v>#REF!</v>
      </c>
      <c r="F1188" s="17" t="e">
        <f>База!#REF!-'База (2)'!F1188</f>
        <v>#REF!</v>
      </c>
      <c r="G1188" s="29" t="e">
        <f>База!#REF!-'База (2)'!G1188</f>
        <v>#REF!</v>
      </c>
      <c r="H1188" s="28" t="e">
        <f>База!#REF!-'База (2)'!H1188</f>
        <v>#REF!</v>
      </c>
      <c r="I1188" s="17" t="e">
        <f>База!#REF!-'База (2)'!I1188</f>
        <v>#REF!</v>
      </c>
      <c r="J1188" s="29" t="e">
        <f>База!#REF!-'База (2)'!J1188</f>
        <v>#REF!</v>
      </c>
      <c r="K1188" s="28" t="e">
        <f>База!#REF!-'База (2)'!K1188</f>
        <v>#REF!</v>
      </c>
      <c r="L1188" s="18" t="e">
        <f>База!#REF!-'База (2)'!L1188</f>
        <v>#REF!</v>
      </c>
      <c r="M1188" s="29" t="e">
        <f>База!#REF!-'База (2)'!M1188</f>
        <v>#REF!</v>
      </c>
      <c r="N1188" s="181" t="e">
        <f>База!#REF!-'База (2)'!N1188</f>
        <v>#REF!</v>
      </c>
      <c r="O1188" s="19" t="e">
        <f>База!#REF!-'База (2)'!O1188</f>
        <v>#REF!</v>
      </c>
      <c r="P1188" s="32" t="e">
        <f>База!#REF!-'База (2)'!P1188</f>
        <v>#REF!</v>
      </c>
      <c r="Q1188" s="93"/>
      <c r="R1188" s="93"/>
      <c r="S1188" s="93"/>
      <c r="T1188" s="87"/>
      <c r="U1188" s="81"/>
    </row>
    <row r="1189" spans="1:21" s="20" customFormat="1" outlineLevel="1">
      <c r="A1189" s="25"/>
      <c r="B1189" s="7"/>
      <c r="C1189" s="8" t="s">
        <v>167</v>
      </c>
      <c r="D1189" s="162" t="s">
        <v>194</v>
      </c>
      <c r="E1189" s="28">
        <f>База!E1203-'База (2)'!E1189</f>
        <v>0</v>
      </c>
      <c r="F1189" s="17">
        <f>База!F1203-'База (2)'!F1189</f>
        <v>0</v>
      </c>
      <c r="G1189" s="29">
        <f>База!G1203-'База (2)'!G1189</f>
        <v>0</v>
      </c>
      <c r="H1189" s="28">
        <f>База!H1203-'База (2)'!H1189</f>
        <v>0</v>
      </c>
      <c r="I1189" s="17">
        <f>База!I1203-'База (2)'!I1189</f>
        <v>0</v>
      </c>
      <c r="J1189" s="29">
        <f>База!J1203-'База (2)'!J1189</f>
        <v>0</v>
      </c>
      <c r="K1189" s="111">
        <f>База!K1203-'База (2)'!K1189</f>
        <v>0</v>
      </c>
      <c r="L1189" s="18">
        <f>База!L1203-'База (2)'!L1189</f>
        <v>0</v>
      </c>
      <c r="M1189" s="29">
        <f>База!M1203-'База (2)'!M1189</f>
        <v>0</v>
      </c>
      <c r="N1189" s="181">
        <f>База!N1203-'База (2)'!N1189</f>
        <v>0</v>
      </c>
      <c r="O1189" s="19">
        <f>База!O1203-'База (2)'!O1189</f>
        <v>0</v>
      </c>
      <c r="P1189" s="32">
        <f>База!P1203-'База (2)'!P1189</f>
        <v>0</v>
      </c>
      <c r="Q1189" s="93"/>
      <c r="R1189" s="93"/>
      <c r="S1189" s="93"/>
      <c r="T1189" s="87"/>
      <c r="U1189" s="81"/>
    </row>
    <row r="1190" spans="1:21" s="20" customFormat="1" outlineLevel="1">
      <c r="A1190" s="25"/>
      <c r="B1190" s="7" t="s">
        <v>168</v>
      </c>
      <c r="C1190" s="8" t="s">
        <v>138</v>
      </c>
      <c r="D1190" s="162" t="s">
        <v>194</v>
      </c>
      <c r="E1190" s="28">
        <f>База!E1204-'База (2)'!E1190</f>
        <v>0</v>
      </c>
      <c r="F1190" s="17">
        <f>База!F1204-'База (2)'!F1190</f>
        <v>0</v>
      </c>
      <c r="G1190" s="29">
        <f>База!G1204-'База (2)'!G1190</f>
        <v>0</v>
      </c>
      <c r="H1190" s="28">
        <f>База!H1204-'База (2)'!H1190</f>
        <v>0</v>
      </c>
      <c r="I1190" s="17">
        <f>База!I1204-'База (2)'!I1190</f>
        <v>0</v>
      </c>
      <c r="J1190" s="29">
        <f>База!J1204-'База (2)'!J1190</f>
        <v>0</v>
      </c>
      <c r="K1190" s="111">
        <f>База!K1204-'База (2)'!K1190</f>
        <v>0</v>
      </c>
      <c r="L1190" s="18">
        <f>База!L1204-'База (2)'!L1190</f>
        <v>0</v>
      </c>
      <c r="M1190" s="29">
        <f>База!M1204-'База (2)'!M1190</f>
        <v>0</v>
      </c>
      <c r="N1190" s="181">
        <f>База!N1204-'База (2)'!N1190</f>
        <v>0</v>
      </c>
      <c r="O1190" s="19">
        <f>База!O1204-'База (2)'!O1190</f>
        <v>0</v>
      </c>
      <c r="P1190" s="32">
        <f>База!P1204-'База (2)'!P1190</f>
        <v>0</v>
      </c>
      <c r="Q1190" s="93"/>
      <c r="R1190" s="93"/>
      <c r="S1190" s="93"/>
      <c r="T1190" s="87"/>
      <c r="U1190" s="81"/>
    </row>
    <row r="1191" spans="1:21" s="20" customFormat="1" ht="31.5" outlineLevel="1">
      <c r="A1191" s="25"/>
      <c r="B1191" s="7" t="s">
        <v>169</v>
      </c>
      <c r="C1191" s="129" t="s">
        <v>181</v>
      </c>
      <c r="D1191" s="162" t="s">
        <v>195</v>
      </c>
      <c r="E1191" s="28">
        <f>База!E1205-'База (2)'!E1191</f>
        <v>0</v>
      </c>
      <c r="F1191" s="17">
        <f>База!F1205-'База (2)'!F1191</f>
        <v>0</v>
      </c>
      <c r="G1191" s="29">
        <f>База!G1205-'База (2)'!G1191</f>
        <v>0</v>
      </c>
      <c r="H1191" s="28">
        <f>База!H1205-'База (2)'!H1191</f>
        <v>0</v>
      </c>
      <c r="I1191" s="17">
        <f>База!I1205-'База (2)'!I1191</f>
        <v>0</v>
      </c>
      <c r="J1191" s="29">
        <f>База!J1205-'База (2)'!J1191</f>
        <v>0</v>
      </c>
      <c r="K1191" s="111">
        <f>База!K1205-'База (2)'!K1191</f>
        <v>0</v>
      </c>
      <c r="L1191" s="18">
        <f>База!L1205-'База (2)'!L1191</f>
        <v>0</v>
      </c>
      <c r="M1191" s="29">
        <f>База!M1205-'База (2)'!M1191</f>
        <v>0</v>
      </c>
      <c r="N1191" s="181">
        <f>База!N1205-'База (2)'!N1191</f>
        <v>0</v>
      </c>
      <c r="O1191" s="19">
        <f>База!O1205-'База (2)'!O1191</f>
        <v>0</v>
      </c>
      <c r="P1191" s="32">
        <f>База!P1205-'База (2)'!P1191</f>
        <v>0</v>
      </c>
      <c r="Q1191" s="93"/>
      <c r="R1191" s="93"/>
      <c r="S1191" s="93"/>
      <c r="T1191" s="87"/>
      <c r="U1191" s="81"/>
    </row>
    <row r="1192" spans="1:21" s="20" customFormat="1" outlineLevel="1">
      <c r="A1192" s="25"/>
      <c r="B1192" s="7" t="s">
        <v>170</v>
      </c>
      <c r="C1192" s="8" t="s">
        <v>180</v>
      </c>
      <c r="D1192" s="162" t="s">
        <v>194</v>
      </c>
      <c r="E1192" s="28">
        <f>База!E1206-'База (2)'!E1192</f>
        <v>0</v>
      </c>
      <c r="F1192" s="17">
        <f>База!F1206-'База (2)'!F1192</f>
        <v>0</v>
      </c>
      <c r="G1192" s="29">
        <f>База!G1206-'База (2)'!G1192</f>
        <v>0</v>
      </c>
      <c r="H1192" s="28">
        <f>База!H1206-'База (2)'!H1192</f>
        <v>0</v>
      </c>
      <c r="I1192" s="17">
        <f>База!I1206-'База (2)'!I1192</f>
        <v>0</v>
      </c>
      <c r="J1192" s="29">
        <f>База!J1206-'База (2)'!J1192</f>
        <v>0</v>
      </c>
      <c r="K1192" s="111">
        <f>База!K1206-'База (2)'!K1192</f>
        <v>0</v>
      </c>
      <c r="L1192" s="18">
        <f>База!L1206-'База (2)'!L1192</f>
        <v>0</v>
      </c>
      <c r="M1192" s="29">
        <f>База!M1206-'База (2)'!M1192</f>
        <v>0</v>
      </c>
      <c r="N1192" s="181">
        <f>База!N1206-'База (2)'!N1192</f>
        <v>0</v>
      </c>
      <c r="O1192" s="19">
        <f>База!O1206-'База (2)'!O1192</f>
        <v>0</v>
      </c>
      <c r="P1192" s="32">
        <f>База!P1206-'База (2)'!P1192</f>
        <v>0</v>
      </c>
      <c r="Q1192" s="93"/>
      <c r="R1192" s="93"/>
      <c r="S1192" s="93"/>
      <c r="T1192" s="87"/>
      <c r="U1192" s="81"/>
    </row>
    <row r="1193" spans="1:21" s="20" customFormat="1" outlineLevel="1">
      <c r="A1193" s="25"/>
      <c r="B1193" s="7" t="s">
        <v>171</v>
      </c>
      <c r="C1193" s="8" t="s">
        <v>156</v>
      </c>
      <c r="D1193" s="162"/>
      <c r="E1193" s="28">
        <f>База!E1207-'База (2)'!E1193</f>
        <v>0</v>
      </c>
      <c r="F1193" s="17">
        <f>База!F1207-'База (2)'!F1193</f>
        <v>0</v>
      </c>
      <c r="G1193" s="29">
        <f>База!G1207-'База (2)'!G1193</f>
        <v>0</v>
      </c>
      <c r="H1193" s="28">
        <f>База!H1207-'База (2)'!H1193</f>
        <v>0</v>
      </c>
      <c r="I1193" s="17">
        <f>База!I1207-'База (2)'!I1193</f>
        <v>0</v>
      </c>
      <c r="J1193" s="29">
        <f>База!J1207-'База (2)'!J1193</f>
        <v>0</v>
      </c>
      <c r="K1193" s="111">
        <f>База!K1207-'База (2)'!K1193</f>
        <v>0</v>
      </c>
      <c r="L1193" s="18">
        <f>База!L1207-'База (2)'!L1193</f>
        <v>0</v>
      </c>
      <c r="M1193" s="29">
        <f>База!M1207-'База (2)'!M1193</f>
        <v>0</v>
      </c>
      <c r="N1193" s="181">
        <f>База!N1207-'База (2)'!N1193</f>
        <v>0</v>
      </c>
      <c r="O1193" s="19">
        <f>База!O1207-'База (2)'!O1193</f>
        <v>0</v>
      </c>
      <c r="P1193" s="32">
        <f>База!P1207-'База (2)'!P1193</f>
        <v>0</v>
      </c>
      <c r="Q1193" s="93"/>
      <c r="R1193" s="93"/>
      <c r="S1193" s="93"/>
      <c r="T1193" s="87"/>
      <c r="U1193" s="81"/>
    </row>
    <row r="1194" spans="1:21" s="16" customFormat="1" outlineLevel="1">
      <c r="A1194" s="24"/>
      <c r="B1194" s="5" t="s">
        <v>141</v>
      </c>
      <c r="C1194" s="6" t="s">
        <v>140</v>
      </c>
      <c r="D1194" s="161" t="s">
        <v>159</v>
      </c>
      <c r="E1194" s="26">
        <f>База!E1208-'База (2)'!E1194</f>
        <v>227</v>
      </c>
      <c r="F1194" s="21">
        <f>База!F1208-'База (2)'!F1194</f>
        <v>2538</v>
      </c>
      <c r="G1194" s="27">
        <f>База!G1208-'База (2)'!G1194</f>
        <v>7075747.5500000017</v>
      </c>
      <c r="H1194" s="26">
        <f>База!H1208-'База (2)'!H1194</f>
        <v>450</v>
      </c>
      <c r="I1194" s="21">
        <f>База!I1208-'База (2)'!I1194</f>
        <v>5017</v>
      </c>
      <c r="J1194" s="27">
        <f>База!J1208-'База (2)'!J1194</f>
        <v>10863663.279999999</v>
      </c>
      <c r="K1194" s="165">
        <f>База!K1208-'База (2)'!K1194</f>
        <v>223</v>
      </c>
      <c r="L1194" s="21">
        <f>База!L1208-'База (2)'!L1194</f>
        <v>2479</v>
      </c>
      <c r="M1194" s="27">
        <f>База!M1208-'База (2)'!M1194</f>
        <v>3787915.7299999977</v>
      </c>
      <c r="N1194" s="30">
        <f>База!N1208-'База (2)'!N1194</f>
        <v>0.8035714285714286</v>
      </c>
      <c r="O1194" s="15">
        <f>База!O1208-'База (2)'!O1194</f>
        <v>0.79964934650940389</v>
      </c>
      <c r="P1194" s="31">
        <f>База!P1208-'База (2)'!P1194</f>
        <v>0.75485632384838075</v>
      </c>
      <c r="Q1194" s="92"/>
      <c r="R1194" s="92"/>
      <c r="S1194" s="92"/>
      <c r="T1194" s="86"/>
      <c r="U1194" s="81"/>
    </row>
    <row r="1195" spans="1:21" s="16" customFormat="1" outlineLevel="1">
      <c r="A1195" s="24"/>
      <c r="B1195" s="5"/>
      <c r="C1195" s="8" t="s">
        <v>166</v>
      </c>
      <c r="D1195" s="162" t="s">
        <v>159</v>
      </c>
      <c r="E1195" s="28" t="e">
        <f>База!#REF!-'База (2)'!E1195</f>
        <v>#REF!</v>
      </c>
      <c r="F1195" s="18" t="e">
        <f>База!#REF!-'База (2)'!F1195</f>
        <v>#REF!</v>
      </c>
      <c r="G1195" s="29" t="e">
        <f>База!#REF!-'База (2)'!G1195</f>
        <v>#REF!</v>
      </c>
      <c r="H1195" s="28" t="e">
        <f>База!#REF!-'База (2)'!H1195</f>
        <v>#REF!</v>
      </c>
      <c r="I1195" s="18" t="e">
        <f>База!#REF!-'База (2)'!I1195</f>
        <v>#REF!</v>
      </c>
      <c r="J1195" s="29" t="e">
        <f>База!#REF!-'База (2)'!J1195</f>
        <v>#REF!</v>
      </c>
      <c r="K1195" s="165" t="e">
        <f>База!#REF!-'База (2)'!K1195</f>
        <v>#REF!</v>
      </c>
      <c r="L1195" s="21" t="e">
        <f>База!#REF!-'База (2)'!L1195</f>
        <v>#REF!</v>
      </c>
      <c r="M1195" s="27" t="e">
        <f>База!#REF!-'База (2)'!M1195</f>
        <v>#REF!</v>
      </c>
      <c r="N1195" s="30" t="e">
        <f>База!#REF!-'База (2)'!N1195</f>
        <v>#REF!</v>
      </c>
      <c r="O1195" s="15" t="e">
        <f>База!#REF!-'База (2)'!O1195</f>
        <v>#REF!</v>
      </c>
      <c r="P1195" s="31" t="e">
        <f>База!#REF!-'База (2)'!P1195</f>
        <v>#REF!</v>
      </c>
      <c r="Q1195" s="92"/>
      <c r="R1195" s="92"/>
      <c r="S1195" s="92"/>
      <c r="T1195" s="86"/>
      <c r="U1195" s="81"/>
    </row>
    <row r="1196" spans="1:21" s="16" customFormat="1" outlineLevel="1">
      <c r="A1196" s="24"/>
      <c r="B1196" s="5"/>
      <c r="C1196" s="8" t="s">
        <v>167</v>
      </c>
      <c r="D1196" s="162" t="s">
        <v>159</v>
      </c>
      <c r="E1196" s="28">
        <f>База!E1209-'База (2)'!E1196</f>
        <v>0</v>
      </c>
      <c r="F1196" s="18">
        <f>База!F1209-'База (2)'!F1196</f>
        <v>0</v>
      </c>
      <c r="G1196" s="29">
        <f>База!G1209-'База (2)'!G1196</f>
        <v>0</v>
      </c>
      <c r="H1196" s="28">
        <f>База!H1209-'База (2)'!H1196</f>
        <v>0</v>
      </c>
      <c r="I1196" s="18">
        <f>База!I1209-'База (2)'!I1196</f>
        <v>0</v>
      </c>
      <c r="J1196" s="29">
        <f>База!J1209-'База (2)'!J1196</f>
        <v>0</v>
      </c>
      <c r="K1196" s="165">
        <f>База!K1209-'База (2)'!K1196</f>
        <v>0</v>
      </c>
      <c r="L1196" s="21">
        <f>База!L1209-'База (2)'!L1196</f>
        <v>0</v>
      </c>
      <c r="M1196" s="27">
        <f>База!M1209-'База (2)'!M1196</f>
        <v>0</v>
      </c>
      <c r="N1196" s="30">
        <f>База!N1209-'База (2)'!N1196</f>
        <v>0</v>
      </c>
      <c r="O1196" s="15">
        <f>База!O1209-'База (2)'!O1196</f>
        <v>0</v>
      </c>
      <c r="P1196" s="31">
        <f>База!P1209-'База (2)'!P1196</f>
        <v>0</v>
      </c>
      <c r="Q1196" s="92"/>
      <c r="R1196" s="92"/>
      <c r="S1196" s="92"/>
      <c r="T1196" s="86"/>
      <c r="U1196" s="81"/>
    </row>
    <row r="1197" spans="1:21" s="20" customFormat="1" ht="31.5" outlineLevel="1">
      <c r="A1197" s="25"/>
      <c r="B1197" s="5"/>
      <c r="C1197" s="129" t="s">
        <v>182</v>
      </c>
      <c r="D1197" s="162" t="s">
        <v>159</v>
      </c>
      <c r="E1197" s="28">
        <f>База!E1210-'База (2)'!E1197</f>
        <v>0</v>
      </c>
      <c r="F1197" s="17">
        <f>База!F1210-'База (2)'!F1197</f>
        <v>0</v>
      </c>
      <c r="G1197" s="29">
        <f>База!G1210-'База (2)'!G1197</f>
        <v>0</v>
      </c>
      <c r="H1197" s="28">
        <f>База!H1210-'База (2)'!H1197</f>
        <v>0</v>
      </c>
      <c r="I1197" s="17">
        <f>База!I1210-'База (2)'!I1197</f>
        <v>0</v>
      </c>
      <c r="J1197" s="29">
        <f>База!J1210-'База (2)'!J1197</f>
        <v>0</v>
      </c>
      <c r="K1197" s="111">
        <f>База!K1210-'База (2)'!K1197</f>
        <v>0</v>
      </c>
      <c r="L1197" s="18">
        <f>База!L1210-'База (2)'!L1197</f>
        <v>0</v>
      </c>
      <c r="M1197" s="29">
        <f>База!M1210-'База (2)'!M1197</f>
        <v>0</v>
      </c>
      <c r="N1197" s="181">
        <f>База!N1210-'База (2)'!N1197</f>
        <v>0</v>
      </c>
      <c r="O1197" s="19">
        <f>База!O1210-'База (2)'!O1197</f>
        <v>0</v>
      </c>
      <c r="P1197" s="32">
        <f>База!P1210-'База (2)'!P1197</f>
        <v>0</v>
      </c>
      <c r="Q1197" s="93"/>
      <c r="R1197" s="93"/>
      <c r="S1197" s="93"/>
      <c r="T1197" s="87"/>
      <c r="U1197" s="81"/>
    </row>
    <row r="1198" spans="1:21" s="20" customFormat="1" outlineLevel="1">
      <c r="A1198" s="25"/>
      <c r="B1198" s="7" t="s">
        <v>185</v>
      </c>
      <c r="C1198" s="8" t="s">
        <v>157</v>
      </c>
      <c r="D1198" s="162" t="s">
        <v>159</v>
      </c>
      <c r="E1198" s="28">
        <f>База!E1211-'База (2)'!E1198</f>
        <v>227</v>
      </c>
      <c r="F1198" s="17">
        <f>База!F1211-'База (2)'!F1198</f>
        <v>2538</v>
      </c>
      <c r="G1198" s="29">
        <f>База!G1211-'База (2)'!G1198</f>
        <v>7074232.1900000013</v>
      </c>
      <c r="H1198" s="28">
        <f>База!H1211-'База (2)'!H1198</f>
        <v>450</v>
      </c>
      <c r="I1198" s="17">
        <f>База!I1211-'База (2)'!I1198</f>
        <v>5017</v>
      </c>
      <c r="J1198" s="29">
        <f>База!J1211-'База (2)'!J1198</f>
        <v>10863663.279999999</v>
      </c>
      <c r="K1198" s="111">
        <f>База!K1211-'База (2)'!K1198</f>
        <v>223</v>
      </c>
      <c r="L1198" s="18">
        <f>База!L1211-'База (2)'!L1198</f>
        <v>2479</v>
      </c>
      <c r="M1198" s="29">
        <f>База!M1211-'База (2)'!M1198</f>
        <v>3789431.089999998</v>
      </c>
      <c r="N1198" s="181">
        <f>База!N1211-'База (2)'!N1198</f>
        <v>0.8035714285714286</v>
      </c>
      <c r="O1198" s="19">
        <f>База!O1211-'База (2)'!O1198</f>
        <v>0.79964934650940389</v>
      </c>
      <c r="P1198" s="32">
        <f>База!P1211-'База (2)'!P1198</f>
        <v>0.75485632384838075</v>
      </c>
      <c r="Q1198" s="93"/>
      <c r="R1198" s="93"/>
      <c r="S1198" s="93"/>
      <c r="T1198" s="87"/>
      <c r="U1198" s="81"/>
    </row>
    <row r="1199" spans="1:21" s="20" customFormat="1" outlineLevel="1">
      <c r="A1199" s="25"/>
      <c r="B1199" s="7" t="s">
        <v>186</v>
      </c>
      <c r="C1199" s="8" t="s">
        <v>183</v>
      </c>
      <c r="D1199" s="162" t="s">
        <v>159</v>
      </c>
      <c r="E1199" s="28">
        <f>База!E1212-'База (2)'!E1199</f>
        <v>0</v>
      </c>
      <c r="F1199" s="17">
        <f>База!F1212-'База (2)'!F1199</f>
        <v>0</v>
      </c>
      <c r="G1199" s="29">
        <f>База!G1212-'База (2)'!G1199</f>
        <v>0</v>
      </c>
      <c r="H1199" s="28">
        <f>База!H1212-'База (2)'!H1199</f>
        <v>0</v>
      </c>
      <c r="I1199" s="17">
        <f>База!I1212-'База (2)'!I1199</f>
        <v>0</v>
      </c>
      <c r="J1199" s="29">
        <f>База!J1212-'База (2)'!J1199</f>
        <v>0</v>
      </c>
      <c r="K1199" s="111">
        <f>База!K1212-'База (2)'!K1199</f>
        <v>0</v>
      </c>
      <c r="L1199" s="18">
        <f>База!L1212-'База (2)'!L1199</f>
        <v>0</v>
      </c>
      <c r="M1199" s="29">
        <f>База!M1212-'База (2)'!M1199</f>
        <v>0</v>
      </c>
      <c r="N1199" s="181">
        <f>База!N1212-'База (2)'!N1199</f>
        <v>0</v>
      </c>
      <c r="O1199" s="19">
        <f>База!O1212-'База (2)'!O1199</f>
        <v>0</v>
      </c>
      <c r="P1199" s="32">
        <f>База!P1212-'База (2)'!P1199</f>
        <v>0</v>
      </c>
      <c r="Q1199" s="93"/>
      <c r="R1199" s="93"/>
      <c r="S1199" s="93"/>
      <c r="T1199" s="87"/>
      <c r="U1199" s="81"/>
    </row>
    <row r="1200" spans="1:21" s="20" customFormat="1" outlineLevel="1">
      <c r="A1200" s="25"/>
      <c r="B1200" s="7" t="s">
        <v>187</v>
      </c>
      <c r="C1200" s="8" t="s">
        <v>156</v>
      </c>
      <c r="D1200" s="162"/>
      <c r="E1200" s="28" t="e">
        <f>База!#REF!-'База (2)'!E1200</f>
        <v>#REF!</v>
      </c>
      <c r="F1200" s="17" t="e">
        <f>База!#REF!-'База (2)'!F1200</f>
        <v>#REF!</v>
      </c>
      <c r="G1200" s="29" t="e">
        <f>База!#REF!-'База (2)'!G1200</f>
        <v>#REF!</v>
      </c>
      <c r="H1200" s="28" t="e">
        <f>База!#REF!-'База (2)'!H1200</f>
        <v>#REF!</v>
      </c>
      <c r="I1200" s="17" t="e">
        <f>База!#REF!-'База (2)'!I1200</f>
        <v>#REF!</v>
      </c>
      <c r="J1200" s="29" t="e">
        <f>База!#REF!-'База (2)'!J1200</f>
        <v>#REF!</v>
      </c>
      <c r="K1200" s="111" t="e">
        <f>База!#REF!-'База (2)'!K1200</f>
        <v>#REF!</v>
      </c>
      <c r="L1200" s="18" t="e">
        <f>База!#REF!-'База (2)'!L1200</f>
        <v>#REF!</v>
      </c>
      <c r="M1200" s="29" t="e">
        <f>База!#REF!-'База (2)'!M1200</f>
        <v>#REF!</v>
      </c>
      <c r="N1200" s="181" t="e">
        <f>База!#REF!-'База (2)'!N1200</f>
        <v>#REF!</v>
      </c>
      <c r="O1200" s="19" t="e">
        <f>База!#REF!-'База (2)'!O1200</f>
        <v>#REF!</v>
      </c>
      <c r="P1200" s="32" t="e">
        <f>База!#REF!-'База (2)'!P1200</f>
        <v>#REF!</v>
      </c>
      <c r="Q1200" s="93"/>
      <c r="R1200" s="93"/>
      <c r="S1200" s="93"/>
      <c r="T1200" s="87"/>
      <c r="U1200" s="81"/>
    </row>
    <row r="1201" spans="1:21" s="20" customFormat="1" ht="31.5" outlineLevel="1">
      <c r="A1201" s="25"/>
      <c r="B1201" s="5" t="s">
        <v>139</v>
      </c>
      <c r="C1201" s="9" t="s">
        <v>142</v>
      </c>
      <c r="D1201" s="163" t="s">
        <v>1</v>
      </c>
      <c r="E1201" s="26">
        <f>База!E1213-'База (2)'!E1201</f>
        <v>1902</v>
      </c>
      <c r="F1201" s="14">
        <f>База!F1213-'База (2)'!F1201</f>
        <v>4577</v>
      </c>
      <c r="G1201" s="27">
        <f>База!G1213-'База (2)'!G1201</f>
        <v>24264538.289999977</v>
      </c>
      <c r="H1201" s="26">
        <f>База!H1213-'База (2)'!H1201</f>
        <v>-2062</v>
      </c>
      <c r="I1201" s="14">
        <f>База!I1213-'База (2)'!I1201</f>
        <v>122</v>
      </c>
      <c r="J1201" s="27">
        <f>База!J1213-'База (2)'!J1201</f>
        <v>82628408.629999995</v>
      </c>
      <c r="K1201" s="111">
        <f>База!K1213-'База (2)'!K1201</f>
        <v>-3964</v>
      </c>
      <c r="L1201" s="18">
        <f>База!L1213-'База (2)'!L1201</f>
        <v>-4455</v>
      </c>
      <c r="M1201" s="29">
        <f>База!M1213-'База (2)'!M1201</f>
        <v>58363870.340000018</v>
      </c>
      <c r="N1201" s="181">
        <f>База!N1213-'База (2)'!N1201</f>
        <v>-0.16985628177261494</v>
      </c>
      <c r="O1201" s="19">
        <f>База!O1213-'База (2)'!O1201</f>
        <v>-5.4587150005579552E-2</v>
      </c>
      <c r="P1201" s="32">
        <f>База!P1213-'База (2)'!P1201</f>
        <v>0.90382445422596691</v>
      </c>
      <c r="Q1201" s="93"/>
      <c r="R1201" s="93"/>
      <c r="S1201" s="93"/>
      <c r="T1201" s="87"/>
      <c r="U1201" s="81"/>
    </row>
    <row r="1202" spans="1:21" s="20" customFormat="1" ht="31.5" outlineLevel="1">
      <c r="A1202" s="25"/>
      <c r="B1202" s="7" t="s">
        <v>188</v>
      </c>
      <c r="C1202" s="10" t="s">
        <v>184</v>
      </c>
      <c r="D1202" s="164" t="s">
        <v>1</v>
      </c>
      <c r="E1202" s="28">
        <f>База!E1214-'База (2)'!E1202</f>
        <v>1392</v>
      </c>
      <c r="F1202" s="17">
        <f>База!F1214-'База (2)'!F1202</f>
        <v>3329</v>
      </c>
      <c r="G1202" s="29">
        <f>База!G1214-'База (2)'!G1202</f>
        <v>20189955.169999972</v>
      </c>
      <c r="H1202" s="28">
        <f>База!H1214-'База (2)'!H1202</f>
        <v>-2120</v>
      </c>
      <c r="I1202" s="17">
        <f>База!I1214-'База (2)'!I1202</f>
        <v>-178</v>
      </c>
      <c r="J1202" s="29">
        <f>База!J1214-'База (2)'!J1202</f>
        <v>79442157.629999995</v>
      </c>
      <c r="K1202" s="111">
        <f>База!K1214-'База (2)'!K1202</f>
        <v>-3512</v>
      </c>
      <c r="L1202" s="18">
        <f>База!L1214-'База (2)'!L1202</f>
        <v>-3507</v>
      </c>
      <c r="M1202" s="29">
        <f>База!M1214-'База (2)'!M1202</f>
        <v>59252202.460000023</v>
      </c>
      <c r="N1202" s="181">
        <f>База!N1214-'База (2)'!N1202</f>
        <v>-0.16204037662655307</v>
      </c>
      <c r="O1202" s="19">
        <f>База!O1214-'База (2)'!O1202</f>
        <v>-4.5850842907601649E-2</v>
      </c>
      <c r="P1202" s="32">
        <f>База!P1214-'База (2)'!P1202</f>
        <v>1.0015663055248176</v>
      </c>
      <c r="Q1202" s="93"/>
      <c r="R1202" s="93"/>
      <c r="S1202" s="93"/>
      <c r="T1202" s="87"/>
      <c r="U1202" s="81"/>
    </row>
    <row r="1203" spans="1:21" s="20" customFormat="1" ht="31.5" outlineLevel="1">
      <c r="A1203" s="25"/>
      <c r="B1203" s="7"/>
      <c r="C1203" s="10" t="s">
        <v>224</v>
      </c>
      <c r="D1203" s="164"/>
      <c r="E1203" s="28">
        <f>База!E1215-'База (2)'!E1203</f>
        <v>240</v>
      </c>
      <c r="F1203" s="17">
        <f>База!F1215-'База (2)'!F1203</f>
        <v>1831</v>
      </c>
      <c r="G1203" s="29">
        <f>База!G1215-'База (2)'!G1203</f>
        <v>42161.669999998063</v>
      </c>
      <c r="H1203" s="28">
        <f>База!H1215-'База (2)'!H1203</f>
        <v>1648</v>
      </c>
      <c r="I1203" s="17">
        <f>База!I1215-'База (2)'!I1203</f>
        <v>1648</v>
      </c>
      <c r="J1203" s="29">
        <f>База!J1215-'База (2)'!J1203</f>
        <v>-3362596.2800000012</v>
      </c>
      <c r="K1203" s="111">
        <f>База!K1215-'База (2)'!K1203</f>
        <v>1408</v>
      </c>
      <c r="L1203" s="18">
        <f>База!L1215-'База (2)'!L1203</f>
        <v>-183</v>
      </c>
      <c r="M1203" s="29">
        <f>База!M1215-'База (2)'!M1203</f>
        <v>-3404757.9499999974</v>
      </c>
      <c r="N1203" s="181">
        <f>База!N1215-'База (2)'!N1203</f>
        <v>0.23579685102706568</v>
      </c>
      <c r="O1203" s="19">
        <f>База!O1215-'База (2)'!O1203</f>
        <v>-0.14249765970350664</v>
      </c>
      <c r="P1203" s="32">
        <f>База!P1215-'База (2)'!P1203</f>
        <v>-0.21843477148316298</v>
      </c>
      <c r="Q1203" s="93"/>
      <c r="R1203" s="93"/>
      <c r="S1203" s="93"/>
      <c r="T1203" s="87"/>
      <c r="U1203" s="81"/>
    </row>
    <row r="1204" spans="1:21" s="20" customFormat="1" outlineLevel="1">
      <c r="A1204" s="25"/>
      <c r="B1204" s="7"/>
      <c r="C1204" s="10" t="s">
        <v>222</v>
      </c>
      <c r="D1204" s="164"/>
      <c r="E1204" s="28">
        <f>База!E1216-'База (2)'!E1204</f>
        <v>960</v>
      </c>
      <c r="F1204" s="17">
        <f>База!F1216-'База (2)'!F1204</f>
        <v>0</v>
      </c>
      <c r="G1204" s="29">
        <f>База!G1216-'База (2)'!G1204</f>
        <v>123870</v>
      </c>
      <c r="H1204" s="28">
        <f>База!H1216-'База (2)'!H1204</f>
        <v>-34</v>
      </c>
      <c r="I1204" s="17">
        <f>База!I1216-'База (2)'!I1204</f>
        <v>0</v>
      </c>
      <c r="J1204" s="29">
        <f>База!J1216-'База (2)'!J1204</f>
        <v>323754</v>
      </c>
      <c r="K1204" s="111">
        <f>База!K1216-'База (2)'!K1204</f>
        <v>-994</v>
      </c>
      <c r="L1204" s="18">
        <f>База!L1216-'База (2)'!L1204</f>
        <v>0</v>
      </c>
      <c r="M1204" s="29">
        <f>База!M1216-'База (2)'!M1204</f>
        <v>199884</v>
      </c>
      <c r="N1204" s="181">
        <f>База!N1216-'База (2)'!N1204</f>
        <v>-0.61830221120957607</v>
      </c>
      <c r="O1204" s="19">
        <f>База!O1216-'База (2)'!O1204</f>
        <v>0</v>
      </c>
      <c r="P1204" s="32">
        <f>База!P1216-'База (2)'!P1204</f>
        <v>8.8334893874137177E-2</v>
      </c>
      <c r="Q1204" s="93"/>
      <c r="R1204" s="93"/>
      <c r="S1204" s="93"/>
      <c r="T1204" s="87"/>
      <c r="U1204" s="81"/>
    </row>
    <row r="1205" spans="1:21" s="20" customFormat="1" outlineLevel="1">
      <c r="A1205" s="25"/>
      <c r="B1205" s="7" t="s">
        <v>189</v>
      </c>
      <c r="C1205" s="11" t="s">
        <v>144</v>
      </c>
      <c r="D1205" s="164" t="s">
        <v>1</v>
      </c>
      <c r="E1205" s="28">
        <f>База!E1221-'База (2)'!E1205</f>
        <v>-1046</v>
      </c>
      <c r="F1205" s="17">
        <f>База!F1221-'База (2)'!F1205</f>
        <v>-4187</v>
      </c>
      <c r="G1205" s="29">
        <f>База!G1221-'База (2)'!G1205</f>
        <v>-5172698</v>
      </c>
      <c r="H1205" s="28">
        <f>База!H1221-'База (2)'!H1205</f>
        <v>-1103</v>
      </c>
      <c r="I1205" s="17">
        <f>База!I1221-'База (2)'!I1205</f>
        <v>-4400</v>
      </c>
      <c r="J1205" s="29">
        <f>База!J1221-'База (2)'!J1205</f>
        <v>-5785902</v>
      </c>
      <c r="K1205" s="111">
        <f>База!K1221-'База (2)'!K1205</f>
        <v>-57</v>
      </c>
      <c r="L1205" s="18">
        <f>База!L1221-'База (2)'!L1205</f>
        <v>-213</v>
      </c>
      <c r="M1205" s="29">
        <f>База!M1221-'База (2)'!M1205</f>
        <v>-613204</v>
      </c>
      <c r="N1205" s="181">
        <f>База!N1221-'База (2)'!N1205</f>
        <v>-5.4493307839388147E-2</v>
      </c>
      <c r="O1205" s="19">
        <f>База!O1221-'База (2)'!O1205</f>
        <v>-5.0871745880105089E-2</v>
      </c>
      <c r="P1205" s="32">
        <f>База!P1221-'База (2)'!P1205</f>
        <v>-0.11854625961152188</v>
      </c>
      <c r="Q1205" s="93"/>
      <c r="R1205" s="93"/>
      <c r="S1205" s="93"/>
      <c r="T1205" s="87"/>
      <c r="U1205" s="81"/>
    </row>
    <row r="1206" spans="1:21" s="16" customFormat="1" outlineLevel="1">
      <c r="A1206" s="24"/>
      <c r="B1206" s="5" t="s">
        <v>143</v>
      </c>
      <c r="C1206" s="6" t="s">
        <v>2</v>
      </c>
      <c r="D1206" s="163" t="s">
        <v>3</v>
      </c>
      <c r="E1206" s="26">
        <f>База!E1222-'База (2)'!E1206</f>
        <v>0</v>
      </c>
      <c r="F1206" s="14">
        <f>База!F1222-'База (2)'!F1206</f>
        <v>0</v>
      </c>
      <c r="G1206" s="27">
        <f>База!G1222-'База (2)'!G1206</f>
        <v>0</v>
      </c>
      <c r="H1206" s="26">
        <f>База!H1222-'База (2)'!H1206</f>
        <v>0</v>
      </c>
      <c r="I1206" s="14">
        <f>База!I1222-'База (2)'!I1206</f>
        <v>0</v>
      </c>
      <c r="J1206" s="27">
        <f>База!J1222-'База (2)'!J1206</f>
        <v>0</v>
      </c>
      <c r="K1206" s="165">
        <f>База!K1222-'База (2)'!K1206</f>
        <v>0</v>
      </c>
      <c r="L1206" s="21">
        <f>База!L1222-'База (2)'!L1206</f>
        <v>0</v>
      </c>
      <c r="M1206" s="27">
        <f>База!M1222-'База (2)'!M1206</f>
        <v>0</v>
      </c>
      <c r="N1206" s="30">
        <f>База!N1222-'База (2)'!N1206</f>
        <v>0</v>
      </c>
      <c r="O1206" s="15">
        <f>База!O1222-'База (2)'!O1206</f>
        <v>0</v>
      </c>
      <c r="P1206" s="31">
        <f>База!P1222-'База (2)'!P1206</f>
        <v>0</v>
      </c>
      <c r="Q1206" s="92"/>
      <c r="R1206" s="92"/>
      <c r="S1206" s="92"/>
      <c r="T1206" s="86"/>
      <c r="U1206" s="81"/>
    </row>
    <row r="1207" spans="1:21" s="13" customFormat="1">
      <c r="A1207" s="36"/>
      <c r="B1207" s="37"/>
      <c r="C1207" s="38" t="s">
        <v>153</v>
      </c>
      <c r="D1207" s="39" t="s">
        <v>145</v>
      </c>
      <c r="E1207" s="40" t="e">
        <f>База!E1223-'База (2)'!E1207</f>
        <v>#VALUE!</v>
      </c>
      <c r="F1207" s="41" t="e">
        <f>База!F1223-'База (2)'!F1207</f>
        <v>#VALUE!</v>
      </c>
      <c r="G1207" s="42">
        <f>База!G1223-'База (2)'!G1207</f>
        <v>62140723.567272723</v>
      </c>
      <c r="H1207" s="40" t="e">
        <f>База!H1223-'База (2)'!H1207</f>
        <v>#VALUE!</v>
      </c>
      <c r="I1207" s="41" t="e">
        <f>База!I1223-'База (2)'!I1207</f>
        <v>#VALUE!</v>
      </c>
      <c r="J1207" s="42">
        <f>База!J1223-'База (2)'!J1207</f>
        <v>73614374.200000048</v>
      </c>
      <c r="K1207" s="179" t="e">
        <f>База!K1223-'База (2)'!K1207</f>
        <v>#VALUE!</v>
      </c>
      <c r="L1207" s="78" t="e">
        <f>База!L1223-'База (2)'!L1207</f>
        <v>#VALUE!</v>
      </c>
      <c r="M1207" s="79">
        <f>База!M1223-'База (2)'!M1207</f>
        <v>11473650.632727295</v>
      </c>
      <c r="N1207" s="40" t="e">
        <f>База!N1223-'База (2)'!N1207</f>
        <v>#VALUE!</v>
      </c>
      <c r="O1207" s="41" t="e">
        <f>База!O1223-'База (2)'!O1207</f>
        <v>#VALUE!</v>
      </c>
      <c r="P1207" s="43">
        <f>База!P1223-'База (2)'!P1207</f>
        <v>3.0521337236650598E-2</v>
      </c>
      <c r="Q1207" s="95"/>
      <c r="R1207" s="95"/>
      <c r="S1207" s="95"/>
      <c r="T1207" s="85"/>
      <c r="U1207" s="81"/>
    </row>
    <row r="1208" spans="1:21" s="16" customFormat="1" outlineLevel="1">
      <c r="A1208" s="24"/>
      <c r="B1208" s="5" t="s">
        <v>136</v>
      </c>
      <c r="C1208" s="6" t="s">
        <v>137</v>
      </c>
      <c r="D1208" s="161" t="s">
        <v>194</v>
      </c>
      <c r="E1208" s="26">
        <f>База!E1224-'База (2)'!E1208</f>
        <v>-168</v>
      </c>
      <c r="F1208" s="14">
        <f>База!F1224-'База (2)'!F1208</f>
        <v>-2737</v>
      </c>
      <c r="G1208" s="27">
        <f>База!G1224-'База (2)'!G1208</f>
        <v>-12213086.09</v>
      </c>
      <c r="H1208" s="26">
        <f>База!H1224-'База (2)'!H1208</f>
        <v>0</v>
      </c>
      <c r="I1208" s="14">
        <f>База!I1224-'База (2)'!I1208</f>
        <v>0</v>
      </c>
      <c r="J1208" s="27">
        <f>База!J1224-'База (2)'!J1208</f>
        <v>6119172</v>
      </c>
      <c r="K1208" s="26">
        <f>База!K1224-'База (2)'!K1208</f>
        <v>168</v>
      </c>
      <c r="L1208" s="14">
        <f>База!L1224-'База (2)'!L1208</f>
        <v>2737</v>
      </c>
      <c r="M1208" s="27">
        <f>База!M1224-'База (2)'!M1208</f>
        <v>18332258.09</v>
      </c>
      <c r="N1208" s="30">
        <f>База!N1224-'База (2)'!N1208</f>
        <v>1</v>
      </c>
      <c r="O1208" s="15">
        <f>База!O1224-'База (2)'!O1208</f>
        <v>1</v>
      </c>
      <c r="P1208" s="31">
        <f>База!P1224-'База (2)'!P1208</f>
        <v>0.60274996869224129</v>
      </c>
      <c r="Q1208" s="92"/>
      <c r="R1208" s="92"/>
      <c r="S1208" s="92"/>
      <c r="T1208" s="86"/>
      <c r="U1208" s="81"/>
    </row>
    <row r="1209" spans="1:21" s="20" customFormat="1" outlineLevel="1">
      <c r="A1209" s="25"/>
      <c r="B1209" s="7"/>
      <c r="C1209" s="8" t="s">
        <v>166</v>
      </c>
      <c r="D1209" s="162" t="s">
        <v>194</v>
      </c>
      <c r="E1209" s="28" t="e">
        <f>База!#REF!-'База (2)'!E1209</f>
        <v>#REF!</v>
      </c>
      <c r="F1209" s="17" t="e">
        <f>База!#REF!-'База (2)'!F1209</f>
        <v>#REF!</v>
      </c>
      <c r="G1209" s="29" t="e">
        <f>База!#REF!-'База (2)'!G1209</f>
        <v>#REF!</v>
      </c>
      <c r="H1209" s="28" t="e">
        <f>База!#REF!-'База (2)'!H1209</f>
        <v>#REF!</v>
      </c>
      <c r="I1209" s="17" t="e">
        <f>База!#REF!-'База (2)'!I1209</f>
        <v>#REF!</v>
      </c>
      <c r="J1209" s="29" t="e">
        <f>База!#REF!-'База (2)'!J1209</f>
        <v>#REF!</v>
      </c>
      <c r="K1209" s="28" t="e">
        <f>База!#REF!-'База (2)'!K1209</f>
        <v>#REF!</v>
      </c>
      <c r="L1209" s="18" t="e">
        <f>База!#REF!-'База (2)'!L1209</f>
        <v>#REF!</v>
      </c>
      <c r="M1209" s="29" t="e">
        <f>База!#REF!-'База (2)'!M1209</f>
        <v>#REF!</v>
      </c>
      <c r="N1209" s="181" t="e">
        <f>База!#REF!-'База (2)'!N1209</f>
        <v>#REF!</v>
      </c>
      <c r="O1209" s="19" t="e">
        <f>База!#REF!-'База (2)'!O1209</f>
        <v>#REF!</v>
      </c>
      <c r="P1209" s="32" t="e">
        <f>База!#REF!-'База (2)'!P1209</f>
        <v>#REF!</v>
      </c>
      <c r="Q1209" s="93"/>
      <c r="R1209" s="93"/>
      <c r="S1209" s="93"/>
      <c r="T1209" s="87"/>
      <c r="U1209" s="81"/>
    </row>
    <row r="1210" spans="1:21" s="20" customFormat="1" outlineLevel="1">
      <c r="A1210" s="25"/>
      <c r="B1210" s="7"/>
      <c r="C1210" s="8" t="s">
        <v>167</v>
      </c>
      <c r="D1210" s="162" t="s">
        <v>194</v>
      </c>
      <c r="E1210" s="28">
        <f>База!E1225-'База (2)'!E1210</f>
        <v>0</v>
      </c>
      <c r="F1210" s="17">
        <f>База!F1225-'База (2)'!F1210</f>
        <v>0</v>
      </c>
      <c r="G1210" s="29">
        <f>База!G1225-'База (2)'!G1210</f>
        <v>0</v>
      </c>
      <c r="H1210" s="28">
        <f>База!H1225-'База (2)'!H1210</f>
        <v>0</v>
      </c>
      <c r="I1210" s="17">
        <f>База!I1225-'База (2)'!I1210</f>
        <v>0</v>
      </c>
      <c r="J1210" s="29">
        <f>База!J1225-'База (2)'!J1210</f>
        <v>0</v>
      </c>
      <c r="K1210" s="111">
        <f>База!K1225-'База (2)'!K1210</f>
        <v>0</v>
      </c>
      <c r="L1210" s="18">
        <f>База!L1225-'База (2)'!L1210</f>
        <v>0</v>
      </c>
      <c r="M1210" s="29">
        <f>База!M1225-'База (2)'!M1210</f>
        <v>0</v>
      </c>
      <c r="N1210" s="181">
        <f>База!N1225-'База (2)'!N1210</f>
        <v>0</v>
      </c>
      <c r="O1210" s="19">
        <f>База!O1225-'База (2)'!O1210</f>
        <v>0</v>
      </c>
      <c r="P1210" s="32">
        <f>База!P1225-'База (2)'!P1210</f>
        <v>0</v>
      </c>
      <c r="Q1210" s="93"/>
      <c r="R1210" s="93"/>
      <c r="S1210" s="93"/>
      <c r="T1210" s="87"/>
      <c r="U1210" s="81"/>
    </row>
    <row r="1211" spans="1:21" s="20" customFormat="1" outlineLevel="1">
      <c r="A1211" s="25"/>
      <c r="B1211" s="7" t="s">
        <v>168</v>
      </c>
      <c r="C1211" s="8" t="s">
        <v>138</v>
      </c>
      <c r="D1211" s="162" t="s">
        <v>194</v>
      </c>
      <c r="E1211" s="28">
        <f>База!E1226-'База (2)'!E1211</f>
        <v>0</v>
      </c>
      <c r="F1211" s="17">
        <f>База!F1226-'База (2)'!F1211</f>
        <v>0</v>
      </c>
      <c r="G1211" s="29">
        <f>База!G1226-'База (2)'!G1211</f>
        <v>0</v>
      </c>
      <c r="H1211" s="28">
        <f>База!H1226-'База (2)'!H1211</f>
        <v>0</v>
      </c>
      <c r="I1211" s="17">
        <f>База!I1226-'База (2)'!I1211</f>
        <v>0</v>
      </c>
      <c r="J1211" s="29">
        <f>База!J1226-'База (2)'!J1211</f>
        <v>0</v>
      </c>
      <c r="K1211" s="111">
        <f>База!K1226-'База (2)'!K1211</f>
        <v>0</v>
      </c>
      <c r="L1211" s="18">
        <f>База!L1226-'База (2)'!L1211</f>
        <v>0</v>
      </c>
      <c r="M1211" s="29">
        <f>База!M1226-'База (2)'!M1211</f>
        <v>0</v>
      </c>
      <c r="N1211" s="181">
        <f>База!N1226-'База (2)'!N1211</f>
        <v>0</v>
      </c>
      <c r="O1211" s="19">
        <f>База!O1226-'База (2)'!O1211</f>
        <v>0</v>
      </c>
      <c r="P1211" s="32">
        <f>База!P1226-'База (2)'!P1211</f>
        <v>0</v>
      </c>
      <c r="Q1211" s="93"/>
      <c r="R1211" s="93"/>
      <c r="S1211" s="93"/>
      <c r="T1211" s="87"/>
      <c r="U1211" s="81"/>
    </row>
    <row r="1212" spans="1:21" s="20" customFormat="1" ht="31.5" outlineLevel="1">
      <c r="A1212" s="25"/>
      <c r="B1212" s="7" t="s">
        <v>169</v>
      </c>
      <c r="C1212" s="129" t="s">
        <v>181</v>
      </c>
      <c r="D1212" s="162" t="s">
        <v>195</v>
      </c>
      <c r="E1212" s="28">
        <f>База!E1227-'База (2)'!E1212</f>
        <v>0</v>
      </c>
      <c r="F1212" s="17">
        <f>База!F1227-'База (2)'!F1212</f>
        <v>0</v>
      </c>
      <c r="G1212" s="29">
        <f>База!G1227-'База (2)'!G1212</f>
        <v>-2967782</v>
      </c>
      <c r="H1212" s="28">
        <f>База!H1227-'База (2)'!H1212</f>
        <v>0</v>
      </c>
      <c r="I1212" s="17">
        <f>База!I1227-'База (2)'!I1212</f>
        <v>0</v>
      </c>
      <c r="J1212" s="29">
        <f>База!J1227-'База (2)'!J1212</f>
        <v>6119172</v>
      </c>
      <c r="K1212" s="111">
        <f>База!K1227-'База (2)'!K1212</f>
        <v>0</v>
      </c>
      <c r="L1212" s="18">
        <f>База!L1227-'База (2)'!L1212</f>
        <v>0</v>
      </c>
      <c r="M1212" s="29">
        <f>База!M1227-'База (2)'!M1212</f>
        <v>9086954</v>
      </c>
      <c r="N1212" s="181">
        <f>База!N1227-'База (2)'!N1212</f>
        <v>0</v>
      </c>
      <c r="O1212" s="19">
        <f>База!O1227-'База (2)'!O1212</f>
        <v>0</v>
      </c>
      <c r="P1212" s="32">
        <f>База!P1227-'База (2)'!P1212</f>
        <v>0.39902589915135023</v>
      </c>
      <c r="Q1212" s="93"/>
      <c r="R1212" s="93"/>
      <c r="S1212" s="93"/>
      <c r="T1212" s="87"/>
      <c r="U1212" s="81"/>
    </row>
    <row r="1213" spans="1:21" s="20" customFormat="1" outlineLevel="1">
      <c r="A1213" s="25"/>
      <c r="B1213" s="7" t="s">
        <v>170</v>
      </c>
      <c r="C1213" s="8" t="s">
        <v>180</v>
      </c>
      <c r="D1213" s="162" t="s">
        <v>194</v>
      </c>
      <c r="E1213" s="28">
        <f>База!E1228-'База (2)'!E1213</f>
        <v>-168</v>
      </c>
      <c r="F1213" s="17">
        <f>База!F1228-'База (2)'!F1213</f>
        <v>-2737</v>
      </c>
      <c r="G1213" s="29">
        <f>База!G1228-'База (2)'!G1213</f>
        <v>-9245304.0899999999</v>
      </c>
      <c r="H1213" s="28">
        <f>База!H1228-'База (2)'!H1213</f>
        <v>0</v>
      </c>
      <c r="I1213" s="17">
        <f>База!I1228-'База (2)'!I1213</f>
        <v>0</v>
      </c>
      <c r="J1213" s="29">
        <f>База!J1228-'База (2)'!J1213</f>
        <v>0</v>
      </c>
      <c r="K1213" s="111">
        <f>База!K1228-'База (2)'!K1213</f>
        <v>168</v>
      </c>
      <c r="L1213" s="18">
        <f>База!L1228-'База (2)'!L1213</f>
        <v>2737</v>
      </c>
      <c r="M1213" s="29">
        <f>База!M1228-'База (2)'!M1213</f>
        <v>9245304.0899999999</v>
      </c>
      <c r="N1213" s="181">
        <f>База!N1228-'База (2)'!N1213</f>
        <v>1</v>
      </c>
      <c r="O1213" s="19">
        <f>База!O1228-'База (2)'!O1213</f>
        <v>1</v>
      </c>
      <c r="P1213" s="32">
        <f>База!P1228-'База (2)'!P1213</f>
        <v>1</v>
      </c>
      <c r="Q1213" s="93"/>
      <c r="R1213" s="93"/>
      <c r="S1213" s="93"/>
      <c r="T1213" s="87"/>
      <c r="U1213" s="81"/>
    </row>
    <row r="1214" spans="1:21" s="20" customFormat="1" outlineLevel="1">
      <c r="A1214" s="25"/>
      <c r="B1214" s="7" t="s">
        <v>171</v>
      </c>
      <c r="C1214" s="8" t="s">
        <v>156</v>
      </c>
      <c r="D1214" s="162"/>
      <c r="E1214" s="28">
        <f>База!E1229-'База (2)'!E1214</f>
        <v>0</v>
      </c>
      <c r="F1214" s="17">
        <f>База!F1229-'База (2)'!F1214</f>
        <v>0</v>
      </c>
      <c r="G1214" s="29">
        <f>База!G1229-'База (2)'!G1214</f>
        <v>0</v>
      </c>
      <c r="H1214" s="28">
        <f>База!H1229-'База (2)'!H1214</f>
        <v>0</v>
      </c>
      <c r="I1214" s="17">
        <f>База!I1229-'База (2)'!I1214</f>
        <v>0</v>
      </c>
      <c r="J1214" s="29">
        <f>База!J1229-'База (2)'!J1214</f>
        <v>0</v>
      </c>
      <c r="K1214" s="111">
        <f>База!K1229-'База (2)'!K1214</f>
        <v>0</v>
      </c>
      <c r="L1214" s="18">
        <f>База!L1229-'База (2)'!L1214</f>
        <v>0</v>
      </c>
      <c r="M1214" s="29">
        <f>База!M1229-'База (2)'!M1214</f>
        <v>0</v>
      </c>
      <c r="N1214" s="181">
        <f>База!N1229-'База (2)'!N1214</f>
        <v>0</v>
      </c>
      <c r="O1214" s="19">
        <f>База!O1229-'База (2)'!O1214</f>
        <v>0</v>
      </c>
      <c r="P1214" s="32">
        <f>База!P1229-'База (2)'!P1214</f>
        <v>0</v>
      </c>
      <c r="Q1214" s="93"/>
      <c r="R1214" s="93"/>
      <c r="S1214" s="93"/>
      <c r="T1214" s="87"/>
      <c r="U1214" s="81"/>
    </row>
    <row r="1215" spans="1:21" s="20" customFormat="1" outlineLevel="1">
      <c r="A1215" s="25"/>
      <c r="B1215" s="5" t="s">
        <v>141</v>
      </c>
      <c r="C1215" s="6" t="s">
        <v>140</v>
      </c>
      <c r="D1215" s="161" t="s">
        <v>159</v>
      </c>
      <c r="E1215" s="26">
        <f>База!E1230-'База (2)'!E1215</f>
        <v>399</v>
      </c>
      <c r="F1215" s="21">
        <f>База!F1230-'База (2)'!F1215</f>
        <v>-219</v>
      </c>
      <c r="G1215" s="27">
        <f>База!G1230-'База (2)'!G1215</f>
        <v>28878801.100000001</v>
      </c>
      <c r="H1215" s="26">
        <f>База!H1230-'База (2)'!H1215</f>
        <v>965</v>
      </c>
      <c r="I1215" s="21">
        <f>База!I1230-'База (2)'!I1215</f>
        <v>5237</v>
      </c>
      <c r="J1215" s="27">
        <f>База!J1230-'База (2)'!J1215</f>
        <v>53943755.109999999</v>
      </c>
      <c r="K1215" s="111">
        <f>База!K1230-'База (2)'!K1215</f>
        <v>566</v>
      </c>
      <c r="L1215" s="18">
        <f>База!L1230-'База (2)'!L1215</f>
        <v>5456</v>
      </c>
      <c r="M1215" s="29">
        <f>База!M1230-'База (2)'!M1215</f>
        <v>25064954.009999998</v>
      </c>
      <c r="N1215" s="181">
        <f>База!N1230-'База (2)'!N1215</f>
        <v>0.96887550200803219</v>
      </c>
      <c r="O1215" s="19">
        <f>База!O1230-'База (2)'!O1215</f>
        <v>0.91909441909441913</v>
      </c>
      <c r="P1215" s="32">
        <f>База!P1230-'База (2)'!P1215</f>
        <v>0.96182384217777295</v>
      </c>
      <c r="Q1215" s="93"/>
      <c r="R1215" s="93"/>
      <c r="S1215" s="93"/>
      <c r="T1215" s="87"/>
      <c r="U1215" s="81"/>
    </row>
    <row r="1216" spans="1:21" s="20" customFormat="1" outlineLevel="1">
      <c r="A1216" s="25"/>
      <c r="B1216" s="5"/>
      <c r="C1216" s="8" t="s">
        <v>166</v>
      </c>
      <c r="D1216" s="162" t="s">
        <v>159</v>
      </c>
      <c r="E1216" s="28" t="e">
        <f>База!#REF!-'База (2)'!E1216</f>
        <v>#REF!</v>
      </c>
      <c r="F1216" s="17" t="e">
        <f>База!#REF!-'База (2)'!F1216</f>
        <v>#REF!</v>
      </c>
      <c r="G1216" s="29" t="e">
        <f>База!#REF!-'База (2)'!G1216</f>
        <v>#REF!</v>
      </c>
      <c r="H1216" s="28" t="e">
        <f>База!#REF!-'База (2)'!H1216</f>
        <v>#REF!</v>
      </c>
      <c r="I1216" s="17" t="e">
        <f>База!#REF!-'База (2)'!I1216</f>
        <v>#REF!</v>
      </c>
      <c r="J1216" s="29" t="e">
        <f>База!#REF!-'База (2)'!J1216</f>
        <v>#REF!</v>
      </c>
      <c r="K1216" s="111" t="e">
        <f>База!#REF!-'База (2)'!K1216</f>
        <v>#REF!</v>
      </c>
      <c r="L1216" s="18" t="e">
        <f>База!#REF!-'База (2)'!L1216</f>
        <v>#REF!</v>
      </c>
      <c r="M1216" s="29" t="e">
        <f>База!#REF!-'База (2)'!M1216</f>
        <v>#REF!</v>
      </c>
      <c r="N1216" s="181" t="e">
        <f>База!#REF!-'База (2)'!N1216</f>
        <v>#REF!</v>
      </c>
      <c r="O1216" s="19" t="e">
        <f>База!#REF!-'База (2)'!O1216</f>
        <v>#REF!</v>
      </c>
      <c r="P1216" s="32" t="e">
        <f>База!#REF!-'База (2)'!P1216</f>
        <v>#REF!</v>
      </c>
      <c r="Q1216" s="93"/>
      <c r="R1216" s="93"/>
      <c r="S1216" s="93"/>
      <c r="T1216" s="87"/>
      <c r="U1216" s="81"/>
    </row>
    <row r="1217" spans="1:21" s="16" customFormat="1" outlineLevel="1">
      <c r="A1217" s="24"/>
      <c r="B1217" s="5"/>
      <c r="C1217" s="8" t="s">
        <v>167</v>
      </c>
      <c r="D1217" s="162" t="s">
        <v>159</v>
      </c>
      <c r="E1217" s="28">
        <f>База!E1231-'База (2)'!E1217</f>
        <v>0</v>
      </c>
      <c r="F1217" s="18">
        <f>База!F1231-'База (2)'!F1217</f>
        <v>0</v>
      </c>
      <c r="G1217" s="29">
        <f>База!G1231-'База (2)'!G1217</f>
        <v>0</v>
      </c>
      <c r="H1217" s="28">
        <f>База!H1231-'База (2)'!H1217</f>
        <v>0</v>
      </c>
      <c r="I1217" s="18">
        <f>База!I1231-'База (2)'!I1217</f>
        <v>0</v>
      </c>
      <c r="J1217" s="29">
        <f>База!J1231-'База (2)'!J1217</f>
        <v>0</v>
      </c>
      <c r="K1217" s="165">
        <f>База!K1231-'База (2)'!K1217</f>
        <v>0</v>
      </c>
      <c r="L1217" s="21">
        <f>База!L1231-'База (2)'!L1217</f>
        <v>0</v>
      </c>
      <c r="M1217" s="27">
        <f>База!M1231-'База (2)'!M1217</f>
        <v>0</v>
      </c>
      <c r="N1217" s="30">
        <f>База!N1231-'База (2)'!N1217</f>
        <v>0</v>
      </c>
      <c r="O1217" s="15">
        <f>База!O1231-'База (2)'!O1217</f>
        <v>0</v>
      </c>
      <c r="P1217" s="31">
        <f>База!P1231-'База (2)'!P1217</f>
        <v>0</v>
      </c>
      <c r="Q1217" s="92"/>
      <c r="R1217" s="92"/>
      <c r="S1217" s="92"/>
      <c r="T1217" s="86"/>
      <c r="U1217" s="81"/>
    </row>
    <row r="1218" spans="1:21" s="20" customFormat="1" ht="31.5" outlineLevel="1">
      <c r="A1218" s="25"/>
      <c r="B1218" s="5"/>
      <c r="C1218" s="129" t="s">
        <v>182</v>
      </c>
      <c r="D1218" s="162" t="s">
        <v>159</v>
      </c>
      <c r="E1218" s="28">
        <f>База!E1232-'База (2)'!E1218</f>
        <v>0</v>
      </c>
      <c r="F1218" s="17">
        <f>База!F1232-'База (2)'!F1218</f>
        <v>0</v>
      </c>
      <c r="G1218" s="29">
        <f>База!G1232-'База (2)'!G1218</f>
        <v>0</v>
      </c>
      <c r="H1218" s="28">
        <f>База!H1232-'База (2)'!H1218</f>
        <v>0</v>
      </c>
      <c r="I1218" s="17">
        <f>База!I1232-'База (2)'!I1218</f>
        <v>0</v>
      </c>
      <c r="J1218" s="29">
        <f>База!J1232-'База (2)'!J1218</f>
        <v>0</v>
      </c>
      <c r="K1218" s="111">
        <f>База!K1232-'База (2)'!K1218</f>
        <v>0</v>
      </c>
      <c r="L1218" s="18">
        <f>База!L1232-'База (2)'!L1218</f>
        <v>0</v>
      </c>
      <c r="M1218" s="29">
        <f>База!M1232-'База (2)'!M1218</f>
        <v>0</v>
      </c>
      <c r="N1218" s="181">
        <f>База!N1232-'База (2)'!N1218</f>
        <v>0</v>
      </c>
      <c r="O1218" s="19">
        <f>База!O1232-'База (2)'!O1218</f>
        <v>0</v>
      </c>
      <c r="P1218" s="32">
        <f>База!P1232-'База (2)'!P1218</f>
        <v>0</v>
      </c>
      <c r="Q1218" s="93"/>
      <c r="R1218" s="93"/>
      <c r="S1218" s="93"/>
      <c r="T1218" s="87"/>
      <c r="U1218" s="81"/>
    </row>
    <row r="1219" spans="1:21" s="20" customFormat="1" outlineLevel="1">
      <c r="A1219" s="25"/>
      <c r="B1219" s="7" t="s">
        <v>185</v>
      </c>
      <c r="C1219" s="8" t="s">
        <v>157</v>
      </c>
      <c r="D1219" s="162" t="s">
        <v>159</v>
      </c>
      <c r="E1219" s="28">
        <f>База!E1233-'База (2)'!E1219</f>
        <v>399</v>
      </c>
      <c r="F1219" s="17">
        <f>База!F1233-'База (2)'!F1219</f>
        <v>-219</v>
      </c>
      <c r="G1219" s="29">
        <f>База!G1233-'База (2)'!G1219</f>
        <v>28878801.100000001</v>
      </c>
      <c r="H1219" s="28">
        <f>База!H1233-'База (2)'!H1219</f>
        <v>965</v>
      </c>
      <c r="I1219" s="17">
        <f>База!I1233-'База (2)'!I1219</f>
        <v>5237</v>
      </c>
      <c r="J1219" s="29">
        <f>База!J1233-'База (2)'!J1219</f>
        <v>53943755.109999999</v>
      </c>
      <c r="K1219" s="111">
        <f>База!K1233-'База (2)'!K1219</f>
        <v>566</v>
      </c>
      <c r="L1219" s="18">
        <f>База!L1233-'База (2)'!L1219</f>
        <v>5456</v>
      </c>
      <c r="M1219" s="29">
        <f>База!M1233-'База (2)'!M1219</f>
        <v>25064954.009999998</v>
      </c>
      <c r="N1219" s="181">
        <f>База!N1233-'База (2)'!N1219</f>
        <v>0.96887550200803219</v>
      </c>
      <c r="O1219" s="19">
        <f>База!O1233-'База (2)'!O1219</f>
        <v>0.91909441909441913</v>
      </c>
      <c r="P1219" s="32">
        <f>База!P1233-'База (2)'!P1219</f>
        <v>0.96182384217777295</v>
      </c>
      <c r="Q1219" s="93"/>
      <c r="R1219" s="93"/>
      <c r="S1219" s="93"/>
      <c r="T1219" s="87"/>
      <c r="U1219" s="81"/>
    </row>
    <row r="1220" spans="1:21" s="20" customFormat="1" outlineLevel="1">
      <c r="A1220" s="25"/>
      <c r="B1220" s="7" t="s">
        <v>186</v>
      </c>
      <c r="C1220" s="8" t="s">
        <v>183</v>
      </c>
      <c r="D1220" s="162" t="s">
        <v>159</v>
      </c>
      <c r="E1220" s="28">
        <f>База!E1234-'База (2)'!E1220</f>
        <v>0</v>
      </c>
      <c r="F1220" s="17">
        <f>База!F1234-'База (2)'!F1220</f>
        <v>0</v>
      </c>
      <c r="G1220" s="29">
        <f>База!G1234-'База (2)'!G1220</f>
        <v>0</v>
      </c>
      <c r="H1220" s="28">
        <f>База!H1234-'База (2)'!H1220</f>
        <v>0</v>
      </c>
      <c r="I1220" s="17">
        <f>База!I1234-'База (2)'!I1220</f>
        <v>0</v>
      </c>
      <c r="J1220" s="29">
        <f>База!J1234-'База (2)'!J1220</f>
        <v>0</v>
      </c>
      <c r="K1220" s="111">
        <f>База!K1234-'База (2)'!K1220</f>
        <v>0</v>
      </c>
      <c r="L1220" s="18">
        <f>База!L1234-'База (2)'!L1220</f>
        <v>0</v>
      </c>
      <c r="M1220" s="29">
        <f>База!M1234-'База (2)'!M1220</f>
        <v>0</v>
      </c>
      <c r="N1220" s="181">
        <f>База!N1234-'База (2)'!N1220</f>
        <v>0</v>
      </c>
      <c r="O1220" s="19">
        <f>База!O1234-'База (2)'!O1220</f>
        <v>0</v>
      </c>
      <c r="P1220" s="32">
        <f>База!P1234-'База (2)'!P1220</f>
        <v>0</v>
      </c>
      <c r="Q1220" s="93"/>
      <c r="R1220" s="93"/>
      <c r="S1220" s="93"/>
      <c r="T1220" s="87"/>
      <c r="U1220" s="81"/>
    </row>
    <row r="1221" spans="1:21" s="20" customFormat="1" outlineLevel="1">
      <c r="A1221" s="25"/>
      <c r="B1221" s="7" t="s">
        <v>187</v>
      </c>
      <c r="C1221" s="8" t="s">
        <v>156</v>
      </c>
      <c r="D1221" s="162"/>
      <c r="E1221" s="28" t="e">
        <f>База!#REF!-'База (2)'!E1221</f>
        <v>#REF!</v>
      </c>
      <c r="F1221" s="17" t="e">
        <f>База!#REF!-'База (2)'!F1221</f>
        <v>#REF!</v>
      </c>
      <c r="G1221" s="29" t="e">
        <f>База!#REF!-'База (2)'!G1221</f>
        <v>#REF!</v>
      </c>
      <c r="H1221" s="28" t="e">
        <f>База!#REF!-'База (2)'!H1221</f>
        <v>#REF!</v>
      </c>
      <c r="I1221" s="17" t="e">
        <f>База!#REF!-'База (2)'!I1221</f>
        <v>#REF!</v>
      </c>
      <c r="J1221" s="29" t="e">
        <f>База!#REF!-'База (2)'!J1221</f>
        <v>#REF!</v>
      </c>
      <c r="K1221" s="111" t="e">
        <f>База!#REF!-'База (2)'!K1221</f>
        <v>#REF!</v>
      </c>
      <c r="L1221" s="18" t="e">
        <f>База!#REF!-'База (2)'!L1221</f>
        <v>#REF!</v>
      </c>
      <c r="M1221" s="29" t="e">
        <f>База!#REF!-'База (2)'!M1221</f>
        <v>#REF!</v>
      </c>
      <c r="N1221" s="181" t="e">
        <f>База!#REF!-'База (2)'!N1221</f>
        <v>#REF!</v>
      </c>
      <c r="O1221" s="19" t="e">
        <f>База!#REF!-'База (2)'!O1221</f>
        <v>#REF!</v>
      </c>
      <c r="P1221" s="32" t="e">
        <f>База!#REF!-'База (2)'!P1221</f>
        <v>#REF!</v>
      </c>
      <c r="Q1221" s="93"/>
      <c r="R1221" s="93"/>
      <c r="S1221" s="93"/>
      <c r="T1221" s="87"/>
      <c r="U1221" s="81"/>
    </row>
    <row r="1222" spans="1:21" s="20" customFormat="1" ht="31.5" outlineLevel="1">
      <c r="A1222" s="25"/>
      <c r="B1222" s="5" t="s">
        <v>139</v>
      </c>
      <c r="C1222" s="9" t="s">
        <v>142</v>
      </c>
      <c r="D1222" s="163" t="s">
        <v>1</v>
      </c>
      <c r="E1222" s="26">
        <f>База!E1235-'База (2)'!E1222</f>
        <v>-7893</v>
      </c>
      <c r="F1222" s="14">
        <f>База!F1235-'База (2)'!F1222</f>
        <v>-27448</v>
      </c>
      <c r="G1222" s="27">
        <f>База!G1235-'База (2)'!G1222</f>
        <v>35335852.267272711</v>
      </c>
      <c r="H1222" s="26">
        <f>База!H1235-'База (2)'!H1222</f>
        <v>-923</v>
      </c>
      <c r="I1222" s="14">
        <f>База!I1235-'База (2)'!I1222</f>
        <v>-8608</v>
      </c>
      <c r="J1222" s="27">
        <f>База!J1235-'База (2)'!J1222</f>
        <v>-2801194.3799999952</v>
      </c>
      <c r="K1222" s="111">
        <f>База!K1235-'База (2)'!K1222</f>
        <v>6970</v>
      </c>
      <c r="L1222" s="18">
        <f>База!L1235-'База (2)'!L1222</f>
        <v>18840</v>
      </c>
      <c r="M1222" s="29">
        <f>База!M1235-'База (2)'!M1222</f>
        <v>-38137046.647272699</v>
      </c>
      <c r="N1222" s="181">
        <f>База!N1235-'База (2)'!N1222</f>
        <v>0.37865057739717134</v>
      </c>
      <c r="O1222" s="19">
        <f>База!O1235-'База (2)'!O1222</f>
        <v>0.138334253014672</v>
      </c>
      <c r="P1222" s="32">
        <f>База!P1235-'База (2)'!P1222</f>
        <v>-8.3460594501345325E-2</v>
      </c>
      <c r="Q1222" s="93"/>
      <c r="R1222" s="93"/>
      <c r="S1222" s="93"/>
      <c r="T1222" s="87"/>
      <c r="U1222" s="81"/>
    </row>
    <row r="1223" spans="1:21" s="20" customFormat="1" ht="31.5" outlineLevel="1">
      <c r="A1223" s="25"/>
      <c r="B1223" s="7" t="s">
        <v>188</v>
      </c>
      <c r="C1223" s="10" t="s">
        <v>184</v>
      </c>
      <c r="D1223" s="164" t="s">
        <v>1</v>
      </c>
      <c r="E1223" s="28">
        <f>База!E1236-'База (2)'!E1223</f>
        <v>-7122</v>
      </c>
      <c r="F1223" s="17">
        <f>База!F1236-'База (2)'!F1223</f>
        <v>-24113</v>
      </c>
      <c r="G1223" s="29">
        <f>База!G1236-'База (2)'!G1223</f>
        <v>37541266.387272716</v>
      </c>
      <c r="H1223" s="28">
        <f>База!H1236-'База (2)'!H1223</f>
        <v>-120</v>
      </c>
      <c r="I1223" s="17">
        <f>База!I1236-'База (2)'!I1223</f>
        <v>-5458</v>
      </c>
      <c r="J1223" s="29">
        <f>База!J1236-'База (2)'!J1223</f>
        <v>-111065.37999999523</v>
      </c>
      <c r="K1223" s="111">
        <f>База!K1236-'База (2)'!K1223</f>
        <v>7002</v>
      </c>
      <c r="L1223" s="18">
        <f>База!L1236-'База (2)'!L1223</f>
        <v>18655</v>
      </c>
      <c r="M1223" s="29">
        <f>База!M1236-'База (2)'!M1223</f>
        <v>-37652331.767272703</v>
      </c>
      <c r="N1223" s="181">
        <f>База!N1236-'База (2)'!N1223</f>
        <v>0.46445909234735228</v>
      </c>
      <c r="O1223" s="19">
        <f>База!O1236-'База (2)'!O1223</f>
        <v>0.16000895128035655</v>
      </c>
      <c r="P1223" s="32">
        <f>База!P1236-'База (2)'!P1223</f>
        <v>-8.4995263475898114E-2</v>
      </c>
      <c r="Q1223" s="93"/>
      <c r="R1223" s="93"/>
      <c r="S1223" s="93"/>
      <c r="T1223" s="87"/>
      <c r="U1223" s="81"/>
    </row>
    <row r="1224" spans="1:21" s="20" customFormat="1" ht="31.5" outlineLevel="1">
      <c r="A1224" s="25"/>
      <c r="B1224" s="7"/>
      <c r="C1224" s="10" t="s">
        <v>224</v>
      </c>
      <c r="D1224" s="164"/>
      <c r="E1224" s="28">
        <f>База!E1237-'База (2)'!E1224</f>
        <v>-2831</v>
      </c>
      <c r="F1224" s="17">
        <f>База!F1237-'База (2)'!F1224</f>
        <v>-2280</v>
      </c>
      <c r="G1224" s="29">
        <f>База!G1237-'База (2)'!G1224</f>
        <v>-8208669.3099999996</v>
      </c>
      <c r="H1224" s="28">
        <f>База!H1237-'База (2)'!H1224</f>
        <v>0</v>
      </c>
      <c r="I1224" s="17">
        <f>База!I1237-'База (2)'!I1224</f>
        <v>0</v>
      </c>
      <c r="J1224" s="29">
        <f>База!J1237-'База (2)'!J1224</f>
        <v>0</v>
      </c>
      <c r="K1224" s="111">
        <f>База!K1237-'База (2)'!K1224</f>
        <v>2831</v>
      </c>
      <c r="L1224" s="18">
        <f>База!L1237-'База (2)'!L1224</f>
        <v>2280</v>
      </c>
      <c r="M1224" s="29">
        <f>База!M1237-'База (2)'!M1224</f>
        <v>8208669.3099999996</v>
      </c>
      <c r="N1224" s="181">
        <f>База!N1237-'База (2)'!N1224</f>
        <v>1</v>
      </c>
      <c r="O1224" s="19">
        <f>База!O1237-'База (2)'!O1224</f>
        <v>1</v>
      </c>
      <c r="P1224" s="32">
        <f>База!P1237-'База (2)'!P1224</f>
        <v>1</v>
      </c>
      <c r="Q1224" s="93"/>
      <c r="R1224" s="93"/>
      <c r="S1224" s="93"/>
      <c r="T1224" s="87"/>
      <c r="U1224" s="81"/>
    </row>
    <row r="1225" spans="1:21" s="20" customFormat="1" outlineLevel="1">
      <c r="A1225" s="25"/>
      <c r="B1225" s="7"/>
      <c r="C1225" s="10" t="s">
        <v>222</v>
      </c>
      <c r="D1225" s="164"/>
      <c r="E1225" s="28">
        <f>База!E1238-'База (2)'!E1225</f>
        <v>3976</v>
      </c>
      <c r="F1225" s="17">
        <f>База!F1238-'База (2)'!F1225</f>
        <v>0</v>
      </c>
      <c r="G1225" s="29">
        <f>База!G1238-'База (2)'!G1225</f>
        <v>22099448.939999998</v>
      </c>
      <c r="H1225" s="28">
        <f>База!H1238-'База (2)'!H1225</f>
        <v>-2112</v>
      </c>
      <c r="I1225" s="17">
        <f>База!I1238-'База (2)'!I1225</f>
        <v>0</v>
      </c>
      <c r="J1225" s="29">
        <f>База!J1238-'База (2)'!J1225</f>
        <v>-16250231</v>
      </c>
      <c r="K1225" s="111">
        <f>База!K1238-'База (2)'!K1225</f>
        <v>-6088</v>
      </c>
      <c r="L1225" s="18">
        <f>База!L1238-'База (2)'!L1225</f>
        <v>0</v>
      </c>
      <c r="M1225" s="29">
        <f>База!M1238-'База (2)'!M1225</f>
        <v>-38349679.939999998</v>
      </c>
      <c r="N1225" s="181">
        <f>База!N1238-'База (2)'!N1225</f>
        <v>-0.81436252026416156</v>
      </c>
      <c r="O1225" s="19">
        <f>База!O1238-'База (2)'!O1225</f>
        <v>0</v>
      </c>
      <c r="P1225" s="32">
        <f>База!P1238-'База (2)'!P1225</f>
        <v>-0.98878851446036609</v>
      </c>
      <c r="Q1225" s="93"/>
      <c r="R1225" s="93"/>
      <c r="S1225" s="93"/>
      <c r="T1225" s="87"/>
      <c r="U1225" s="81"/>
    </row>
    <row r="1226" spans="1:21" s="20" customFormat="1" outlineLevel="1">
      <c r="A1226" s="25"/>
      <c r="B1226" s="7" t="s">
        <v>189</v>
      </c>
      <c r="C1226" s="11" t="s">
        <v>144</v>
      </c>
      <c r="D1226" s="164" t="s">
        <v>1</v>
      </c>
      <c r="E1226" s="28">
        <f>База!E1243-'База (2)'!E1226</f>
        <v>-2536</v>
      </c>
      <c r="F1226" s="17">
        <f>База!F1243-'База (2)'!F1226</f>
        <v>-7893</v>
      </c>
      <c r="G1226" s="29">
        <f>База!G1243-'База (2)'!G1226</f>
        <v>-9497629.7100000009</v>
      </c>
      <c r="H1226" s="28">
        <f>База!H1243-'База (2)'!H1226</f>
        <v>-2255</v>
      </c>
      <c r="I1226" s="17">
        <f>База!I1243-'База (2)'!I1226</f>
        <v>-3946</v>
      </c>
      <c r="J1226" s="29">
        <f>База!J1243-'База (2)'!J1226</f>
        <v>-2327973.5299999993</v>
      </c>
      <c r="K1226" s="111">
        <f>База!K1243-'База (2)'!K1226</f>
        <v>281</v>
      </c>
      <c r="L1226" s="18">
        <f>База!L1243-'База (2)'!L1226</f>
        <v>3947</v>
      </c>
      <c r="M1226" s="29">
        <f>База!M1243-'База (2)'!M1226</f>
        <v>7169656.1800000006</v>
      </c>
      <c r="N1226" s="181">
        <f>База!N1243-'База (2)'!N1226</f>
        <v>0.88281189468953869</v>
      </c>
      <c r="O1226" s="19">
        <f>База!O1243-'База (2)'!O1226</f>
        <v>0.95858179477426331</v>
      </c>
      <c r="P1226" s="32">
        <f>База!P1243-'База (2)'!P1226</f>
        <v>1.2710778578822797</v>
      </c>
      <c r="Q1226" s="93"/>
      <c r="R1226" s="93"/>
      <c r="S1226" s="93"/>
      <c r="T1226" s="87"/>
      <c r="U1226" s="81"/>
    </row>
    <row r="1227" spans="1:21" s="16" customFormat="1" ht="16.5" outlineLevel="1" thickBot="1">
      <c r="A1227" s="51"/>
      <c r="B1227" s="52" t="s">
        <v>143</v>
      </c>
      <c r="C1227" s="53" t="s">
        <v>2</v>
      </c>
      <c r="D1227" s="176" t="s">
        <v>3</v>
      </c>
      <c r="E1227" s="171">
        <f>База!E1244-'База (2)'!E1227</f>
        <v>164</v>
      </c>
      <c r="F1227" s="54">
        <f>База!F1244-'База (2)'!F1227</f>
        <v>1074</v>
      </c>
      <c r="G1227" s="55">
        <f>База!G1244-'База (2)'!G1227</f>
        <v>5269838</v>
      </c>
      <c r="H1227" s="171">
        <f>База!H1244-'База (2)'!H1227</f>
        <v>180</v>
      </c>
      <c r="I1227" s="54">
        <f>База!I1244-'База (2)'!I1227</f>
        <v>960</v>
      </c>
      <c r="J1227" s="55">
        <f>База!J1244-'База (2)'!J1227</f>
        <v>5796666</v>
      </c>
      <c r="K1227" s="180">
        <f>База!K1244-'База (2)'!K1227</f>
        <v>16</v>
      </c>
      <c r="L1227" s="99">
        <f>База!L1244-'База (2)'!L1227</f>
        <v>-114</v>
      </c>
      <c r="M1227" s="55">
        <f>База!M1244-'База (2)'!M1227</f>
        <v>526828</v>
      </c>
      <c r="N1227" s="188">
        <f>База!N1244-'База (2)'!N1227</f>
        <v>9.7560975609756101E-2</v>
      </c>
      <c r="O1227" s="56">
        <f>База!O1244-'База (2)'!O1227</f>
        <v>-0.10614525139664804</v>
      </c>
      <c r="P1227" s="57">
        <f>База!P1244-'База (2)'!P1227</f>
        <v>9.9970435523824452E-2</v>
      </c>
      <c r="Q1227" s="92"/>
      <c r="R1227" s="92"/>
      <c r="S1227" s="92"/>
      <c r="T1227" s="86"/>
      <c r="U1227" s="81"/>
    </row>
    <row r="1228" spans="1:21" s="20" customFormat="1">
      <c r="E1228" s="20">
        <f>База!E1245-'База (2)'!E1228</f>
        <v>0</v>
      </c>
      <c r="F1228" s="20">
        <f>База!F1245-'База (2)'!F1228</f>
        <v>0</v>
      </c>
      <c r="G1228" s="22">
        <f>База!G1245-'База (2)'!G1228</f>
        <v>-5.6028366088867188E-6</v>
      </c>
      <c r="H1228" s="22">
        <f>База!H1245-'База (2)'!H1228</f>
        <v>0</v>
      </c>
      <c r="I1228" s="22">
        <f>База!I1245-'База (2)'!I1228</f>
        <v>0</v>
      </c>
      <c r="J1228" s="22">
        <f>База!J1245-'База (2)'!J1228</f>
        <v>-5.3644180297851563E-7</v>
      </c>
      <c r="K1228" s="20">
        <f>База!K1245-'База (2)'!K1228</f>
        <v>0</v>
      </c>
      <c r="L1228" s="20">
        <f>База!L1245-'База (2)'!L1228</f>
        <v>0</v>
      </c>
      <c r="M1228" s="22">
        <f>База!M1245-'База (2)'!M1228</f>
        <v>0</v>
      </c>
      <c r="N1228" s="20">
        <f>База!N1245-'База (2)'!N1228</f>
        <v>0</v>
      </c>
      <c r="O1228" s="20">
        <f>База!O1245-'База (2)'!O1228</f>
        <v>0</v>
      </c>
      <c r="P1228" s="20">
        <f>База!P1245-'База (2)'!P1228</f>
        <v>0</v>
      </c>
      <c r="T1228" s="87"/>
    </row>
    <row r="1229" spans="1:21" s="12" customFormat="1">
      <c r="E1229" s="12">
        <f>База!E1246-'База (2)'!E1229</f>
        <v>0</v>
      </c>
      <c r="F1229" s="12">
        <f>База!F1246-'База (2)'!F1229</f>
        <v>0</v>
      </c>
      <c r="G1229" s="12">
        <f>База!G1246-'База (2)'!G1229</f>
        <v>0</v>
      </c>
      <c r="H1229" s="12">
        <f>База!H1246-'База (2)'!H1229</f>
        <v>0</v>
      </c>
      <c r="I1229" s="12">
        <f>База!I1246-'База (2)'!I1229</f>
        <v>0</v>
      </c>
      <c r="J1229" s="23">
        <f>База!J1246-'База (2)'!J1229</f>
        <v>0</v>
      </c>
      <c r="K1229" s="20">
        <f>База!K1246-'База (2)'!K1229</f>
        <v>0</v>
      </c>
      <c r="L1229" s="20">
        <f>База!L1246-'База (2)'!L1229</f>
        <v>0</v>
      </c>
      <c r="M1229" s="22">
        <f>База!M1246-'База (2)'!M1229</f>
        <v>0</v>
      </c>
      <c r="N1229" s="12">
        <f>База!N1246-'База (2)'!N1229</f>
        <v>0</v>
      </c>
      <c r="O1229" s="12">
        <f>База!O1246-'База (2)'!O1229</f>
        <v>0</v>
      </c>
      <c r="P1229" s="12">
        <f>База!P1246-'База (2)'!P1229</f>
        <v>0</v>
      </c>
      <c r="T1229" s="83"/>
    </row>
    <row r="1230" spans="1:21" s="12" customFormat="1">
      <c r="C1230" s="45"/>
      <c r="E1230" s="12" t="e">
        <f>База!#REF!-'База (2)'!E1230</f>
        <v>#REF!</v>
      </c>
      <c r="F1230" s="12" t="e">
        <f>База!#REF!-'База (2)'!F1230</f>
        <v>#REF!</v>
      </c>
      <c r="G1230" s="12" t="e">
        <f>База!#REF!-'База (2)'!G1230</f>
        <v>#REF!</v>
      </c>
      <c r="H1230" s="12" t="e">
        <f>База!#REF!-'База (2)'!H1230</f>
        <v>#REF!</v>
      </c>
      <c r="I1230" s="12" t="e">
        <f>База!#REF!-'База (2)'!I1230</f>
        <v>#REF!</v>
      </c>
      <c r="J1230" s="23" t="e">
        <f>База!#REF!-'База (2)'!J1230</f>
        <v>#REF!</v>
      </c>
      <c r="K1230" s="20" t="e">
        <f>База!#REF!-'База (2)'!K1230</f>
        <v>#REF!</v>
      </c>
      <c r="L1230" s="20" t="e">
        <f>База!#REF!-'База (2)'!L1230</f>
        <v>#REF!</v>
      </c>
      <c r="M1230" s="22" t="e">
        <f>База!#REF!-'База (2)'!M1230</f>
        <v>#REF!</v>
      </c>
      <c r="N1230" s="12" t="e">
        <f>База!#REF!-'База (2)'!N1230</f>
        <v>#REF!</v>
      </c>
      <c r="O1230" s="12" t="e">
        <f>База!#REF!-'База (2)'!O1230</f>
        <v>#REF!</v>
      </c>
      <c r="P1230" s="12" t="e">
        <f>База!#REF!-'База (2)'!P1230</f>
        <v>#REF!</v>
      </c>
      <c r="T1230" s="83"/>
    </row>
    <row r="1231" spans="1:21">
      <c r="C1231" s="46" t="s">
        <v>149</v>
      </c>
      <c r="D1231" s="47"/>
      <c r="E1231" s="47" t="e">
        <f>База!#REF!-'База (2)'!E1231</f>
        <v>#REF!</v>
      </c>
      <c r="F1231" s="47" t="e">
        <f>База!#REF!-'База (2)'!F1231</f>
        <v>#REF!</v>
      </c>
      <c r="G1231" s="48" t="e">
        <f>База!#REF!-'База (2)'!G1231</f>
        <v>#REF!</v>
      </c>
      <c r="H1231" s="222" t="e">
        <f>База!#REF!-'База (2)'!H1231</f>
        <v>#REF!</v>
      </c>
      <c r="I1231" s="222" t="e">
        <f>База!#REF!-'База (2)'!I1231</f>
        <v>#REF!</v>
      </c>
      <c r="J1231" s="223" t="e">
        <f>База!#REF!-'База (2)'!J1231</f>
        <v>#REF!</v>
      </c>
      <c r="K1231" s="2" t="e">
        <f>База!#REF!-'База (2)'!K1231</f>
        <v>#REF!</v>
      </c>
      <c r="L1231" s="2" t="e">
        <f>База!#REF!-'База (2)'!L1231</f>
        <v>#REF!</v>
      </c>
      <c r="M1231" s="80" t="e">
        <f>База!#REF!-'База (2)'!M1231</f>
        <v>#REF!</v>
      </c>
      <c r="N1231" s="1" t="e">
        <f>База!#REF!-'База (2)'!N1231</f>
        <v>#REF!</v>
      </c>
      <c r="O1231" s="1" t="e">
        <f>База!#REF!-'База (2)'!O1231</f>
        <v>#REF!</v>
      </c>
      <c r="P1231" s="1" t="e">
        <f>База!#REF!-'База (2)'!P1231</f>
        <v>#REF!</v>
      </c>
    </row>
    <row r="1232" spans="1:21">
      <c r="C1232" s="58" t="s">
        <v>137</v>
      </c>
      <c r="D1232" s="189" t="s">
        <v>194</v>
      </c>
      <c r="E1232" s="191" t="e">
        <f>База!#REF!-'База (2)'!E1232</f>
        <v>#REF!</v>
      </c>
      <c r="F1232" s="191" t="e">
        <f>База!#REF!-'База (2)'!F1232</f>
        <v>#REF!</v>
      </c>
      <c r="G1232" s="195" t="e">
        <f>База!#REF!-'База (2)'!G1232</f>
        <v>#REF!</v>
      </c>
      <c r="H1232" s="224" t="e">
        <f>База!#REF!-'База (2)'!H1232</f>
        <v>#REF!</v>
      </c>
      <c r="I1232" s="224" t="e">
        <f>База!#REF!-'База (2)'!I1232</f>
        <v>#REF!</v>
      </c>
      <c r="J1232" s="225" t="e">
        <f>База!#REF!-'База (2)'!J1232</f>
        <v>#REF!</v>
      </c>
      <c r="K1232" s="2" t="e">
        <f>База!#REF!-'База (2)'!K1232</f>
        <v>#REF!</v>
      </c>
      <c r="L1232" s="2" t="e">
        <f>База!#REF!-'База (2)'!L1232</f>
        <v>#REF!</v>
      </c>
      <c r="M1232" s="80" t="e">
        <f>База!#REF!-'База (2)'!M1232</f>
        <v>#REF!</v>
      </c>
      <c r="N1232" s="1" t="e">
        <f>База!#REF!-'База (2)'!N1232</f>
        <v>#REF!</v>
      </c>
      <c r="O1232" s="1" t="e">
        <f>База!#REF!-'База (2)'!O1232</f>
        <v>#REF!</v>
      </c>
      <c r="P1232" s="1" t="e">
        <f>База!#REF!-'База (2)'!P1232</f>
        <v>#REF!</v>
      </c>
    </row>
    <row r="1233" spans="3:20">
      <c r="C1233" s="59" t="s">
        <v>166</v>
      </c>
      <c r="D1233" s="190" t="s">
        <v>194</v>
      </c>
      <c r="E1233" s="191" t="e">
        <f>База!#REF!-'База (2)'!E1233</f>
        <v>#REF!</v>
      </c>
      <c r="F1233" s="191" t="e">
        <f>База!#REF!-'База (2)'!F1233</f>
        <v>#REF!</v>
      </c>
      <c r="G1233" s="195" t="e">
        <f>База!#REF!-'База (2)'!G1233</f>
        <v>#REF!</v>
      </c>
      <c r="H1233" s="224" t="e">
        <f>База!#REF!-'База (2)'!H1233</f>
        <v>#REF!</v>
      </c>
      <c r="I1233" s="224" t="e">
        <f>База!#REF!-'База (2)'!I1233</f>
        <v>#REF!</v>
      </c>
      <c r="J1233" s="224" t="e">
        <f>База!#REF!-'База (2)'!J1233</f>
        <v>#REF!</v>
      </c>
      <c r="K1233" s="2" t="e">
        <f>База!#REF!-'База (2)'!K1233</f>
        <v>#REF!</v>
      </c>
      <c r="L1233" s="2" t="e">
        <f>База!#REF!-'База (2)'!L1233</f>
        <v>#REF!</v>
      </c>
      <c r="M1233" s="2" t="e">
        <f>База!#REF!-'База (2)'!M1233</f>
        <v>#REF!</v>
      </c>
      <c r="N1233" s="1" t="e">
        <f>База!#REF!-'База (2)'!N1233</f>
        <v>#REF!</v>
      </c>
      <c r="O1233" s="1" t="e">
        <f>База!#REF!-'База (2)'!O1233</f>
        <v>#REF!</v>
      </c>
      <c r="P1233" s="1" t="e">
        <f>База!#REF!-'База (2)'!P1233</f>
        <v>#REF!</v>
      </c>
    </row>
    <row r="1234" spans="3:20">
      <c r="C1234" s="59" t="s">
        <v>167</v>
      </c>
      <c r="D1234" s="190" t="s">
        <v>194</v>
      </c>
      <c r="E1234" s="191" t="e">
        <f>База!#REF!-'База (2)'!E1234</f>
        <v>#REF!</v>
      </c>
      <c r="F1234" s="191" t="e">
        <f>База!#REF!-'База (2)'!F1234</f>
        <v>#REF!</v>
      </c>
      <c r="G1234" s="195" t="e">
        <f>База!#REF!-'База (2)'!G1234</f>
        <v>#REF!</v>
      </c>
      <c r="H1234" s="224" t="e">
        <f>База!#REF!-'База (2)'!H1234</f>
        <v>#REF!</v>
      </c>
      <c r="I1234" s="224" t="e">
        <f>База!#REF!-'База (2)'!I1234</f>
        <v>#REF!</v>
      </c>
      <c r="J1234" s="225" t="e">
        <f>База!#REF!-'База (2)'!J1234</f>
        <v>#REF!</v>
      </c>
      <c r="K1234" s="2" t="e">
        <f>База!#REF!-'База (2)'!K1234</f>
        <v>#REF!</v>
      </c>
      <c r="L1234" s="2" t="e">
        <f>База!#REF!-'База (2)'!L1234</f>
        <v>#REF!</v>
      </c>
      <c r="M1234" s="2" t="e">
        <f>База!#REF!-'База (2)'!M1234</f>
        <v>#REF!</v>
      </c>
      <c r="N1234" s="1" t="e">
        <f>База!#REF!-'База (2)'!N1234</f>
        <v>#REF!</v>
      </c>
      <c r="O1234" s="1" t="e">
        <f>База!#REF!-'База (2)'!O1234</f>
        <v>#REF!</v>
      </c>
      <c r="P1234" s="1" t="e">
        <f>База!#REF!-'База (2)'!P1234</f>
        <v>#REF!</v>
      </c>
    </row>
    <row r="1235" spans="3:20">
      <c r="C1235" s="59" t="s">
        <v>138</v>
      </c>
      <c r="D1235" s="190" t="s">
        <v>194</v>
      </c>
      <c r="E1235" s="191" t="e">
        <f>База!#REF!-'База (2)'!E1235</f>
        <v>#REF!</v>
      </c>
      <c r="F1235" s="191" t="e">
        <f>База!#REF!-'База (2)'!F1235</f>
        <v>#REF!</v>
      </c>
      <c r="G1235" s="195" t="e">
        <f>База!#REF!-'База (2)'!G1235</f>
        <v>#REF!</v>
      </c>
      <c r="H1235" s="224" t="e">
        <f>База!#REF!-'База (2)'!H1235</f>
        <v>#REF!</v>
      </c>
      <c r="I1235" s="224" t="e">
        <f>База!#REF!-'База (2)'!I1235</f>
        <v>#REF!</v>
      </c>
      <c r="J1235" s="225" t="e">
        <f>База!#REF!-'База (2)'!J1235</f>
        <v>#REF!</v>
      </c>
      <c r="K1235" s="2" t="e">
        <f>База!#REF!-'База (2)'!K1235</f>
        <v>#REF!</v>
      </c>
      <c r="L1235" s="2" t="e">
        <f>База!#REF!-'База (2)'!L1235</f>
        <v>#REF!</v>
      </c>
      <c r="M1235" s="2" t="e">
        <f>База!#REF!-'База (2)'!M1235</f>
        <v>#REF!</v>
      </c>
      <c r="N1235" s="1" t="e">
        <f>База!#REF!-'База (2)'!N1235</f>
        <v>#REF!</v>
      </c>
      <c r="O1235" s="1" t="e">
        <f>База!#REF!-'База (2)'!O1235</f>
        <v>#REF!</v>
      </c>
      <c r="P1235" s="1" t="e">
        <f>База!#REF!-'База (2)'!P1235</f>
        <v>#REF!</v>
      </c>
    </row>
    <row r="1236" spans="3:20" ht="31.5">
      <c r="C1236" s="115" t="s">
        <v>181</v>
      </c>
      <c r="D1236" s="190" t="s">
        <v>195</v>
      </c>
      <c r="E1236" s="191" t="e">
        <f>База!#REF!-'База (2)'!E1236</f>
        <v>#REF!</v>
      </c>
      <c r="F1236" s="191" t="e">
        <f>База!#REF!-'База (2)'!F1236</f>
        <v>#REF!</v>
      </c>
      <c r="G1236" s="195" t="e">
        <f>База!#REF!-'База (2)'!G1236</f>
        <v>#REF!</v>
      </c>
      <c r="H1236" s="224" t="e">
        <f>База!#REF!-'База (2)'!H1236</f>
        <v>#REF!</v>
      </c>
      <c r="I1236" s="226" t="e">
        <f>База!#REF!-'База (2)'!I1236</f>
        <v>#REF!</v>
      </c>
      <c r="J1236" s="225" t="e">
        <f>База!#REF!-'База (2)'!J1236</f>
        <v>#REF!</v>
      </c>
      <c r="K1236" s="2" t="e">
        <f>База!#REF!-'База (2)'!K1236</f>
        <v>#REF!</v>
      </c>
      <c r="L1236" s="2" t="e">
        <f>База!#REF!-'База (2)'!L1236</f>
        <v>#REF!</v>
      </c>
      <c r="M1236" s="2" t="e">
        <f>База!#REF!-'База (2)'!M1236</f>
        <v>#REF!</v>
      </c>
      <c r="N1236" s="1" t="e">
        <f>База!#REF!-'База (2)'!N1236</f>
        <v>#REF!</v>
      </c>
      <c r="O1236" s="1" t="e">
        <f>База!#REF!-'База (2)'!O1236</f>
        <v>#REF!</v>
      </c>
      <c r="P1236" s="1" t="e">
        <f>База!#REF!-'База (2)'!P1236</f>
        <v>#REF!</v>
      </c>
    </row>
    <row r="1237" spans="3:20" s="2" customFormat="1">
      <c r="C1237" s="59" t="s">
        <v>180</v>
      </c>
      <c r="D1237" s="190" t="s">
        <v>194</v>
      </c>
      <c r="E1237" s="192" t="e">
        <f>База!#REF!-'База (2)'!E1237</f>
        <v>#REF!</v>
      </c>
      <c r="F1237" s="192" t="e">
        <f>База!#REF!-'База (2)'!F1237</f>
        <v>#REF!</v>
      </c>
      <c r="G1237" s="196" t="e">
        <f>База!#REF!-'База (2)'!G1237</f>
        <v>#REF!</v>
      </c>
      <c r="H1237" s="224" t="e">
        <f>База!#REF!-'База (2)'!H1237</f>
        <v>#REF!</v>
      </c>
      <c r="I1237" s="224" t="e">
        <f>База!#REF!-'База (2)'!I1237</f>
        <v>#REF!</v>
      </c>
      <c r="J1237" s="224" t="e">
        <f>База!#REF!-'База (2)'!J1237</f>
        <v>#REF!</v>
      </c>
      <c r="K1237" s="2" t="e">
        <f>База!#REF!-'База (2)'!K1237</f>
        <v>#REF!</v>
      </c>
      <c r="L1237" s="2" t="e">
        <f>База!#REF!-'База (2)'!L1237</f>
        <v>#REF!</v>
      </c>
      <c r="M1237" s="2" t="e">
        <f>База!#REF!-'База (2)'!M1237</f>
        <v>#REF!</v>
      </c>
      <c r="N1237" s="2" t="e">
        <f>База!#REF!-'База (2)'!N1237</f>
        <v>#REF!</v>
      </c>
      <c r="O1237" s="2" t="e">
        <f>База!#REF!-'База (2)'!O1237</f>
        <v>#REF!</v>
      </c>
      <c r="P1237" s="2" t="e">
        <f>База!#REF!-'База (2)'!P1237</f>
        <v>#REF!</v>
      </c>
      <c r="T1237" s="88"/>
    </row>
    <row r="1238" spans="3:20" s="2" customFormat="1">
      <c r="C1238" s="59" t="s">
        <v>156</v>
      </c>
      <c r="D1238" s="190"/>
      <c r="E1238" s="192" t="e">
        <f>База!#REF!-'База (2)'!E1238</f>
        <v>#REF!</v>
      </c>
      <c r="F1238" s="192" t="e">
        <f>База!#REF!-'База (2)'!F1238</f>
        <v>#REF!</v>
      </c>
      <c r="G1238" s="196" t="e">
        <f>База!#REF!-'База (2)'!G1238</f>
        <v>#REF!</v>
      </c>
      <c r="H1238" s="224" t="e">
        <f>База!#REF!-'База (2)'!H1238</f>
        <v>#REF!</v>
      </c>
      <c r="I1238" s="226" t="e">
        <f>База!#REF!-'База (2)'!I1238</f>
        <v>#REF!</v>
      </c>
      <c r="J1238" s="225" t="e">
        <f>База!#REF!-'База (2)'!J1238</f>
        <v>#REF!</v>
      </c>
      <c r="K1238" s="197" t="e">
        <f>База!#REF!-'База (2)'!K1238</f>
        <v>#REF!</v>
      </c>
      <c r="L1238" s="197" t="e">
        <f>База!#REF!-'База (2)'!L1238</f>
        <v>#REF!</v>
      </c>
      <c r="M1238" s="197" t="e">
        <f>База!#REF!-'База (2)'!M1238</f>
        <v>#REF!</v>
      </c>
      <c r="N1238" s="2" t="e">
        <f>База!#REF!-'База (2)'!N1238</f>
        <v>#REF!</v>
      </c>
      <c r="O1238" s="2" t="e">
        <f>База!#REF!-'База (2)'!O1238</f>
        <v>#REF!</v>
      </c>
      <c r="P1238" s="2" t="e">
        <f>База!#REF!-'База (2)'!P1238</f>
        <v>#REF!</v>
      </c>
      <c r="T1238" s="88"/>
    </row>
    <row r="1239" spans="3:20">
      <c r="C1239" s="58" t="s">
        <v>140</v>
      </c>
      <c r="D1239" s="189" t="s">
        <v>159</v>
      </c>
      <c r="E1239" s="191" t="e">
        <f>База!#REF!-'База (2)'!E1239</f>
        <v>#REF!</v>
      </c>
      <c r="F1239" s="191" t="e">
        <f>База!#REF!-'База (2)'!F1239</f>
        <v>#REF!</v>
      </c>
      <c r="G1239" s="195" t="e">
        <f>База!#REF!-'База (2)'!G1239</f>
        <v>#REF!</v>
      </c>
      <c r="H1239" s="224" t="e">
        <f>База!#REF!-'База (2)'!H1239</f>
        <v>#REF!</v>
      </c>
      <c r="I1239" s="224" t="e">
        <f>База!#REF!-'База (2)'!I1239</f>
        <v>#REF!</v>
      </c>
      <c r="J1239" s="225" t="e">
        <f>База!#REF!-'База (2)'!J1239</f>
        <v>#REF!</v>
      </c>
      <c r="K1239" s="197" t="e">
        <f>База!#REF!-'База (2)'!K1239</f>
        <v>#REF!</v>
      </c>
      <c r="L1239" s="2" t="e">
        <f>База!#REF!-'База (2)'!L1239</f>
        <v>#REF!</v>
      </c>
      <c r="M1239" s="2" t="e">
        <f>База!#REF!-'База (2)'!M1239</f>
        <v>#REF!</v>
      </c>
      <c r="N1239" s="1" t="e">
        <f>База!#REF!-'База (2)'!N1239</f>
        <v>#REF!</v>
      </c>
      <c r="O1239" s="1" t="e">
        <f>База!#REF!-'База (2)'!O1239</f>
        <v>#REF!</v>
      </c>
      <c r="P1239" s="1" t="e">
        <f>База!#REF!-'База (2)'!P1239</f>
        <v>#REF!</v>
      </c>
    </row>
    <row r="1240" spans="3:20" s="2" customFormat="1">
      <c r="C1240" s="59" t="s">
        <v>166</v>
      </c>
      <c r="D1240" s="190" t="s">
        <v>159</v>
      </c>
      <c r="E1240" s="192" t="e">
        <f>База!#REF!-'База (2)'!E1240</f>
        <v>#REF!</v>
      </c>
      <c r="F1240" s="192" t="e">
        <f>База!#REF!-'База (2)'!F1240</f>
        <v>#REF!</v>
      </c>
      <c r="G1240" s="196" t="e">
        <f>База!#REF!-'База (2)'!G1240</f>
        <v>#REF!</v>
      </c>
      <c r="H1240" s="224" t="e">
        <f>База!#REF!-'База (2)'!H1240</f>
        <v>#REF!</v>
      </c>
      <c r="I1240" s="224" t="e">
        <f>База!#REF!-'База (2)'!I1240</f>
        <v>#REF!</v>
      </c>
      <c r="J1240" s="225" t="e">
        <f>База!#REF!-'База (2)'!J1240</f>
        <v>#REF!</v>
      </c>
      <c r="K1240" s="197" t="e">
        <f>База!#REF!-'База (2)'!K1240</f>
        <v>#REF!</v>
      </c>
      <c r="L1240" s="2" t="e">
        <f>База!#REF!-'База (2)'!L1240</f>
        <v>#REF!</v>
      </c>
      <c r="M1240" s="2" t="e">
        <f>База!#REF!-'База (2)'!M1240</f>
        <v>#REF!</v>
      </c>
      <c r="N1240" s="2" t="e">
        <f>База!#REF!-'База (2)'!N1240</f>
        <v>#REF!</v>
      </c>
      <c r="O1240" s="2" t="e">
        <f>База!#REF!-'База (2)'!O1240</f>
        <v>#REF!</v>
      </c>
      <c r="P1240" s="2" t="e">
        <f>База!#REF!-'База (2)'!P1240</f>
        <v>#REF!</v>
      </c>
      <c r="T1240" s="88"/>
    </row>
    <row r="1241" spans="3:20" s="2" customFormat="1">
      <c r="C1241" s="59" t="s">
        <v>167</v>
      </c>
      <c r="D1241" s="190" t="s">
        <v>159</v>
      </c>
      <c r="E1241" s="192" t="e">
        <f>База!#REF!-'База (2)'!E1241</f>
        <v>#REF!</v>
      </c>
      <c r="F1241" s="192" t="e">
        <f>База!#REF!-'База (2)'!F1241</f>
        <v>#REF!</v>
      </c>
      <c r="G1241" s="196" t="e">
        <f>База!#REF!-'База (2)'!G1241</f>
        <v>#REF!</v>
      </c>
      <c r="H1241" s="224" t="e">
        <f>База!#REF!-'База (2)'!H1241</f>
        <v>#REF!</v>
      </c>
      <c r="I1241" s="224" t="e">
        <f>База!#REF!-'База (2)'!I1241</f>
        <v>#REF!</v>
      </c>
      <c r="J1241" s="225" t="e">
        <f>База!#REF!-'База (2)'!J1241</f>
        <v>#REF!</v>
      </c>
      <c r="K1241" s="197" t="e">
        <f>База!#REF!-'База (2)'!K1241</f>
        <v>#REF!</v>
      </c>
      <c r="L1241" s="2" t="e">
        <f>База!#REF!-'База (2)'!L1241</f>
        <v>#REF!</v>
      </c>
      <c r="M1241" s="2" t="e">
        <f>База!#REF!-'База (2)'!M1241</f>
        <v>#REF!</v>
      </c>
      <c r="N1241" s="2" t="e">
        <f>База!#REF!-'База (2)'!N1241</f>
        <v>#REF!</v>
      </c>
      <c r="O1241" s="2" t="e">
        <f>База!#REF!-'База (2)'!O1241</f>
        <v>#REF!</v>
      </c>
      <c r="P1241" s="2" t="e">
        <f>База!#REF!-'База (2)'!P1241</f>
        <v>#REF!</v>
      </c>
      <c r="T1241" s="88"/>
    </row>
    <row r="1242" spans="3:20">
      <c r="C1242" s="59" t="s">
        <v>182</v>
      </c>
      <c r="D1242" s="190" t="s">
        <v>159</v>
      </c>
      <c r="E1242" s="192" t="e">
        <f>База!#REF!-'База (2)'!E1242</f>
        <v>#REF!</v>
      </c>
      <c r="F1242" s="192" t="e">
        <f>База!#REF!-'База (2)'!F1242</f>
        <v>#REF!</v>
      </c>
      <c r="G1242" s="196" t="e">
        <f>База!#REF!-'База (2)'!G1242</f>
        <v>#REF!</v>
      </c>
      <c r="H1242" s="224" t="e">
        <f>База!#REF!-'База (2)'!H1242</f>
        <v>#REF!</v>
      </c>
      <c r="I1242" s="224" t="e">
        <f>База!#REF!-'База (2)'!I1242</f>
        <v>#REF!</v>
      </c>
      <c r="J1242" s="225" t="e">
        <f>База!#REF!-'База (2)'!J1242</f>
        <v>#REF!</v>
      </c>
      <c r="K1242" s="197" t="e">
        <f>База!#REF!-'База (2)'!K1242</f>
        <v>#REF!</v>
      </c>
      <c r="L1242" s="2" t="e">
        <f>База!#REF!-'База (2)'!L1242</f>
        <v>#REF!</v>
      </c>
      <c r="M1242" s="2" t="e">
        <f>База!#REF!-'База (2)'!M1242</f>
        <v>#REF!</v>
      </c>
      <c r="N1242" s="1" t="e">
        <f>База!#REF!-'База (2)'!N1242</f>
        <v>#REF!</v>
      </c>
      <c r="O1242" s="1" t="e">
        <f>База!#REF!-'База (2)'!O1242</f>
        <v>#REF!</v>
      </c>
      <c r="P1242" s="1" t="e">
        <f>База!#REF!-'База (2)'!P1242</f>
        <v>#REF!</v>
      </c>
    </row>
    <row r="1243" spans="3:20">
      <c r="C1243" s="59" t="s">
        <v>157</v>
      </c>
      <c r="D1243" s="190" t="s">
        <v>159</v>
      </c>
      <c r="E1243" s="192" t="e">
        <f>База!#REF!-'База (2)'!E1243</f>
        <v>#REF!</v>
      </c>
      <c r="F1243" s="192" t="e">
        <f>База!#REF!-'База (2)'!F1243</f>
        <v>#REF!</v>
      </c>
      <c r="G1243" s="196" t="e">
        <f>База!#REF!-'База (2)'!G1243</f>
        <v>#REF!</v>
      </c>
      <c r="H1243" s="224" t="e">
        <f>База!#REF!-'База (2)'!H1243</f>
        <v>#REF!</v>
      </c>
      <c r="I1243" s="224" t="e">
        <f>База!#REF!-'База (2)'!I1243</f>
        <v>#REF!</v>
      </c>
      <c r="J1243" s="225" t="e">
        <f>База!#REF!-'База (2)'!J1243</f>
        <v>#REF!</v>
      </c>
      <c r="K1243" s="197" t="e">
        <f>База!#REF!-'База (2)'!K1243</f>
        <v>#REF!</v>
      </c>
      <c r="L1243" s="2" t="e">
        <f>База!#REF!-'База (2)'!L1243</f>
        <v>#REF!</v>
      </c>
      <c r="M1243" s="2" t="e">
        <f>База!#REF!-'База (2)'!M1243</f>
        <v>#REF!</v>
      </c>
      <c r="N1243" s="1" t="e">
        <f>База!#REF!-'База (2)'!N1243</f>
        <v>#REF!</v>
      </c>
      <c r="O1243" s="1" t="e">
        <f>База!#REF!-'База (2)'!O1243</f>
        <v>#REF!</v>
      </c>
      <c r="P1243" s="1" t="e">
        <f>База!#REF!-'База (2)'!P1243</f>
        <v>#REF!</v>
      </c>
    </row>
    <row r="1244" spans="3:20">
      <c r="C1244" s="59" t="s">
        <v>183</v>
      </c>
      <c r="D1244" s="190" t="s">
        <v>159</v>
      </c>
      <c r="E1244" s="192" t="e">
        <f>База!#REF!-'База (2)'!E1244</f>
        <v>#REF!</v>
      </c>
      <c r="F1244" s="192" t="e">
        <f>База!#REF!-'База (2)'!F1244</f>
        <v>#REF!</v>
      </c>
      <c r="G1244" s="196" t="e">
        <f>База!#REF!-'База (2)'!G1244</f>
        <v>#REF!</v>
      </c>
      <c r="H1244" s="224" t="e">
        <f>База!#REF!-'База (2)'!H1244</f>
        <v>#REF!</v>
      </c>
      <c r="I1244" s="224" t="e">
        <f>База!#REF!-'База (2)'!I1244</f>
        <v>#REF!</v>
      </c>
      <c r="J1244" s="225" t="e">
        <f>База!#REF!-'База (2)'!J1244</f>
        <v>#REF!</v>
      </c>
      <c r="K1244" s="197" t="e">
        <f>База!#REF!-'База (2)'!K1244</f>
        <v>#REF!</v>
      </c>
      <c r="L1244" s="2" t="e">
        <f>База!#REF!-'База (2)'!L1244</f>
        <v>#REF!</v>
      </c>
      <c r="M1244" s="2" t="e">
        <f>База!#REF!-'База (2)'!M1244</f>
        <v>#REF!</v>
      </c>
      <c r="N1244" s="1" t="e">
        <f>База!#REF!-'База (2)'!N1244</f>
        <v>#REF!</v>
      </c>
      <c r="O1244" s="1" t="e">
        <f>База!#REF!-'База (2)'!O1244</f>
        <v>#REF!</v>
      </c>
      <c r="P1244" s="1" t="e">
        <f>База!#REF!-'База (2)'!P1244</f>
        <v>#REF!</v>
      </c>
    </row>
    <row r="1245" spans="3:20">
      <c r="C1245" s="59" t="s">
        <v>156</v>
      </c>
      <c r="D1245" s="190"/>
      <c r="E1245" s="49" t="e">
        <f>База!#REF!-'База (2)'!E1245</f>
        <v>#REF!</v>
      </c>
      <c r="F1245" s="49" t="e">
        <f>База!#REF!-'База (2)'!F1245</f>
        <v>#REF!</v>
      </c>
      <c r="G1245" s="48" t="e">
        <f>База!#REF!-'База (2)'!G1245</f>
        <v>#REF!</v>
      </c>
      <c r="H1245" s="227" t="e">
        <f>База!#REF!-'База (2)'!H1245</f>
        <v>#REF!</v>
      </c>
      <c r="I1245" s="227" t="e">
        <f>База!#REF!-'База (2)'!I1245</f>
        <v>#REF!</v>
      </c>
      <c r="J1245" s="223" t="e">
        <f>База!#REF!-'База (2)'!J1245</f>
        <v>#REF!</v>
      </c>
      <c r="K1245" s="197" t="e">
        <f>База!#REF!-'База (2)'!K1245</f>
        <v>#REF!</v>
      </c>
      <c r="L1245" s="2" t="e">
        <f>База!#REF!-'База (2)'!L1245</f>
        <v>#REF!</v>
      </c>
      <c r="M1245" s="2" t="e">
        <f>База!#REF!-'База (2)'!M1245</f>
        <v>#REF!</v>
      </c>
      <c r="N1245" s="1" t="e">
        <f>База!#REF!-'База (2)'!N1245</f>
        <v>#REF!</v>
      </c>
      <c r="O1245" s="1" t="e">
        <f>База!#REF!-'База (2)'!O1245</f>
        <v>#REF!</v>
      </c>
      <c r="P1245" s="1" t="e">
        <f>База!#REF!-'База (2)'!P1245</f>
        <v>#REF!</v>
      </c>
    </row>
    <row r="1246" spans="3:20" ht="31.5">
      <c r="C1246" s="60" t="s">
        <v>142</v>
      </c>
      <c r="D1246" s="189" t="s">
        <v>1</v>
      </c>
      <c r="E1246" s="191" t="e">
        <f>База!#REF!-'База (2)'!E1246</f>
        <v>#REF!</v>
      </c>
      <c r="F1246" s="191" t="e">
        <f>База!#REF!-'База (2)'!F1246</f>
        <v>#REF!</v>
      </c>
      <c r="G1246" s="195" t="e">
        <f>База!#REF!-'База (2)'!G1246</f>
        <v>#REF!</v>
      </c>
      <c r="H1246" s="224" t="e">
        <f>База!#REF!-'База (2)'!H1246</f>
        <v>#REF!</v>
      </c>
      <c r="I1246" s="224" t="e">
        <f>База!#REF!-'База (2)'!I1246</f>
        <v>#REF!</v>
      </c>
      <c r="J1246" s="225" t="e">
        <f>База!#REF!-'База (2)'!J1246</f>
        <v>#REF!</v>
      </c>
      <c r="K1246" s="197" t="e">
        <f>База!#REF!-'База (2)'!K1246</f>
        <v>#REF!</v>
      </c>
      <c r="L1246" s="2" t="e">
        <f>База!#REF!-'База (2)'!L1246</f>
        <v>#REF!</v>
      </c>
      <c r="M1246" s="2" t="e">
        <f>База!#REF!-'База (2)'!M1246</f>
        <v>#REF!</v>
      </c>
      <c r="N1246" s="1" t="e">
        <f>База!#REF!-'База (2)'!N1246</f>
        <v>#REF!</v>
      </c>
      <c r="O1246" s="1" t="e">
        <f>База!#REF!-'База (2)'!O1246</f>
        <v>#REF!</v>
      </c>
      <c r="P1246" s="1" t="e">
        <f>База!#REF!-'База (2)'!P1246</f>
        <v>#REF!</v>
      </c>
    </row>
    <row r="1247" spans="3:20" ht="31.5">
      <c r="C1247" s="61" t="s">
        <v>184</v>
      </c>
      <c r="D1247" s="190" t="s">
        <v>1</v>
      </c>
      <c r="E1247" s="191" t="e">
        <f>База!#REF!-'База (2)'!E1247</f>
        <v>#REF!</v>
      </c>
      <c r="F1247" s="191" t="e">
        <f>База!#REF!-'База (2)'!F1247</f>
        <v>#REF!</v>
      </c>
      <c r="G1247" s="195" t="e">
        <f>База!#REF!-'База (2)'!G1247</f>
        <v>#REF!</v>
      </c>
      <c r="H1247" s="224" t="e">
        <f>База!#REF!-'База (2)'!H1247</f>
        <v>#REF!</v>
      </c>
      <c r="I1247" s="224" t="e">
        <f>База!#REF!-'База (2)'!I1247</f>
        <v>#REF!</v>
      </c>
      <c r="J1247" s="225" t="e">
        <f>База!#REF!-'База (2)'!J1247</f>
        <v>#REF!</v>
      </c>
      <c r="K1247" s="197" t="e">
        <f>База!#REF!-'База (2)'!K1247</f>
        <v>#REF!</v>
      </c>
      <c r="L1247" s="2" t="e">
        <f>База!#REF!-'База (2)'!L1247</f>
        <v>#REF!</v>
      </c>
      <c r="M1247" s="2" t="e">
        <f>База!#REF!-'База (2)'!M1247</f>
        <v>#REF!</v>
      </c>
      <c r="N1247" s="1" t="e">
        <f>База!#REF!-'База (2)'!N1247</f>
        <v>#REF!</v>
      </c>
      <c r="O1247" s="1" t="e">
        <f>База!#REF!-'База (2)'!O1247</f>
        <v>#REF!</v>
      </c>
      <c r="P1247" s="1" t="e">
        <f>База!#REF!-'База (2)'!P1247</f>
        <v>#REF!</v>
      </c>
    </row>
    <row r="1248" spans="3:20" ht="31.5">
      <c r="C1248" s="61" t="s">
        <v>224</v>
      </c>
      <c r="D1248" s="190"/>
      <c r="E1248" s="191" t="e">
        <f>База!#REF!-'База (2)'!E1248</f>
        <v>#REF!</v>
      </c>
      <c r="F1248" s="191" t="e">
        <f>База!#REF!-'База (2)'!F1248</f>
        <v>#REF!</v>
      </c>
      <c r="G1248" s="195" t="e">
        <f>База!#REF!-'База (2)'!G1248</f>
        <v>#REF!</v>
      </c>
      <c r="H1248" s="224" t="e">
        <f>База!#REF!-'База (2)'!H1248</f>
        <v>#REF!</v>
      </c>
      <c r="I1248" s="224" t="e">
        <f>База!#REF!-'База (2)'!I1248</f>
        <v>#REF!</v>
      </c>
      <c r="J1248" s="225" t="e">
        <f>База!#REF!-'База (2)'!J1248</f>
        <v>#REF!</v>
      </c>
      <c r="K1248" s="197" t="e">
        <f>База!#REF!-'База (2)'!K1248</f>
        <v>#REF!</v>
      </c>
      <c r="L1248" s="2" t="e">
        <f>База!#REF!-'База (2)'!L1248</f>
        <v>#REF!</v>
      </c>
      <c r="M1248" s="2" t="e">
        <f>База!#REF!-'База (2)'!M1248</f>
        <v>#REF!</v>
      </c>
      <c r="N1248" s="1" t="e">
        <f>База!#REF!-'База (2)'!N1248</f>
        <v>#REF!</v>
      </c>
      <c r="O1248" s="1" t="e">
        <f>База!#REF!-'База (2)'!O1248</f>
        <v>#REF!</v>
      </c>
      <c r="P1248" s="1" t="e">
        <f>База!#REF!-'База (2)'!P1248</f>
        <v>#REF!</v>
      </c>
    </row>
    <row r="1249" spans="3:20">
      <c r="C1249" s="61" t="s">
        <v>222</v>
      </c>
      <c r="D1249" s="190"/>
      <c r="E1249" s="191" t="e">
        <f>База!#REF!-'База (2)'!E1249</f>
        <v>#REF!</v>
      </c>
      <c r="F1249" s="191" t="e">
        <f>База!#REF!-'База (2)'!F1249</f>
        <v>#REF!</v>
      </c>
      <c r="G1249" s="195" t="e">
        <f>База!#REF!-'База (2)'!G1249</f>
        <v>#REF!</v>
      </c>
      <c r="H1249" s="224" t="e">
        <f>База!#REF!-'База (2)'!H1249</f>
        <v>#REF!</v>
      </c>
      <c r="I1249" s="224" t="e">
        <f>База!#REF!-'База (2)'!I1249</f>
        <v>#REF!</v>
      </c>
      <c r="J1249" s="225" t="e">
        <f>База!#REF!-'База (2)'!J1249</f>
        <v>#REF!</v>
      </c>
      <c r="K1249" s="197" t="e">
        <f>База!#REF!-'База (2)'!K1249</f>
        <v>#REF!</v>
      </c>
      <c r="L1249" s="2" t="e">
        <f>База!#REF!-'База (2)'!L1249</f>
        <v>#REF!</v>
      </c>
      <c r="M1249" s="2" t="e">
        <f>База!#REF!-'База (2)'!M1249</f>
        <v>#REF!</v>
      </c>
      <c r="N1249" s="1" t="e">
        <f>База!#REF!-'База (2)'!N1249</f>
        <v>#REF!</v>
      </c>
      <c r="O1249" s="1" t="e">
        <f>База!#REF!-'База (2)'!O1249</f>
        <v>#REF!</v>
      </c>
      <c r="P1249" s="1" t="e">
        <f>База!#REF!-'База (2)'!P1249</f>
        <v>#REF!</v>
      </c>
    </row>
    <row r="1250" spans="3:20">
      <c r="C1250" s="62" t="s">
        <v>144</v>
      </c>
      <c r="D1250" s="190" t="s">
        <v>1</v>
      </c>
      <c r="E1250" s="191" t="e">
        <f>База!#REF!-'База (2)'!E1250</f>
        <v>#REF!</v>
      </c>
      <c r="F1250" s="191" t="e">
        <f>База!#REF!-'База (2)'!F1250</f>
        <v>#REF!</v>
      </c>
      <c r="G1250" s="195" t="e">
        <f>База!#REF!-'База (2)'!G1250</f>
        <v>#REF!</v>
      </c>
      <c r="H1250" s="224" t="e">
        <f>База!#REF!-'База (2)'!H1250</f>
        <v>#REF!</v>
      </c>
      <c r="I1250" s="224" t="e">
        <f>База!#REF!-'База (2)'!I1250</f>
        <v>#REF!</v>
      </c>
      <c r="J1250" s="225" t="e">
        <f>База!#REF!-'База (2)'!J1250</f>
        <v>#REF!</v>
      </c>
      <c r="K1250" s="197" t="e">
        <f>База!#REF!-'База (2)'!K1250</f>
        <v>#REF!</v>
      </c>
      <c r="L1250" s="2" t="e">
        <f>База!#REF!-'База (2)'!L1250</f>
        <v>#REF!</v>
      </c>
      <c r="M1250" s="2" t="e">
        <f>База!#REF!-'База (2)'!M1250</f>
        <v>#REF!</v>
      </c>
      <c r="N1250" s="1" t="e">
        <f>База!#REF!-'База (2)'!N1250</f>
        <v>#REF!</v>
      </c>
      <c r="O1250" s="1" t="e">
        <f>База!#REF!-'База (2)'!O1250</f>
        <v>#REF!</v>
      </c>
      <c r="P1250" s="1" t="e">
        <f>База!#REF!-'База (2)'!P1250</f>
        <v>#REF!</v>
      </c>
    </row>
    <row r="1251" spans="3:20">
      <c r="C1251" s="58" t="s">
        <v>2</v>
      </c>
      <c r="D1251" s="189" t="s">
        <v>3</v>
      </c>
      <c r="E1251" s="191" t="e">
        <f>База!#REF!-'База (2)'!E1251</f>
        <v>#REF!</v>
      </c>
      <c r="F1251" s="191" t="e">
        <f>База!#REF!-'База (2)'!F1251</f>
        <v>#REF!</v>
      </c>
      <c r="G1251" s="195" t="e">
        <f>База!#REF!-'База (2)'!G1251</f>
        <v>#REF!</v>
      </c>
      <c r="H1251" s="224" t="e">
        <f>База!#REF!-'База (2)'!H1251</f>
        <v>#REF!</v>
      </c>
      <c r="I1251" s="224" t="e">
        <f>База!#REF!-'База (2)'!I1251</f>
        <v>#REF!</v>
      </c>
      <c r="J1251" s="225" t="e">
        <f>База!#REF!-'База (2)'!J1251</f>
        <v>#REF!</v>
      </c>
      <c r="K1251" s="197" t="e">
        <f>База!#REF!-'База (2)'!K1251</f>
        <v>#REF!</v>
      </c>
      <c r="L1251" s="2" t="e">
        <f>База!#REF!-'База (2)'!L1251</f>
        <v>#REF!</v>
      </c>
      <c r="M1251" s="2" t="e">
        <f>База!#REF!-'База (2)'!M1251</f>
        <v>#REF!</v>
      </c>
      <c r="N1251" s="1" t="e">
        <f>База!#REF!-'База (2)'!N1251</f>
        <v>#REF!</v>
      </c>
      <c r="O1251" s="1" t="e">
        <f>База!#REF!-'База (2)'!O1251</f>
        <v>#REF!</v>
      </c>
      <c r="P1251" s="1" t="e">
        <f>База!#REF!-'База (2)'!P1251</f>
        <v>#REF!</v>
      </c>
    </row>
    <row r="1252" spans="3:20">
      <c r="E1252" s="1" t="e">
        <f>База!#REF!-'База (2)'!E1252</f>
        <v>#REF!</v>
      </c>
      <c r="F1252" s="1" t="e">
        <f>База!#REF!-'База (2)'!F1252</f>
        <v>#REF!</v>
      </c>
      <c r="G1252" s="1" t="e">
        <f>База!#REF!-'База (2)'!G1252</f>
        <v>#REF!</v>
      </c>
      <c r="H1252" s="228" t="e">
        <f>База!#REF!-'База (2)'!H1252</f>
        <v>#REF!</v>
      </c>
      <c r="I1252" s="228" t="e">
        <f>База!#REF!-'База (2)'!I1252</f>
        <v>#REF!</v>
      </c>
      <c r="J1252" s="228" t="e">
        <f>База!#REF!-'База (2)'!J1252</f>
        <v>#REF!</v>
      </c>
      <c r="K1252" s="2" t="e">
        <f>База!#REF!-'База (2)'!K1252</f>
        <v>#REF!</v>
      </c>
      <c r="L1252" s="2" t="e">
        <f>База!#REF!-'База (2)'!L1252</f>
        <v>#REF!</v>
      </c>
      <c r="M1252" s="2" t="e">
        <f>База!#REF!-'База (2)'!M1252</f>
        <v>#REF!</v>
      </c>
      <c r="N1252" s="1" t="e">
        <f>База!#REF!-'База (2)'!N1252</f>
        <v>#REF!</v>
      </c>
      <c r="O1252" s="1" t="e">
        <f>База!#REF!-'База (2)'!O1252</f>
        <v>#REF!</v>
      </c>
      <c r="P1252" s="1" t="e">
        <f>База!#REF!-'База (2)'!P1252</f>
        <v>#REF!</v>
      </c>
    </row>
    <row r="1253" spans="3:20">
      <c r="E1253" s="4" t="e">
        <f>База!#REF!-'База (2)'!E1253</f>
        <v>#REF!</v>
      </c>
      <c r="F1253" s="4" t="e">
        <f>База!#REF!-'База (2)'!F1253</f>
        <v>#REF!</v>
      </c>
      <c r="G1253" s="4" t="e">
        <f>База!#REF!-'База (2)'!G1253</f>
        <v>#REF!</v>
      </c>
      <c r="H1253" s="4" t="e">
        <f>База!#REF!-'База (2)'!H1253</f>
        <v>#REF!</v>
      </c>
      <c r="I1253" s="4" t="e">
        <f>База!#REF!-'База (2)'!I1253</f>
        <v>#REF!</v>
      </c>
      <c r="J1253" s="4" t="e">
        <f>База!#REF!-'База (2)'!J1253</f>
        <v>#REF!</v>
      </c>
      <c r="K1253" s="2" t="e">
        <f>База!#REF!-'База (2)'!K1253</f>
        <v>#REF!</v>
      </c>
      <c r="L1253" s="2" t="e">
        <f>База!#REF!-'База (2)'!L1253</f>
        <v>#REF!</v>
      </c>
      <c r="M1253" s="2" t="e">
        <f>База!#REF!-'База (2)'!M1253</f>
        <v>#REF!</v>
      </c>
      <c r="N1253" s="1" t="e">
        <f>База!#REF!-'База (2)'!N1253</f>
        <v>#REF!</v>
      </c>
      <c r="O1253" s="1" t="e">
        <f>База!#REF!-'База (2)'!O1253</f>
        <v>#REF!</v>
      </c>
      <c r="P1253" s="1" t="e">
        <f>База!#REF!-'База (2)'!P1253</f>
        <v>#REF!</v>
      </c>
    </row>
    <row r="1254" spans="3:20" s="2" customFormat="1">
      <c r="C1254" s="58" t="s">
        <v>137</v>
      </c>
      <c r="E1254" s="80" t="e">
        <f>База!#REF!-'База (2)'!E1254</f>
        <v>#REF!</v>
      </c>
      <c r="F1254" s="80" t="e">
        <f>База!#REF!-'База (2)'!F1254</f>
        <v>#REF!</v>
      </c>
      <c r="G1254" s="80" t="e">
        <f>База!#REF!-'База (2)'!G1254</f>
        <v>#REF!</v>
      </c>
      <c r="H1254" s="80" t="e">
        <f>База!#REF!-'База (2)'!H1254</f>
        <v>#REF!</v>
      </c>
      <c r="I1254" s="80" t="e">
        <f>База!#REF!-'База (2)'!I1254</f>
        <v>#REF!</v>
      </c>
      <c r="J1254" s="80" t="e">
        <f>База!#REF!-'База (2)'!J1254</f>
        <v>#REF!</v>
      </c>
      <c r="K1254" s="2" t="e">
        <f>База!#REF!-'База (2)'!K1254</f>
        <v>#REF!</v>
      </c>
      <c r="L1254" s="2" t="e">
        <f>База!#REF!-'База (2)'!L1254</f>
        <v>#REF!</v>
      </c>
      <c r="M1254" s="2" t="e">
        <f>База!#REF!-'База (2)'!M1254</f>
        <v>#REF!</v>
      </c>
      <c r="N1254" s="2" t="e">
        <f>База!#REF!-'База (2)'!N1254</f>
        <v>#REF!</v>
      </c>
      <c r="O1254" s="2" t="e">
        <f>База!#REF!-'База (2)'!O1254</f>
        <v>#REF!</v>
      </c>
      <c r="P1254" s="2" t="e">
        <f>База!#REF!-'База (2)'!P1254</f>
        <v>#REF!</v>
      </c>
      <c r="T1254" s="88"/>
    </row>
    <row r="1255" spans="3:20" s="2" customFormat="1">
      <c r="C1255" s="59" t="s">
        <v>166</v>
      </c>
      <c r="E1255" s="80" t="e">
        <f>База!#REF!-'База (2)'!E1255</f>
        <v>#REF!</v>
      </c>
      <c r="F1255" s="80" t="e">
        <f>База!#REF!-'База (2)'!F1255</f>
        <v>#REF!</v>
      </c>
      <c r="G1255" s="80" t="e">
        <f>База!#REF!-'База (2)'!G1255</f>
        <v>#REF!</v>
      </c>
      <c r="H1255" s="80" t="e">
        <f>База!#REF!-'База (2)'!H1255</f>
        <v>#REF!</v>
      </c>
      <c r="I1255" s="80" t="e">
        <f>База!#REF!-'База (2)'!I1255</f>
        <v>#REF!</v>
      </c>
      <c r="J1255" s="80" t="e">
        <f>База!#REF!-'База (2)'!J1255</f>
        <v>#REF!</v>
      </c>
      <c r="K1255" s="2" t="e">
        <f>База!#REF!-'База (2)'!K1255</f>
        <v>#REF!</v>
      </c>
      <c r="L1255" s="2" t="e">
        <f>База!#REF!-'База (2)'!L1255</f>
        <v>#REF!</v>
      </c>
      <c r="M1255" s="2" t="e">
        <f>База!#REF!-'База (2)'!M1255</f>
        <v>#REF!</v>
      </c>
      <c r="N1255" s="2" t="e">
        <f>База!#REF!-'База (2)'!N1255</f>
        <v>#REF!</v>
      </c>
      <c r="O1255" s="2" t="e">
        <f>База!#REF!-'База (2)'!O1255</f>
        <v>#REF!</v>
      </c>
      <c r="P1255" s="2" t="e">
        <f>База!#REF!-'База (2)'!P1255</f>
        <v>#REF!</v>
      </c>
      <c r="T1255" s="88"/>
    </row>
    <row r="1256" spans="3:20" s="2" customFormat="1">
      <c r="C1256" s="59" t="s">
        <v>167</v>
      </c>
      <c r="E1256" s="80" t="e">
        <f>База!#REF!-'База (2)'!E1256</f>
        <v>#REF!</v>
      </c>
      <c r="F1256" s="80" t="e">
        <f>База!#REF!-'База (2)'!F1256</f>
        <v>#REF!</v>
      </c>
      <c r="G1256" s="80" t="e">
        <f>База!#REF!-'База (2)'!G1256</f>
        <v>#REF!</v>
      </c>
      <c r="H1256" s="80" t="e">
        <f>База!#REF!-'База (2)'!H1256</f>
        <v>#REF!</v>
      </c>
      <c r="I1256" s="80" t="e">
        <f>База!#REF!-'База (2)'!I1256</f>
        <v>#REF!</v>
      </c>
      <c r="J1256" s="80" t="e">
        <f>База!#REF!-'База (2)'!J1256</f>
        <v>#REF!</v>
      </c>
      <c r="K1256" s="2" t="e">
        <f>База!#REF!-'База (2)'!K1256</f>
        <v>#REF!</v>
      </c>
      <c r="L1256" s="2" t="e">
        <f>База!#REF!-'База (2)'!L1256</f>
        <v>#REF!</v>
      </c>
      <c r="M1256" s="2" t="e">
        <f>База!#REF!-'База (2)'!M1256</f>
        <v>#REF!</v>
      </c>
      <c r="N1256" s="2" t="e">
        <f>База!#REF!-'База (2)'!N1256</f>
        <v>#REF!</v>
      </c>
      <c r="O1256" s="2" t="e">
        <f>База!#REF!-'База (2)'!O1256</f>
        <v>#REF!</v>
      </c>
      <c r="P1256" s="2" t="e">
        <f>База!#REF!-'База (2)'!P1256</f>
        <v>#REF!</v>
      </c>
      <c r="T1256" s="88"/>
    </row>
    <row r="1257" spans="3:20" s="2" customFormat="1">
      <c r="C1257" s="59" t="s">
        <v>138</v>
      </c>
      <c r="E1257" s="80" t="e">
        <f>База!#REF!-'База (2)'!E1257</f>
        <v>#REF!</v>
      </c>
      <c r="F1257" s="80" t="e">
        <f>База!#REF!-'База (2)'!F1257</f>
        <v>#REF!</v>
      </c>
      <c r="G1257" s="80" t="e">
        <f>База!#REF!-'База (2)'!G1257</f>
        <v>#REF!</v>
      </c>
      <c r="H1257" s="80" t="e">
        <f>База!#REF!-'База (2)'!H1257</f>
        <v>#REF!</v>
      </c>
      <c r="I1257" s="80" t="e">
        <f>База!#REF!-'База (2)'!I1257</f>
        <v>#REF!</v>
      </c>
      <c r="J1257" s="80" t="e">
        <f>База!#REF!-'База (2)'!J1257</f>
        <v>#REF!</v>
      </c>
      <c r="K1257" s="2" t="e">
        <f>База!#REF!-'База (2)'!K1257</f>
        <v>#REF!</v>
      </c>
      <c r="L1257" s="2" t="e">
        <f>База!#REF!-'База (2)'!L1257</f>
        <v>#REF!</v>
      </c>
      <c r="M1257" s="2" t="e">
        <f>База!#REF!-'База (2)'!M1257</f>
        <v>#REF!</v>
      </c>
      <c r="N1257" s="2" t="e">
        <f>База!#REF!-'База (2)'!N1257</f>
        <v>#REF!</v>
      </c>
      <c r="O1257" s="2" t="e">
        <f>База!#REF!-'База (2)'!O1257</f>
        <v>#REF!</v>
      </c>
      <c r="P1257" s="2" t="e">
        <f>База!#REF!-'База (2)'!P1257</f>
        <v>#REF!</v>
      </c>
      <c r="T1257" s="88"/>
    </row>
    <row r="1258" spans="3:20" s="2" customFormat="1">
      <c r="C1258" s="59" t="s">
        <v>181</v>
      </c>
      <c r="E1258" s="80" t="e">
        <f>База!#REF!-'База (2)'!E1258</f>
        <v>#REF!</v>
      </c>
      <c r="F1258" s="80" t="e">
        <f>База!#REF!-'База (2)'!F1258</f>
        <v>#REF!</v>
      </c>
      <c r="G1258" s="80" t="e">
        <f>База!#REF!-'База (2)'!G1258</f>
        <v>#REF!</v>
      </c>
      <c r="H1258" s="80" t="e">
        <f>База!#REF!-'База (2)'!H1258</f>
        <v>#REF!</v>
      </c>
      <c r="I1258" s="80" t="e">
        <f>База!#REF!-'База (2)'!I1258</f>
        <v>#REF!</v>
      </c>
      <c r="J1258" s="80" t="e">
        <f>База!#REF!-'База (2)'!J1258</f>
        <v>#REF!</v>
      </c>
      <c r="K1258" s="2" t="e">
        <f>База!#REF!-'База (2)'!K1258</f>
        <v>#REF!</v>
      </c>
      <c r="L1258" s="2" t="e">
        <f>База!#REF!-'База (2)'!L1258</f>
        <v>#REF!</v>
      </c>
      <c r="M1258" s="2" t="e">
        <f>База!#REF!-'База (2)'!M1258</f>
        <v>#REF!</v>
      </c>
      <c r="N1258" s="2" t="e">
        <f>База!#REF!-'База (2)'!N1258</f>
        <v>#REF!</v>
      </c>
      <c r="O1258" s="2" t="e">
        <f>База!#REF!-'База (2)'!O1258</f>
        <v>#REF!</v>
      </c>
      <c r="P1258" s="2" t="e">
        <f>База!#REF!-'База (2)'!P1258</f>
        <v>#REF!</v>
      </c>
      <c r="T1258" s="88"/>
    </row>
    <row r="1259" spans="3:20" s="2" customFormat="1">
      <c r="C1259" s="59" t="s">
        <v>180</v>
      </c>
      <c r="E1259" s="80" t="e">
        <f>База!#REF!-'База (2)'!E1259</f>
        <v>#REF!</v>
      </c>
      <c r="F1259" s="80" t="e">
        <f>База!#REF!-'База (2)'!F1259</f>
        <v>#REF!</v>
      </c>
      <c r="G1259" s="80" t="e">
        <f>База!#REF!-'База (2)'!G1259</f>
        <v>#REF!</v>
      </c>
      <c r="H1259" s="80" t="e">
        <f>База!#REF!-'База (2)'!H1259</f>
        <v>#REF!</v>
      </c>
      <c r="I1259" s="80" t="e">
        <f>База!#REF!-'База (2)'!I1259</f>
        <v>#REF!</v>
      </c>
      <c r="J1259" s="80" t="e">
        <f>База!#REF!-'База (2)'!J1259</f>
        <v>#REF!</v>
      </c>
      <c r="K1259" s="2" t="e">
        <f>База!#REF!-'База (2)'!K1259</f>
        <v>#REF!</v>
      </c>
      <c r="L1259" s="2" t="e">
        <f>База!#REF!-'База (2)'!L1259</f>
        <v>#REF!</v>
      </c>
      <c r="M1259" s="2" t="e">
        <f>База!#REF!-'База (2)'!M1259</f>
        <v>#REF!</v>
      </c>
      <c r="N1259" s="2" t="e">
        <f>База!#REF!-'База (2)'!N1259</f>
        <v>#REF!</v>
      </c>
      <c r="O1259" s="2" t="e">
        <f>База!#REF!-'База (2)'!O1259</f>
        <v>#REF!</v>
      </c>
      <c r="P1259" s="2" t="e">
        <f>База!#REF!-'База (2)'!P1259</f>
        <v>#REF!</v>
      </c>
      <c r="T1259" s="88"/>
    </row>
    <row r="1260" spans="3:20" s="2" customFormat="1">
      <c r="C1260" s="59" t="s">
        <v>156</v>
      </c>
      <c r="E1260" s="80" t="e">
        <f>База!#REF!-'База (2)'!E1260</f>
        <v>#REF!</v>
      </c>
      <c r="F1260" s="80" t="e">
        <f>База!#REF!-'База (2)'!F1260</f>
        <v>#REF!</v>
      </c>
      <c r="G1260" s="80" t="e">
        <f>База!#REF!-'База (2)'!G1260</f>
        <v>#REF!</v>
      </c>
      <c r="H1260" s="80" t="e">
        <f>База!#REF!-'База (2)'!H1260</f>
        <v>#REF!</v>
      </c>
      <c r="I1260" s="80" t="e">
        <f>База!#REF!-'База (2)'!I1260</f>
        <v>#REF!</v>
      </c>
      <c r="J1260" s="80" t="e">
        <f>База!#REF!-'База (2)'!J1260</f>
        <v>#REF!</v>
      </c>
      <c r="K1260" s="2" t="e">
        <f>База!#REF!-'База (2)'!K1260</f>
        <v>#REF!</v>
      </c>
      <c r="L1260" s="2" t="e">
        <f>База!#REF!-'База (2)'!L1260</f>
        <v>#REF!</v>
      </c>
      <c r="M1260" s="2" t="e">
        <f>База!#REF!-'База (2)'!M1260</f>
        <v>#REF!</v>
      </c>
      <c r="N1260" s="2" t="e">
        <f>База!#REF!-'База (2)'!N1260</f>
        <v>#REF!</v>
      </c>
      <c r="O1260" s="2" t="e">
        <f>База!#REF!-'База (2)'!O1260</f>
        <v>#REF!</v>
      </c>
      <c r="P1260" s="2" t="e">
        <f>База!#REF!-'База (2)'!P1260</f>
        <v>#REF!</v>
      </c>
      <c r="T1260" s="88"/>
    </row>
    <row r="1261" spans="3:20" s="2" customFormat="1">
      <c r="C1261" s="58" t="s">
        <v>140</v>
      </c>
      <c r="E1261" s="80" t="e">
        <f>База!#REF!-'База (2)'!E1261</f>
        <v>#REF!</v>
      </c>
      <c r="F1261" s="80" t="e">
        <f>База!#REF!-'База (2)'!F1261</f>
        <v>#REF!</v>
      </c>
      <c r="G1261" s="80" t="e">
        <f>База!#REF!-'База (2)'!G1261</f>
        <v>#REF!</v>
      </c>
      <c r="H1261" s="80" t="e">
        <f>База!#REF!-'База (2)'!H1261</f>
        <v>#REF!</v>
      </c>
      <c r="I1261" s="80" t="e">
        <f>База!#REF!-'База (2)'!I1261</f>
        <v>#REF!</v>
      </c>
      <c r="J1261" s="80" t="e">
        <f>База!#REF!-'База (2)'!J1261</f>
        <v>#REF!</v>
      </c>
      <c r="K1261" s="2" t="e">
        <f>База!#REF!-'База (2)'!K1261</f>
        <v>#REF!</v>
      </c>
      <c r="L1261" s="2" t="e">
        <f>База!#REF!-'База (2)'!L1261</f>
        <v>#REF!</v>
      </c>
      <c r="M1261" s="2" t="e">
        <f>База!#REF!-'База (2)'!M1261</f>
        <v>#REF!</v>
      </c>
      <c r="N1261" s="2" t="e">
        <f>База!#REF!-'База (2)'!N1261</f>
        <v>#REF!</v>
      </c>
      <c r="O1261" s="2" t="e">
        <f>База!#REF!-'База (2)'!O1261</f>
        <v>#REF!</v>
      </c>
      <c r="P1261" s="2" t="e">
        <f>База!#REF!-'База (2)'!P1261</f>
        <v>#REF!</v>
      </c>
      <c r="T1261" s="88"/>
    </row>
    <row r="1262" spans="3:20" s="2" customFormat="1">
      <c r="C1262" s="59" t="s">
        <v>166</v>
      </c>
      <c r="E1262" s="80" t="e">
        <f>База!#REF!-'База (2)'!E1262</f>
        <v>#REF!</v>
      </c>
      <c r="F1262" s="80" t="e">
        <f>База!#REF!-'База (2)'!F1262</f>
        <v>#REF!</v>
      </c>
      <c r="G1262" s="80" t="e">
        <f>База!#REF!-'База (2)'!G1262</f>
        <v>#REF!</v>
      </c>
      <c r="H1262" s="80" t="e">
        <f>База!#REF!-'База (2)'!H1262</f>
        <v>#REF!</v>
      </c>
      <c r="I1262" s="80" t="e">
        <f>База!#REF!-'База (2)'!I1262</f>
        <v>#REF!</v>
      </c>
      <c r="J1262" s="80" t="e">
        <f>База!#REF!-'База (2)'!J1262</f>
        <v>#REF!</v>
      </c>
      <c r="K1262" s="2" t="e">
        <f>База!#REF!-'База (2)'!K1262</f>
        <v>#REF!</v>
      </c>
      <c r="L1262" s="2" t="e">
        <f>База!#REF!-'База (2)'!L1262</f>
        <v>#REF!</v>
      </c>
      <c r="M1262" s="2" t="e">
        <f>База!#REF!-'База (2)'!M1262</f>
        <v>#REF!</v>
      </c>
      <c r="N1262" s="2" t="e">
        <f>База!#REF!-'База (2)'!N1262</f>
        <v>#REF!</v>
      </c>
      <c r="O1262" s="2" t="e">
        <f>База!#REF!-'База (2)'!O1262</f>
        <v>#REF!</v>
      </c>
      <c r="P1262" s="2" t="e">
        <f>База!#REF!-'База (2)'!P1262</f>
        <v>#REF!</v>
      </c>
      <c r="T1262" s="88"/>
    </row>
    <row r="1263" spans="3:20" s="2" customFormat="1">
      <c r="C1263" s="59" t="s">
        <v>167</v>
      </c>
      <c r="E1263" s="80" t="e">
        <f>База!#REF!-'База (2)'!E1263</f>
        <v>#REF!</v>
      </c>
      <c r="F1263" s="80" t="e">
        <f>База!#REF!-'База (2)'!F1263</f>
        <v>#REF!</v>
      </c>
      <c r="G1263" s="80" t="e">
        <f>База!#REF!-'База (2)'!G1263</f>
        <v>#REF!</v>
      </c>
      <c r="H1263" s="80" t="e">
        <f>База!#REF!-'База (2)'!H1263</f>
        <v>#REF!</v>
      </c>
      <c r="I1263" s="80" t="e">
        <f>База!#REF!-'База (2)'!I1263</f>
        <v>#REF!</v>
      </c>
      <c r="J1263" s="80" t="e">
        <f>База!#REF!-'База (2)'!J1263</f>
        <v>#REF!</v>
      </c>
      <c r="K1263" s="2" t="e">
        <f>База!#REF!-'База (2)'!K1263</f>
        <v>#REF!</v>
      </c>
      <c r="L1263" s="2" t="e">
        <f>База!#REF!-'База (2)'!L1263</f>
        <v>#REF!</v>
      </c>
      <c r="M1263" s="2" t="e">
        <f>База!#REF!-'База (2)'!M1263</f>
        <v>#REF!</v>
      </c>
      <c r="N1263" s="2" t="e">
        <f>База!#REF!-'База (2)'!N1263</f>
        <v>#REF!</v>
      </c>
      <c r="O1263" s="2" t="e">
        <f>База!#REF!-'База (2)'!O1263</f>
        <v>#REF!</v>
      </c>
      <c r="P1263" s="2" t="e">
        <f>База!#REF!-'База (2)'!P1263</f>
        <v>#REF!</v>
      </c>
      <c r="T1263" s="88"/>
    </row>
    <row r="1264" spans="3:20" s="2" customFormat="1">
      <c r="C1264" s="59" t="s">
        <v>182</v>
      </c>
      <c r="E1264" s="80" t="e">
        <f>База!#REF!-'База (2)'!E1264</f>
        <v>#REF!</v>
      </c>
      <c r="F1264" s="80" t="e">
        <f>База!#REF!-'База (2)'!F1264</f>
        <v>#REF!</v>
      </c>
      <c r="G1264" s="80" t="e">
        <f>База!#REF!-'База (2)'!G1264</f>
        <v>#REF!</v>
      </c>
      <c r="H1264" s="80" t="e">
        <f>База!#REF!-'База (2)'!H1264</f>
        <v>#REF!</v>
      </c>
      <c r="I1264" s="80" t="e">
        <f>База!#REF!-'База (2)'!I1264</f>
        <v>#REF!</v>
      </c>
      <c r="J1264" s="80" t="e">
        <f>База!#REF!-'База (2)'!J1264</f>
        <v>#REF!</v>
      </c>
      <c r="K1264" s="2" t="e">
        <f>База!#REF!-'База (2)'!K1264</f>
        <v>#REF!</v>
      </c>
      <c r="L1264" s="2" t="e">
        <f>База!#REF!-'База (2)'!L1264</f>
        <v>#REF!</v>
      </c>
      <c r="M1264" s="2" t="e">
        <f>База!#REF!-'База (2)'!M1264</f>
        <v>#REF!</v>
      </c>
      <c r="N1264" s="2" t="e">
        <f>База!#REF!-'База (2)'!N1264</f>
        <v>#REF!</v>
      </c>
      <c r="O1264" s="2" t="e">
        <f>База!#REF!-'База (2)'!O1264</f>
        <v>#REF!</v>
      </c>
      <c r="P1264" s="2" t="e">
        <f>База!#REF!-'База (2)'!P1264</f>
        <v>#REF!</v>
      </c>
      <c r="T1264" s="88"/>
    </row>
    <row r="1265" spans="3:20" s="2" customFormat="1">
      <c r="C1265" s="59" t="s">
        <v>157</v>
      </c>
      <c r="E1265" s="80" t="e">
        <f>База!#REF!-'База (2)'!E1265</f>
        <v>#REF!</v>
      </c>
      <c r="F1265" s="80" t="e">
        <f>База!#REF!-'База (2)'!F1265</f>
        <v>#REF!</v>
      </c>
      <c r="G1265" s="80" t="e">
        <f>База!#REF!-'База (2)'!G1265</f>
        <v>#REF!</v>
      </c>
      <c r="H1265" s="80" t="e">
        <f>База!#REF!-'База (2)'!H1265</f>
        <v>#REF!</v>
      </c>
      <c r="I1265" s="80" t="e">
        <f>База!#REF!-'База (2)'!I1265</f>
        <v>#REF!</v>
      </c>
      <c r="J1265" s="80" t="e">
        <f>База!#REF!-'База (2)'!J1265</f>
        <v>#REF!</v>
      </c>
      <c r="K1265" s="2" t="e">
        <f>База!#REF!-'База (2)'!K1265</f>
        <v>#REF!</v>
      </c>
      <c r="L1265" s="2" t="e">
        <f>База!#REF!-'База (2)'!L1265</f>
        <v>#REF!</v>
      </c>
      <c r="M1265" s="2" t="e">
        <f>База!#REF!-'База (2)'!M1265</f>
        <v>#REF!</v>
      </c>
      <c r="N1265" s="2" t="e">
        <f>База!#REF!-'База (2)'!N1265</f>
        <v>#REF!</v>
      </c>
      <c r="O1265" s="2" t="e">
        <f>База!#REF!-'База (2)'!O1265</f>
        <v>#REF!</v>
      </c>
      <c r="P1265" s="2" t="e">
        <f>База!#REF!-'База (2)'!P1265</f>
        <v>#REF!</v>
      </c>
      <c r="T1265" s="88"/>
    </row>
    <row r="1266" spans="3:20" s="2" customFormat="1">
      <c r="C1266" s="59" t="s">
        <v>183</v>
      </c>
      <c r="E1266" s="80" t="e">
        <f>База!#REF!-'База (2)'!E1266</f>
        <v>#REF!</v>
      </c>
      <c r="F1266" s="80" t="e">
        <f>База!#REF!-'База (2)'!F1266</f>
        <v>#REF!</v>
      </c>
      <c r="G1266" s="80" t="e">
        <f>База!#REF!-'База (2)'!G1266</f>
        <v>#REF!</v>
      </c>
      <c r="H1266" s="80" t="e">
        <f>База!#REF!-'База (2)'!H1266</f>
        <v>#REF!</v>
      </c>
      <c r="I1266" s="80" t="e">
        <f>База!#REF!-'База (2)'!I1266</f>
        <v>#REF!</v>
      </c>
      <c r="J1266" s="80" t="e">
        <f>База!#REF!-'База (2)'!J1266</f>
        <v>#REF!</v>
      </c>
      <c r="K1266" s="2" t="e">
        <f>База!#REF!-'База (2)'!K1266</f>
        <v>#REF!</v>
      </c>
      <c r="L1266" s="2" t="e">
        <f>База!#REF!-'База (2)'!L1266</f>
        <v>#REF!</v>
      </c>
      <c r="M1266" s="2" t="e">
        <f>База!#REF!-'База (2)'!M1266</f>
        <v>#REF!</v>
      </c>
      <c r="N1266" s="2" t="e">
        <f>База!#REF!-'База (2)'!N1266</f>
        <v>#REF!</v>
      </c>
      <c r="O1266" s="2" t="e">
        <f>База!#REF!-'База (2)'!O1266</f>
        <v>#REF!</v>
      </c>
      <c r="P1266" s="2" t="e">
        <f>База!#REF!-'База (2)'!P1266</f>
        <v>#REF!</v>
      </c>
      <c r="T1266" s="88"/>
    </row>
    <row r="1267" spans="3:20" s="2" customFormat="1">
      <c r="C1267" s="59" t="s">
        <v>156</v>
      </c>
      <c r="E1267" s="80" t="e">
        <f>База!#REF!-'База (2)'!E1267</f>
        <v>#REF!</v>
      </c>
      <c r="F1267" s="80" t="e">
        <f>База!#REF!-'База (2)'!F1267</f>
        <v>#REF!</v>
      </c>
      <c r="G1267" s="80" t="e">
        <f>База!#REF!-'База (2)'!G1267</f>
        <v>#REF!</v>
      </c>
      <c r="H1267" s="80" t="e">
        <f>База!#REF!-'База (2)'!H1267</f>
        <v>#REF!</v>
      </c>
      <c r="I1267" s="80" t="e">
        <f>База!#REF!-'База (2)'!I1267</f>
        <v>#REF!</v>
      </c>
      <c r="J1267" s="80" t="e">
        <f>База!#REF!-'База (2)'!J1267</f>
        <v>#REF!</v>
      </c>
      <c r="K1267" s="2" t="e">
        <f>База!#REF!-'База (2)'!K1267</f>
        <v>#REF!</v>
      </c>
      <c r="L1267" s="2" t="e">
        <f>База!#REF!-'База (2)'!L1267</f>
        <v>#REF!</v>
      </c>
      <c r="M1267" s="2" t="e">
        <f>База!#REF!-'База (2)'!M1267</f>
        <v>#REF!</v>
      </c>
      <c r="N1267" s="2" t="e">
        <f>База!#REF!-'База (2)'!N1267</f>
        <v>#REF!</v>
      </c>
      <c r="O1267" s="2" t="e">
        <f>База!#REF!-'База (2)'!O1267</f>
        <v>#REF!</v>
      </c>
      <c r="P1267" s="2" t="e">
        <f>База!#REF!-'База (2)'!P1267</f>
        <v>#REF!</v>
      </c>
      <c r="T1267" s="88"/>
    </row>
    <row r="1268" spans="3:20" s="2" customFormat="1" ht="31.5">
      <c r="C1268" s="60" t="s">
        <v>142</v>
      </c>
      <c r="E1268" s="80" t="e">
        <f>База!#REF!-'База (2)'!E1268</f>
        <v>#REF!</v>
      </c>
      <c r="F1268" s="80" t="e">
        <f>База!#REF!-'База (2)'!F1268</f>
        <v>#REF!</v>
      </c>
      <c r="G1268" s="80" t="e">
        <f>База!#REF!-'База (2)'!G1268</f>
        <v>#REF!</v>
      </c>
      <c r="H1268" s="80" t="e">
        <f>База!#REF!-'База (2)'!H1268</f>
        <v>#REF!</v>
      </c>
      <c r="I1268" s="80" t="e">
        <f>База!#REF!-'База (2)'!I1268</f>
        <v>#REF!</v>
      </c>
      <c r="J1268" s="80" t="e">
        <f>База!#REF!-'База (2)'!J1268</f>
        <v>#REF!</v>
      </c>
      <c r="K1268" s="2" t="e">
        <f>База!#REF!-'База (2)'!K1268</f>
        <v>#REF!</v>
      </c>
      <c r="L1268" s="2" t="e">
        <f>База!#REF!-'База (2)'!L1268</f>
        <v>#REF!</v>
      </c>
      <c r="M1268" s="2" t="e">
        <f>База!#REF!-'База (2)'!M1268</f>
        <v>#REF!</v>
      </c>
      <c r="N1268" s="2" t="e">
        <f>База!#REF!-'База (2)'!N1268</f>
        <v>#REF!</v>
      </c>
      <c r="O1268" s="2" t="e">
        <f>База!#REF!-'База (2)'!O1268</f>
        <v>#REF!</v>
      </c>
      <c r="P1268" s="2" t="e">
        <f>База!#REF!-'База (2)'!P1268</f>
        <v>#REF!</v>
      </c>
      <c r="T1268" s="88"/>
    </row>
    <row r="1269" spans="3:20" s="2" customFormat="1" ht="31.5">
      <c r="C1269" s="61" t="s">
        <v>184</v>
      </c>
      <c r="E1269" s="80" t="e">
        <f>База!#REF!-'База (2)'!E1269</f>
        <v>#REF!</v>
      </c>
      <c r="F1269" s="80" t="e">
        <f>База!#REF!-'База (2)'!F1269</f>
        <v>#REF!</v>
      </c>
      <c r="G1269" s="80" t="e">
        <f>База!#REF!-'База (2)'!G1269</f>
        <v>#REF!</v>
      </c>
      <c r="H1269" s="80" t="e">
        <f>База!#REF!-'База (2)'!H1269</f>
        <v>#REF!</v>
      </c>
      <c r="I1269" s="80" t="e">
        <f>База!#REF!-'База (2)'!I1269</f>
        <v>#REF!</v>
      </c>
      <c r="J1269" s="80" t="e">
        <f>База!#REF!-'База (2)'!J1269</f>
        <v>#REF!</v>
      </c>
      <c r="K1269" s="2" t="e">
        <f>База!#REF!-'База (2)'!K1269</f>
        <v>#REF!</v>
      </c>
      <c r="L1269" s="2" t="e">
        <f>База!#REF!-'База (2)'!L1269</f>
        <v>#REF!</v>
      </c>
      <c r="M1269" s="2" t="e">
        <f>База!#REF!-'База (2)'!M1269</f>
        <v>#REF!</v>
      </c>
      <c r="N1269" s="2" t="e">
        <f>База!#REF!-'База (2)'!N1269</f>
        <v>#REF!</v>
      </c>
      <c r="O1269" s="2" t="e">
        <f>База!#REF!-'База (2)'!O1269</f>
        <v>#REF!</v>
      </c>
      <c r="P1269" s="2" t="e">
        <f>База!#REF!-'База (2)'!P1269</f>
        <v>#REF!</v>
      </c>
      <c r="T1269" s="88"/>
    </row>
    <row r="1270" spans="3:20" s="2" customFormat="1" ht="31.5">
      <c r="C1270" s="61" t="s">
        <v>224</v>
      </c>
      <c r="E1270" s="80" t="e">
        <f>База!#REF!-'База (2)'!E1270</f>
        <v>#REF!</v>
      </c>
      <c r="F1270" s="80" t="e">
        <f>База!#REF!-'База (2)'!F1270</f>
        <v>#REF!</v>
      </c>
      <c r="G1270" s="80" t="e">
        <f>База!#REF!-'База (2)'!G1270</f>
        <v>#REF!</v>
      </c>
      <c r="H1270" s="80" t="e">
        <f>База!#REF!-'База (2)'!H1270</f>
        <v>#REF!</v>
      </c>
      <c r="I1270" s="80" t="e">
        <f>База!#REF!-'База (2)'!I1270</f>
        <v>#REF!</v>
      </c>
      <c r="J1270" s="80" t="e">
        <f>База!#REF!-'База (2)'!J1270</f>
        <v>#REF!</v>
      </c>
      <c r="K1270" s="2" t="e">
        <f>База!#REF!-'База (2)'!K1270</f>
        <v>#REF!</v>
      </c>
      <c r="L1270" s="2" t="e">
        <f>База!#REF!-'База (2)'!L1270</f>
        <v>#REF!</v>
      </c>
      <c r="M1270" s="2" t="e">
        <f>База!#REF!-'База (2)'!M1270</f>
        <v>#REF!</v>
      </c>
      <c r="N1270" s="2" t="e">
        <f>База!#REF!-'База (2)'!N1270</f>
        <v>#REF!</v>
      </c>
      <c r="O1270" s="2" t="e">
        <f>База!#REF!-'База (2)'!O1270</f>
        <v>#REF!</v>
      </c>
      <c r="P1270" s="2" t="e">
        <f>База!#REF!-'База (2)'!P1270</f>
        <v>#REF!</v>
      </c>
      <c r="T1270" s="88"/>
    </row>
    <row r="1271" spans="3:20" s="2" customFormat="1">
      <c r="C1271" s="61" t="s">
        <v>222</v>
      </c>
      <c r="E1271" s="80" t="e">
        <f>База!#REF!-'База (2)'!E1271</f>
        <v>#REF!</v>
      </c>
      <c r="F1271" s="80" t="e">
        <f>База!#REF!-'База (2)'!F1271</f>
        <v>#REF!</v>
      </c>
      <c r="G1271" s="80" t="e">
        <f>База!#REF!-'База (2)'!G1271</f>
        <v>#REF!</v>
      </c>
      <c r="H1271" s="80" t="e">
        <f>База!#REF!-'База (2)'!H1271</f>
        <v>#REF!</v>
      </c>
      <c r="I1271" s="80" t="e">
        <f>База!#REF!-'База (2)'!I1271</f>
        <v>#REF!</v>
      </c>
      <c r="J1271" s="80" t="e">
        <f>База!#REF!-'База (2)'!J1271</f>
        <v>#REF!</v>
      </c>
      <c r="K1271" s="2" t="e">
        <f>База!#REF!-'База (2)'!K1271</f>
        <v>#REF!</v>
      </c>
      <c r="L1271" s="2" t="e">
        <f>База!#REF!-'База (2)'!L1271</f>
        <v>#REF!</v>
      </c>
      <c r="M1271" s="2" t="e">
        <f>База!#REF!-'База (2)'!M1271</f>
        <v>#REF!</v>
      </c>
      <c r="N1271" s="2" t="e">
        <f>База!#REF!-'База (2)'!N1271</f>
        <v>#REF!</v>
      </c>
      <c r="O1271" s="2" t="e">
        <f>База!#REF!-'База (2)'!O1271</f>
        <v>#REF!</v>
      </c>
      <c r="P1271" s="2" t="e">
        <f>База!#REF!-'База (2)'!P1271</f>
        <v>#REF!</v>
      </c>
      <c r="T1271" s="88"/>
    </row>
    <row r="1272" spans="3:20" s="2" customFormat="1">
      <c r="C1272" s="62" t="s">
        <v>144</v>
      </c>
      <c r="E1272" s="80" t="e">
        <f>База!#REF!-'База (2)'!E1272</f>
        <v>#REF!</v>
      </c>
      <c r="F1272" s="80" t="e">
        <f>База!#REF!-'База (2)'!F1272</f>
        <v>#REF!</v>
      </c>
      <c r="G1272" s="80" t="e">
        <f>База!#REF!-'База (2)'!G1272</f>
        <v>#REF!</v>
      </c>
      <c r="H1272" s="80" t="e">
        <f>База!#REF!-'База (2)'!H1272</f>
        <v>#REF!</v>
      </c>
      <c r="I1272" s="80" t="e">
        <f>База!#REF!-'База (2)'!I1272</f>
        <v>#REF!</v>
      </c>
      <c r="J1272" s="80" t="e">
        <f>База!#REF!-'База (2)'!J1272</f>
        <v>#REF!</v>
      </c>
      <c r="K1272" s="2" t="e">
        <f>База!#REF!-'База (2)'!K1272</f>
        <v>#REF!</v>
      </c>
      <c r="L1272" s="2" t="e">
        <f>База!#REF!-'База (2)'!L1272</f>
        <v>#REF!</v>
      </c>
      <c r="M1272" s="2" t="e">
        <f>База!#REF!-'База (2)'!M1272</f>
        <v>#REF!</v>
      </c>
      <c r="N1272" s="2" t="e">
        <f>База!#REF!-'База (2)'!N1272</f>
        <v>#REF!</v>
      </c>
      <c r="O1272" s="2" t="e">
        <f>База!#REF!-'База (2)'!O1272</f>
        <v>#REF!</v>
      </c>
      <c r="P1272" s="2" t="e">
        <f>База!#REF!-'База (2)'!P1272</f>
        <v>#REF!</v>
      </c>
      <c r="T1272" s="88"/>
    </row>
    <row r="1273" spans="3:20" s="2" customFormat="1">
      <c r="C1273" s="58" t="s">
        <v>2</v>
      </c>
      <c r="E1273" s="80" t="e">
        <f>База!#REF!-'База (2)'!E1273</f>
        <v>#REF!</v>
      </c>
      <c r="F1273" s="80" t="e">
        <f>База!#REF!-'База (2)'!F1273</f>
        <v>#REF!</v>
      </c>
      <c r="G1273" s="80" t="e">
        <f>База!#REF!-'База (2)'!G1273</f>
        <v>#REF!</v>
      </c>
      <c r="H1273" s="80" t="e">
        <f>База!#REF!-'База (2)'!H1273</f>
        <v>#REF!</v>
      </c>
      <c r="I1273" s="80" t="e">
        <f>База!#REF!-'База (2)'!I1273</f>
        <v>#REF!</v>
      </c>
      <c r="J1273" s="80" t="e">
        <f>База!#REF!-'База (2)'!J1273</f>
        <v>#REF!</v>
      </c>
      <c r="K1273" s="2" t="e">
        <f>База!#REF!-'База (2)'!K1273</f>
        <v>#REF!</v>
      </c>
      <c r="L1273" s="2" t="e">
        <f>База!#REF!-'База (2)'!L1273</f>
        <v>#REF!</v>
      </c>
      <c r="M1273" s="2" t="e">
        <f>База!#REF!-'База (2)'!M1273</f>
        <v>#REF!</v>
      </c>
      <c r="N1273" s="2" t="e">
        <f>База!#REF!-'База (2)'!N1273</f>
        <v>#REF!</v>
      </c>
      <c r="O1273" s="2" t="e">
        <f>База!#REF!-'База (2)'!O1273</f>
        <v>#REF!</v>
      </c>
      <c r="P1273" s="2" t="e">
        <f>База!#REF!-'База (2)'!P1273</f>
        <v>#REF!</v>
      </c>
      <c r="T1273" s="88"/>
    </row>
    <row r="1274" spans="3:20">
      <c r="E1274" s="1" t="e">
        <f>База!#REF!-'База (2)'!E1274</f>
        <v>#REF!</v>
      </c>
      <c r="F1274" s="1" t="e">
        <f>База!#REF!-'База (2)'!F1274</f>
        <v>#REF!</v>
      </c>
      <c r="G1274" s="1" t="e">
        <f>База!#REF!-'База (2)'!G1274</f>
        <v>#REF!</v>
      </c>
      <c r="H1274" s="1" t="e">
        <f>База!#REF!-'База (2)'!H1274</f>
        <v>#REF!</v>
      </c>
      <c r="I1274" s="1" t="e">
        <f>База!#REF!-'База (2)'!I1274</f>
        <v>#REF!</v>
      </c>
      <c r="J1274" s="1" t="e">
        <f>База!#REF!-'База (2)'!J1274</f>
        <v>#REF!</v>
      </c>
      <c r="K1274" s="2" t="e">
        <f>База!#REF!-'База (2)'!K1274</f>
        <v>#REF!</v>
      </c>
      <c r="L1274" s="2" t="e">
        <f>База!#REF!-'База (2)'!L1274</f>
        <v>#REF!</v>
      </c>
      <c r="M1274" s="2" t="e">
        <f>База!#REF!-'База (2)'!M1274</f>
        <v>#REF!</v>
      </c>
      <c r="N1274" s="1" t="e">
        <f>База!#REF!-'База (2)'!N1274</f>
        <v>#REF!</v>
      </c>
      <c r="O1274" s="1" t="e">
        <f>База!#REF!-'База (2)'!O1274</f>
        <v>#REF!</v>
      </c>
      <c r="P1274" s="1" t="e">
        <f>База!#REF!-'База (2)'!P1274</f>
        <v>#REF!</v>
      </c>
    </row>
    <row r="1277" spans="3:20">
      <c r="H1277" s="44"/>
      <c r="I1277" s="44"/>
      <c r="J1277" s="44"/>
    </row>
    <row r="1278" spans="3:20">
      <c r="H1278" s="44"/>
      <c r="I1278" s="44"/>
      <c r="J1278" s="44"/>
    </row>
    <row r="1279" spans="3:20">
      <c r="H1279" s="44"/>
      <c r="I1279" s="44"/>
      <c r="J1279" s="44"/>
    </row>
    <row r="1280" spans="3:20">
      <c r="H1280" s="44"/>
      <c r="I1280" s="44"/>
      <c r="J1280" s="44"/>
    </row>
    <row r="1281" spans="5:20">
      <c r="H1281" s="44"/>
      <c r="I1281" s="44"/>
      <c r="J1281" s="44"/>
    </row>
    <row r="1282" spans="5:20">
      <c r="E1282" s="44"/>
      <c r="G1282" s="44"/>
      <c r="H1282" s="44"/>
      <c r="I1282" s="44"/>
      <c r="J1282" s="44"/>
      <c r="M1282" s="44"/>
    </row>
    <row r="1283" spans="5:20">
      <c r="H1283" s="44"/>
      <c r="I1283" s="44"/>
      <c r="J1283" s="44"/>
    </row>
    <row r="1284" spans="5:20">
      <c r="H1284" s="44"/>
      <c r="I1284" s="44"/>
      <c r="J1284" s="44"/>
    </row>
    <row r="1285" spans="5:20">
      <c r="H1285" s="44"/>
      <c r="I1285" s="44"/>
      <c r="J1285" s="44"/>
    </row>
    <row r="1286" spans="5:20">
      <c r="H1286" s="44"/>
      <c r="I1286" s="44"/>
      <c r="J1286" s="44"/>
    </row>
    <row r="1287" spans="5:20">
      <c r="H1287" s="44"/>
      <c r="I1287" s="44"/>
      <c r="J1287" s="44"/>
    </row>
    <row r="1288" spans="5:20">
      <c r="H1288" s="44"/>
      <c r="I1288" s="44"/>
      <c r="J1288" s="44"/>
    </row>
    <row r="1289" spans="5:20">
      <c r="H1289" s="44"/>
      <c r="I1289" s="44"/>
      <c r="J1289" s="44"/>
    </row>
    <row r="1290" spans="5:20">
      <c r="H1290" s="44"/>
      <c r="I1290" s="44"/>
      <c r="J1290" s="44"/>
    </row>
    <row r="1291" spans="5:20">
      <c r="H1291" s="44"/>
      <c r="I1291" s="44"/>
      <c r="J1291" s="44"/>
    </row>
    <row r="1292" spans="5:20">
      <c r="H1292" s="44"/>
      <c r="I1292" s="44"/>
      <c r="J1292" s="44"/>
    </row>
    <row r="1293" spans="5:20">
      <c r="H1293" s="44"/>
      <c r="I1293" s="44"/>
      <c r="J1293" s="44"/>
    </row>
    <row r="1294" spans="5:20">
      <c r="H1294" s="44"/>
      <c r="I1294" s="44"/>
      <c r="J1294" s="44"/>
    </row>
    <row r="1295" spans="5:20" s="4" customFormat="1">
      <c r="H1295" s="44"/>
      <c r="I1295" s="44"/>
      <c r="J1295" s="44"/>
      <c r="K1295" s="80"/>
      <c r="L1295" s="80"/>
      <c r="M1295" s="80"/>
      <c r="T1295" s="96"/>
    </row>
    <row r="1296" spans="5:20" s="4" customFormat="1">
      <c r="H1296" s="44"/>
      <c r="I1296" s="44"/>
      <c r="J1296" s="44"/>
      <c r="T1296" s="96"/>
    </row>
    <row r="1297" spans="8:20" s="4" customFormat="1">
      <c r="H1297" s="44"/>
      <c r="I1297" s="44"/>
      <c r="J1297" s="44"/>
      <c r="K1297" s="80"/>
      <c r="L1297" s="80"/>
      <c r="M1297" s="80"/>
      <c r="T1297" s="96"/>
    </row>
    <row r="1298" spans="8:20" s="4" customFormat="1">
      <c r="H1298" s="44"/>
      <c r="I1298" s="44"/>
      <c r="J1298" s="44"/>
      <c r="K1298" s="80"/>
      <c r="L1298" s="80"/>
      <c r="M1298" s="80"/>
      <c r="T1298" s="96"/>
    </row>
    <row r="1299" spans="8:20" s="4" customFormat="1">
      <c r="H1299" s="44"/>
      <c r="I1299" s="44"/>
      <c r="J1299" s="44"/>
      <c r="K1299" s="80"/>
      <c r="L1299" s="80"/>
      <c r="M1299" s="80"/>
      <c r="T1299" s="96"/>
    </row>
    <row r="1300" spans="8:20" s="4" customFormat="1">
      <c r="H1300" s="44"/>
      <c r="I1300" s="44"/>
      <c r="J1300" s="44"/>
      <c r="K1300" s="80"/>
      <c r="L1300" s="80"/>
      <c r="M1300" s="80"/>
      <c r="T1300" s="96"/>
    </row>
    <row r="1301" spans="8:20">
      <c r="H1301" s="44"/>
      <c r="I1301" s="44"/>
      <c r="J1301" s="44"/>
    </row>
    <row r="1302" spans="8:20">
      <c r="H1302" s="44"/>
      <c r="I1302" s="44"/>
      <c r="J1302" s="44"/>
    </row>
    <row r="1303" spans="8:20">
      <c r="H1303" s="44"/>
      <c r="I1303" s="44"/>
      <c r="J1303" s="44"/>
    </row>
    <row r="1304" spans="8:20">
      <c r="H1304" s="44"/>
      <c r="I1304" s="44"/>
      <c r="J1304" s="44"/>
    </row>
    <row r="1305" spans="8:20">
      <c r="H1305" s="44"/>
      <c r="I1305" s="44"/>
      <c r="J1305" s="44"/>
    </row>
    <row r="1306" spans="8:20">
      <c r="H1306" s="44"/>
      <c r="I1306" s="44"/>
      <c r="J1306" s="44"/>
    </row>
  </sheetData>
  <autoFilter ref="A8:AK1121"/>
  <mergeCells count="19">
    <mergeCell ref="C2:P2"/>
    <mergeCell ref="A4:A7"/>
    <mergeCell ref="B4:B7"/>
    <mergeCell ref="C4:C7"/>
    <mergeCell ref="D4:D7"/>
    <mergeCell ref="E4:G4"/>
    <mergeCell ref="H4:J4"/>
    <mergeCell ref="K4:M4"/>
    <mergeCell ref="N4:P4"/>
    <mergeCell ref="E5:F6"/>
    <mergeCell ref="P5:P7"/>
    <mergeCell ref="S1122:T1122"/>
    <mergeCell ref="U1122:V1122"/>
    <mergeCell ref="G5:G7"/>
    <mergeCell ref="H5:I6"/>
    <mergeCell ref="J5:J7"/>
    <mergeCell ref="K5:L6"/>
    <mergeCell ref="M5:M7"/>
    <mergeCell ref="N5:O6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38" fitToHeight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База</vt:lpstr>
      <vt:lpstr>Сверхбаза</vt:lpstr>
      <vt:lpstr>База (2)</vt:lpstr>
      <vt:lpstr>База (3)</vt:lpstr>
      <vt:lpstr>База!Заголовки_для_печати</vt:lpstr>
      <vt:lpstr>'База (2)'!Заголовки_для_печати</vt:lpstr>
      <vt:lpstr>'База (3)'!Заголовки_для_печати</vt:lpstr>
      <vt:lpstr>Сверхбаза!Заголовки_для_печати</vt:lpstr>
      <vt:lpstr>База!Область_печати</vt:lpstr>
      <vt:lpstr>'База (2)'!Область_печати</vt:lpstr>
      <vt:lpstr>'База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Pismennaya.IA</dc:creator>
  <cp:lastModifiedBy>Pismennaya.IA</cp:lastModifiedBy>
  <cp:lastPrinted>2023-11-30T09:23:36Z</cp:lastPrinted>
  <dcterms:created xsi:type="dcterms:W3CDTF">2015-10-28T07:04:13Z</dcterms:created>
  <dcterms:modified xsi:type="dcterms:W3CDTF">2023-12-26T06:34:08Z</dcterms:modified>
</cp:coreProperties>
</file>