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35" windowHeight="11565" activeTab="5"/>
  </bookViews>
  <sheets>
    <sheet name="Прил.1" sheetId="1" r:id="rId1"/>
    <sheet name="Прил.2" sheetId="2" r:id="rId2"/>
    <sheet name="Прил.3" sheetId="4" r:id="rId3"/>
    <sheet name="Прил.4" sheetId="3" r:id="rId4"/>
    <sheet name="Прил.5" sheetId="5" r:id="rId5"/>
    <sheet name="Прил.6" sheetId="6" r:id="rId6"/>
  </sheets>
  <externalReferences>
    <externalReference r:id="rId7"/>
  </externalReferences>
  <definedNames>
    <definedName name="_xlnm._FilterDatabase" localSheetId="0" hidden="1">Прил.1!$A$15:$J$112</definedName>
    <definedName name="_xlnm._FilterDatabase" localSheetId="1" hidden="1">Прил.2!$A$13:$M$48</definedName>
    <definedName name="_xlnm._FilterDatabase" localSheetId="2" hidden="1">Прил.3!$A$15:$J$15</definedName>
    <definedName name="_xlnm._FilterDatabase" localSheetId="3" hidden="1">Прил.4!$A$11:$J$21</definedName>
    <definedName name="_xlnm._FilterDatabase" localSheetId="4" hidden="1">Прил.5!$A$14:$HV$130</definedName>
    <definedName name="_xlnm._FilterDatabase" localSheetId="5" hidden="1">Прил.6!$A$12:$I$18</definedName>
    <definedName name="Z_754BA2B9_92C8_4608_8D67_96BC5C16664E_.wvu.FilterData" localSheetId="5" hidden="1">Прил.6!#REF!</definedName>
    <definedName name="Z_754BA2B9_92C8_4608_8D67_96BC5C16664E_.wvu.PrintTitles" localSheetId="5" hidden="1">Прил.6!#REF!</definedName>
    <definedName name="Z_9067D43C_8CF0_48E5_8C1B_7DFA94892381_.wvu.FilterData" localSheetId="5" hidden="1">Прил.6!#REF!</definedName>
    <definedName name="Z_9067D43C_8CF0_48E5_8C1B_7DFA94892381_.wvu.PrintTitles" localSheetId="5" hidden="1">Прил.6!#REF!</definedName>
    <definedName name="Z_DEEA3186_5E7C_4B49_A323_6511047D2DAC_.wvu.FilterData" localSheetId="5" hidden="1">Прил.6!#REF!</definedName>
    <definedName name="Z_DEEA3186_5E7C_4B49_A323_6511047D2DAC_.wvu.PrintTitles" localSheetId="5" hidden="1">Прил.6!#REF!</definedName>
    <definedName name="Z_E6862595_AEA9_4563_8AED_64A09353D7BA_.wvu.FilterData" localSheetId="5" hidden="1">Прил.6!#REF!</definedName>
    <definedName name="Z_E6862595_AEA9_4563_8AED_64A09353D7BA_.wvu.PrintTitles" localSheetId="5" hidden="1">Прил.6!#REF!</definedName>
    <definedName name="_xlnm.Database">#REF!</definedName>
    <definedName name="_xlnm.Print_Titles" localSheetId="0">Прил.1!$11:$15</definedName>
    <definedName name="_xlnm.Print_Titles" localSheetId="3">Прил.4!$8:$11</definedName>
    <definedName name="_xlnm.Print_Titles" localSheetId="4">Прил.5!$9:$14</definedName>
    <definedName name="_xlnm.Print_Titles" localSheetId="5">Прил.6!$9:$12</definedName>
    <definedName name="_xlnm.Print_Area" localSheetId="0">Прил.1!$A$4:$J$114</definedName>
    <definedName name="_xlnm.Print_Area" localSheetId="3">Прил.4!$A$4:$J$32</definedName>
  </definedNames>
  <calcPr calcId="125725"/>
</workbook>
</file>

<file path=xl/calcChain.xml><?xml version="1.0" encoding="utf-8"?>
<calcChain xmlns="http://schemas.openxmlformats.org/spreadsheetml/2006/main">
  <c r="T131" i="5"/>
  <c r="S131"/>
  <c r="R131"/>
  <c r="Q131"/>
  <c r="K131"/>
  <c r="J131"/>
  <c r="I131"/>
  <c r="H131"/>
  <c r="T130"/>
  <c r="S130"/>
  <c r="R130"/>
  <c r="Q130"/>
  <c r="K130"/>
  <c r="J130"/>
  <c r="I130"/>
  <c r="H130"/>
  <c r="T129"/>
  <c r="S129"/>
  <c r="R129"/>
  <c r="Q129"/>
  <c r="K129"/>
  <c r="J129"/>
  <c r="I129"/>
  <c r="H129"/>
  <c r="T128"/>
  <c r="S128"/>
  <c r="R128"/>
  <c r="Q128"/>
  <c r="K128"/>
  <c r="J128"/>
  <c r="I128"/>
  <c r="H128"/>
  <c r="R127"/>
  <c r="Q127"/>
  <c r="P127"/>
  <c r="T127" s="1"/>
  <c r="O127"/>
  <c r="S127" s="1"/>
  <c r="I127"/>
  <c r="H127"/>
  <c r="G127"/>
  <c r="K127" s="1"/>
  <c r="F127"/>
  <c r="J127" s="1"/>
  <c r="T126"/>
  <c r="S126"/>
  <c r="R126"/>
  <c r="Q126"/>
  <c r="K126"/>
  <c r="J126"/>
  <c r="I126"/>
  <c r="H126"/>
  <c r="T125"/>
  <c r="S125"/>
  <c r="R125"/>
  <c r="Q125"/>
  <c r="K125"/>
  <c r="J125"/>
  <c r="I125"/>
  <c r="H125"/>
  <c r="T124"/>
  <c r="S124"/>
  <c r="R124"/>
  <c r="Q124"/>
  <c r="K124"/>
  <c r="J124"/>
  <c r="I124"/>
  <c r="H124"/>
  <c r="T123"/>
  <c r="S123"/>
  <c r="R123"/>
  <c r="Q123"/>
  <c r="K123"/>
  <c r="J123"/>
  <c r="I123"/>
  <c r="H123"/>
  <c r="T122"/>
  <c r="S122"/>
  <c r="R122"/>
  <c r="Q122"/>
  <c r="K122"/>
  <c r="J122"/>
  <c r="I122"/>
  <c r="H122"/>
  <c r="T121"/>
  <c r="S121"/>
  <c r="R121"/>
  <c r="Q121"/>
  <c r="K121"/>
  <c r="J121"/>
  <c r="I121"/>
  <c r="H121"/>
  <c r="T120"/>
  <c r="S120"/>
  <c r="R120"/>
  <c r="Q120"/>
  <c r="K120"/>
  <c r="J120"/>
  <c r="I120"/>
  <c r="H120"/>
  <c r="T119"/>
  <c r="S119"/>
  <c r="R119"/>
  <c r="Q119"/>
  <c r="K119"/>
  <c r="J119"/>
  <c r="I119"/>
  <c r="H119"/>
  <c r="T118"/>
  <c r="S118"/>
  <c r="R118"/>
  <c r="Q118"/>
  <c r="K118"/>
  <c r="J118"/>
  <c r="I118"/>
  <c r="H118"/>
  <c r="R117"/>
  <c r="Q117"/>
  <c r="P117"/>
  <c r="T117" s="1"/>
  <c r="O117"/>
  <c r="S117" s="1"/>
  <c r="I117"/>
  <c r="H117"/>
  <c r="G117"/>
  <c r="K117" s="1"/>
  <c r="F117"/>
  <c r="J117" s="1"/>
  <c r="T116"/>
  <c r="S116"/>
  <c r="R116"/>
  <c r="Q116"/>
  <c r="K116"/>
  <c r="J116"/>
  <c r="I116"/>
  <c r="H116"/>
  <c r="T115"/>
  <c r="S115"/>
  <c r="R115"/>
  <c r="Q115"/>
  <c r="K115"/>
  <c r="J115"/>
  <c r="I115"/>
  <c r="H115"/>
  <c r="T114"/>
  <c r="S114"/>
  <c r="R114"/>
  <c r="Q114"/>
  <c r="K114"/>
  <c r="J114"/>
  <c r="I114"/>
  <c r="H114"/>
  <c r="T113"/>
  <c r="S113"/>
  <c r="R113"/>
  <c r="Q113"/>
  <c r="K113"/>
  <c r="J113"/>
  <c r="I113"/>
  <c r="H113"/>
  <c r="T112"/>
  <c r="S112"/>
  <c r="R112"/>
  <c r="Q112"/>
  <c r="K112"/>
  <c r="J112"/>
  <c r="I112"/>
  <c r="H112"/>
  <c r="T111"/>
  <c r="S111"/>
  <c r="R111"/>
  <c r="Q111"/>
  <c r="K111"/>
  <c r="J111"/>
  <c r="I111"/>
  <c r="H111"/>
  <c r="T110"/>
  <c r="S110"/>
  <c r="R110"/>
  <c r="Q110"/>
  <c r="K110"/>
  <c r="J110"/>
  <c r="I110"/>
  <c r="H110"/>
  <c r="T109"/>
  <c r="S109"/>
  <c r="R109"/>
  <c r="Q109"/>
  <c r="K109"/>
  <c r="J109"/>
  <c r="I109"/>
  <c r="H109"/>
  <c r="T108"/>
  <c r="S108"/>
  <c r="R108"/>
  <c r="Q108"/>
  <c r="K108"/>
  <c r="J108"/>
  <c r="I108"/>
  <c r="H108"/>
  <c r="R107"/>
  <c r="Q107"/>
  <c r="P107"/>
  <c r="T107" s="1"/>
  <c r="O107"/>
  <c r="S107" s="1"/>
  <c r="I107"/>
  <c r="H107"/>
  <c r="G107"/>
  <c r="K107" s="1"/>
  <c r="F107"/>
  <c r="J107" s="1"/>
  <c r="T106"/>
  <c r="S106"/>
  <c r="R106"/>
  <c r="Q106"/>
  <c r="K106"/>
  <c r="J106"/>
  <c r="I106"/>
  <c r="H106"/>
  <c r="T105"/>
  <c r="S105"/>
  <c r="R105"/>
  <c r="Q105"/>
  <c r="K105"/>
  <c r="J105"/>
  <c r="I105"/>
  <c r="H105"/>
  <c r="T104"/>
  <c r="S104"/>
  <c r="R104"/>
  <c r="Q104"/>
  <c r="K104"/>
  <c r="J104"/>
  <c r="I104"/>
  <c r="H104"/>
  <c r="T103"/>
  <c r="S103"/>
  <c r="R103"/>
  <c r="Q103"/>
  <c r="K103"/>
  <c r="J103"/>
  <c r="I103"/>
  <c r="H103"/>
  <c r="T102"/>
  <c r="S102"/>
  <c r="R102"/>
  <c r="Q102"/>
  <c r="K102"/>
  <c r="J102"/>
  <c r="I102"/>
  <c r="H102"/>
  <c r="T101"/>
  <c r="S101"/>
  <c r="R101"/>
  <c r="Q101"/>
  <c r="K101"/>
  <c r="J101"/>
  <c r="I101"/>
  <c r="H101"/>
  <c r="T100"/>
  <c r="S100"/>
  <c r="R100"/>
  <c r="Q100"/>
  <c r="K100"/>
  <c r="J100"/>
  <c r="I100"/>
  <c r="H100"/>
  <c r="T99"/>
  <c r="S99"/>
  <c r="R99"/>
  <c r="Q99"/>
  <c r="K99"/>
  <c r="J99"/>
  <c r="I99"/>
  <c r="H99"/>
  <c r="T98"/>
  <c r="S98"/>
  <c r="R98"/>
  <c r="Q98"/>
  <c r="K98"/>
  <c r="J98"/>
  <c r="I98"/>
  <c r="H98"/>
  <c r="R97"/>
  <c r="Q97"/>
  <c r="P97"/>
  <c r="T97" s="1"/>
  <c r="O97"/>
  <c r="S97" s="1"/>
  <c r="I97"/>
  <c r="H97"/>
  <c r="G97"/>
  <c r="K97" s="1"/>
  <c r="F97"/>
  <c r="J97" s="1"/>
  <c r="T96"/>
  <c r="S96"/>
  <c r="R96"/>
  <c r="Q96"/>
  <c r="K96"/>
  <c r="J96"/>
  <c r="I96"/>
  <c r="H96"/>
  <c r="T95"/>
  <c r="S95"/>
  <c r="R95"/>
  <c r="Q95"/>
  <c r="K95"/>
  <c r="J95"/>
  <c r="I95"/>
  <c r="H95"/>
  <c r="T94"/>
  <c r="S94"/>
  <c r="R94"/>
  <c r="Q94"/>
  <c r="K94"/>
  <c r="J94"/>
  <c r="I94"/>
  <c r="H94"/>
  <c r="T93"/>
  <c r="S93"/>
  <c r="R93"/>
  <c r="Q93"/>
  <c r="K93"/>
  <c r="J93"/>
  <c r="I93"/>
  <c r="H93"/>
  <c r="T92"/>
  <c r="S92"/>
  <c r="R92"/>
  <c r="Q92"/>
  <c r="K92"/>
  <c r="J92"/>
  <c r="I92"/>
  <c r="H92"/>
  <c r="T91"/>
  <c r="S91"/>
  <c r="R91"/>
  <c r="Q91"/>
  <c r="K91"/>
  <c r="J91"/>
  <c r="I91"/>
  <c r="H91"/>
  <c r="R90"/>
  <c r="Q90"/>
  <c r="P90"/>
  <c r="T90" s="1"/>
  <c r="O90"/>
  <c r="S90" s="1"/>
  <c r="I90"/>
  <c r="H90"/>
  <c r="G90"/>
  <c r="K90" s="1"/>
  <c r="F90"/>
  <c r="J90" s="1"/>
  <c r="T89"/>
  <c r="S89"/>
  <c r="R89"/>
  <c r="Q89"/>
  <c r="K89"/>
  <c r="J89"/>
  <c r="I89"/>
  <c r="H89"/>
  <c r="T88"/>
  <c r="S88"/>
  <c r="R88"/>
  <c r="Q88"/>
  <c r="K88"/>
  <c r="J88"/>
  <c r="I88"/>
  <c r="H88"/>
  <c r="R87"/>
  <c r="Q87"/>
  <c r="P87"/>
  <c r="T87" s="1"/>
  <c r="O87"/>
  <c r="S87" s="1"/>
  <c r="I87"/>
  <c r="H87"/>
  <c r="G87"/>
  <c r="K87" s="1"/>
  <c r="F87"/>
  <c r="J87" s="1"/>
  <c r="T86"/>
  <c r="S86"/>
  <c r="R86"/>
  <c r="Q86"/>
  <c r="K86"/>
  <c r="J86"/>
  <c r="I86"/>
  <c r="H86"/>
  <c r="T85"/>
  <c r="S85"/>
  <c r="R85"/>
  <c r="Q85"/>
  <c r="K85"/>
  <c r="J85"/>
  <c r="I85"/>
  <c r="H85"/>
  <c r="T84"/>
  <c r="S84"/>
  <c r="R84"/>
  <c r="Q84"/>
  <c r="K84"/>
  <c r="J84"/>
  <c r="I84"/>
  <c r="H84"/>
  <c r="T83"/>
  <c r="S83"/>
  <c r="R83"/>
  <c r="Q83"/>
  <c r="K83"/>
  <c r="J83"/>
  <c r="I83"/>
  <c r="H83"/>
  <c r="T82"/>
  <c r="S82"/>
  <c r="R82"/>
  <c r="Q82"/>
  <c r="K82"/>
  <c r="J82"/>
  <c r="I82"/>
  <c r="H82"/>
  <c r="T81"/>
  <c r="S81"/>
  <c r="R81"/>
  <c r="Q81"/>
  <c r="K81"/>
  <c r="J81"/>
  <c r="I81"/>
  <c r="H81"/>
  <c r="R80"/>
  <c r="Q80"/>
  <c r="P80"/>
  <c r="T80" s="1"/>
  <c r="O80"/>
  <c r="S80" s="1"/>
  <c r="I80"/>
  <c r="H80"/>
  <c r="G80"/>
  <c r="K80" s="1"/>
  <c r="F80"/>
  <c r="J80" s="1"/>
  <c r="T79"/>
  <c r="S79"/>
  <c r="R79"/>
  <c r="Q79"/>
  <c r="K79"/>
  <c r="J79"/>
  <c r="I79"/>
  <c r="H79"/>
  <c r="T78"/>
  <c r="S78"/>
  <c r="R78"/>
  <c r="Q78"/>
  <c r="K78"/>
  <c r="J78"/>
  <c r="I78"/>
  <c r="H78"/>
  <c r="R77"/>
  <c r="Q77"/>
  <c r="P77"/>
  <c r="T77" s="1"/>
  <c r="O77"/>
  <c r="S77" s="1"/>
  <c r="I77"/>
  <c r="H77"/>
  <c r="G77"/>
  <c r="K77" s="1"/>
  <c r="F77"/>
  <c r="J77" s="1"/>
  <c r="T76"/>
  <c r="S76"/>
  <c r="R76"/>
  <c r="Q76"/>
  <c r="K76"/>
  <c r="J76"/>
  <c r="I76"/>
  <c r="H76"/>
  <c r="T75"/>
  <c r="S75"/>
  <c r="R75"/>
  <c r="Q75"/>
  <c r="K75"/>
  <c r="J75"/>
  <c r="I75"/>
  <c r="H75"/>
  <c r="T74"/>
  <c r="S74"/>
  <c r="R74"/>
  <c r="Q74"/>
  <c r="K74"/>
  <c r="J74"/>
  <c r="I74"/>
  <c r="H74"/>
  <c r="T73"/>
  <c r="S73"/>
  <c r="R73"/>
  <c r="Q73"/>
  <c r="K73"/>
  <c r="J73"/>
  <c r="I73"/>
  <c r="H73"/>
  <c r="T72"/>
  <c r="S72"/>
  <c r="R72"/>
  <c r="Q72"/>
  <c r="K72"/>
  <c r="J72"/>
  <c r="I72"/>
  <c r="H72"/>
  <c r="T71"/>
  <c r="S71"/>
  <c r="R71"/>
  <c r="Q71"/>
  <c r="K71"/>
  <c r="J71"/>
  <c r="I71"/>
  <c r="H71"/>
  <c r="R70"/>
  <c r="Q70"/>
  <c r="P70"/>
  <c r="T70" s="1"/>
  <c r="O70"/>
  <c r="S70" s="1"/>
  <c r="T69"/>
  <c r="S69"/>
  <c r="R69"/>
  <c r="Q69"/>
  <c r="T68"/>
  <c r="S68"/>
  <c r="R68"/>
  <c r="Q68"/>
  <c r="K68"/>
  <c r="J68"/>
  <c r="I68"/>
  <c r="H68"/>
  <c r="R67"/>
  <c r="Q67"/>
  <c r="P67"/>
  <c r="T67" s="1"/>
  <c r="O67"/>
  <c r="S67" s="1"/>
  <c r="T66"/>
  <c r="S66"/>
  <c r="R66"/>
  <c r="Q66"/>
  <c r="T65"/>
  <c r="S65"/>
  <c r="R65"/>
  <c r="Q65"/>
  <c r="K65"/>
  <c r="J65"/>
  <c r="I65"/>
  <c r="H65"/>
  <c r="T64"/>
  <c r="S64"/>
  <c r="R64"/>
  <c r="Q64"/>
  <c r="T63"/>
  <c r="S63"/>
  <c r="R63"/>
  <c r="Q63"/>
  <c r="T62"/>
  <c r="S62"/>
  <c r="R62"/>
  <c r="Q62"/>
  <c r="K62"/>
  <c r="J62"/>
  <c r="I62"/>
  <c r="H62"/>
  <c r="T61"/>
  <c r="S61"/>
  <c r="R61"/>
  <c r="Q61"/>
  <c r="R60"/>
  <c r="Q60"/>
  <c r="P60"/>
  <c r="T60" s="1"/>
  <c r="O60"/>
  <c r="S60" s="1"/>
  <c r="T59"/>
  <c r="S59"/>
  <c r="R59"/>
  <c r="Q59"/>
  <c r="K59"/>
  <c r="J59"/>
  <c r="I59"/>
  <c r="H59"/>
  <c r="T58"/>
  <c r="S58"/>
  <c r="R58"/>
  <c r="Q58"/>
  <c r="R57"/>
  <c r="Q57"/>
  <c r="P57"/>
  <c r="T57" s="1"/>
  <c r="O57"/>
  <c r="S57" s="1"/>
  <c r="T56"/>
  <c r="S56"/>
  <c r="R56"/>
  <c r="Q56"/>
  <c r="K56"/>
  <c r="J56"/>
  <c r="I56"/>
  <c r="H56"/>
  <c r="T55"/>
  <c r="S55"/>
  <c r="R55"/>
  <c r="Q55"/>
  <c r="T54"/>
  <c r="S54"/>
  <c r="R54"/>
  <c r="Q54"/>
  <c r="T53"/>
  <c r="S53"/>
  <c r="R53"/>
  <c r="Q53"/>
  <c r="K53"/>
  <c r="J53"/>
  <c r="I53"/>
  <c r="H53"/>
  <c r="T52"/>
  <c r="S52"/>
  <c r="R52"/>
  <c r="Q52"/>
  <c r="T51"/>
  <c r="S51"/>
  <c r="R51"/>
  <c r="Q51"/>
  <c r="R50"/>
  <c r="Q50"/>
  <c r="P50"/>
  <c r="T50" s="1"/>
  <c r="O50"/>
  <c r="S50" s="1"/>
  <c r="I50"/>
  <c r="H50"/>
  <c r="G50"/>
  <c r="K50" s="1"/>
  <c r="F50"/>
  <c r="J50" s="1"/>
  <c r="B17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Z48" i="2"/>
  <c r="AA48" s="1"/>
  <c r="X48"/>
  <c r="Z47"/>
  <c r="AA47" s="1"/>
  <c r="X47"/>
  <c r="Z46"/>
  <c r="AA46" s="1"/>
  <c r="X46"/>
  <c r="Z45"/>
  <c r="AA45" s="1"/>
  <c r="X45"/>
  <c r="O42"/>
  <c r="O14" s="1"/>
  <c r="Z44"/>
  <c r="AA44" s="1"/>
  <c r="X44"/>
  <c r="Z43"/>
  <c r="AA43" s="1"/>
  <c r="X43"/>
  <c r="Z42"/>
  <c r="P42"/>
  <c r="M42"/>
  <c r="H42"/>
  <c r="Z41"/>
  <c r="AA41" s="1"/>
  <c r="X41"/>
  <c r="Z40"/>
  <c r="AA40" s="1"/>
  <c r="X40"/>
  <c r="Z39"/>
  <c r="AA39" s="1"/>
  <c r="X39"/>
  <c r="Z38"/>
  <c r="AA38" s="1"/>
  <c r="X38"/>
  <c r="Z37"/>
  <c r="AA37" s="1"/>
  <c r="X37"/>
  <c r="Z36"/>
  <c r="AA36" s="1"/>
  <c r="X36"/>
  <c r="Z35"/>
  <c r="AA35" s="1"/>
  <c r="X35"/>
  <c r="Z34"/>
  <c r="AA34" s="1"/>
  <c r="X34"/>
  <c r="Z33"/>
  <c r="AA33" s="1"/>
  <c r="X33"/>
  <c r="Z32"/>
  <c r="AA32" s="1"/>
  <c r="X32"/>
  <c r="Z31"/>
  <c r="AA31" s="1"/>
  <c r="X31"/>
  <c r="Z30"/>
  <c r="AA30" s="1"/>
  <c r="X30"/>
  <c r="Z29"/>
  <c r="AA29" s="1"/>
  <c r="X29"/>
  <c r="Z28"/>
  <c r="AA28" s="1"/>
  <c r="X28"/>
  <c r="Z27"/>
  <c r="AA27" s="1"/>
  <c r="X27"/>
  <c r="Z26"/>
  <c r="AA26" s="1"/>
  <c r="X26"/>
  <c r="Z25"/>
  <c r="AA25" s="1"/>
  <c r="X25"/>
  <c r="Z24"/>
  <c r="AA24" s="1"/>
  <c r="X24"/>
  <c r="Z23"/>
  <c r="AA23" s="1"/>
  <c r="X23"/>
  <c r="Z22"/>
  <c r="AA22" s="1"/>
  <c r="X22"/>
  <c r="Z21"/>
  <c r="AA21" s="1"/>
  <c r="X21"/>
  <c r="Z20"/>
  <c r="AA20" s="1"/>
  <c r="X20"/>
  <c r="Z19"/>
  <c r="AA19" s="1"/>
  <c r="X19"/>
  <c r="Z18"/>
  <c r="AA18" s="1"/>
  <c r="X18"/>
  <c r="Z17"/>
  <c r="AA17" s="1"/>
  <c r="X17"/>
  <c r="Z16"/>
  <c r="AA16" s="1"/>
  <c r="X16"/>
  <c r="Z15"/>
  <c r="AA15" s="1"/>
  <c r="X15"/>
  <c r="Z14"/>
  <c r="P14"/>
  <c r="M14"/>
  <c r="H14"/>
  <c r="G93" i="1"/>
  <c r="AA42" i="2" l="1"/>
  <c r="AA14"/>
  <c r="X14"/>
  <c r="X42"/>
</calcChain>
</file>

<file path=xl/sharedStrings.xml><?xml version="1.0" encoding="utf-8"?>
<sst xmlns="http://schemas.openxmlformats.org/spreadsheetml/2006/main" count="1940" uniqueCount="531">
  <si>
    <t>к Тарифному соглашению на 2024 год</t>
  </si>
  <si>
    <t xml:space="preserve">ПЕРЕЧЕНЬ
медицинских организаций (структурных подразделений), 
оказывающих первичную медико-санитарную помощь в амбулаторных условиях </t>
  </si>
  <si>
    <t>Раздел II. Перечень структурных подразделений медицинских организаций, 
оказывающих первичную медико-санитарную помощь в амбулаторных условиях по территориально-участковому принципу, 
расположенных в сельской местности, отдалённых территориях, посёлках городского типа и малых городах с численностью населения до 50 тысяч человек, 
и перечень фельдшерских пунктов в составе медицинских организаций, 
оказывающих первичную медико-санитарную помощь в амбулаторных условиях по территориально-участковому принципу</t>
  </si>
  <si>
    <t>Медицинская организация</t>
  </si>
  <si>
    <t>Структурное подразделение, оказывающее первичную медико-санитарную помощь</t>
  </si>
  <si>
    <t>Местонахождение структурного подразделения</t>
  </si>
  <si>
    <t xml:space="preserve">Численность застрахованного прикреплённого населения </t>
  </si>
  <si>
    <t>Группа, 
к которой относится структурное подразделение</t>
  </si>
  <si>
    <t>Период участия в ТПОМС</t>
  </si>
  <si>
    <t>№ п/п</t>
  </si>
  <si>
    <t>Наименование</t>
  </si>
  <si>
    <t>Код</t>
  </si>
  <si>
    <t>Район / 
городской округ</t>
  </si>
  <si>
    <t>Населённый пункт</t>
  </si>
  <si>
    <t>начало</t>
  </si>
  <si>
    <t>окончание</t>
  </si>
  <si>
    <t>1</t>
  </si>
  <si>
    <t>3</t>
  </si>
  <si>
    <t>4</t>
  </si>
  <si>
    <t>6</t>
  </si>
  <si>
    <t>7</t>
  </si>
  <si>
    <t>9</t>
  </si>
  <si>
    <t>10</t>
  </si>
  <si>
    <t>ГОБУЗ "Апатитско-Кировская ЦРБ"</t>
  </si>
  <si>
    <t>007</t>
  </si>
  <si>
    <t>ВСЕГО</t>
  </si>
  <si>
    <t>г. Апатиты</t>
  </si>
  <si>
    <t>1.1</t>
  </si>
  <si>
    <t>Взрослая поликлиника</t>
  </si>
  <si>
    <t>VI - от 30 до 50 тысяч</t>
  </si>
  <si>
    <t>1.2</t>
  </si>
  <si>
    <t>Детская поликлиника</t>
  </si>
  <si>
    <t>III - от 5 до 10 тысяч</t>
  </si>
  <si>
    <t>1.3</t>
  </si>
  <si>
    <t>г. Кировск</t>
  </si>
  <si>
    <t>V - от 20 до 30 тысяч</t>
  </si>
  <si>
    <t>1.4</t>
  </si>
  <si>
    <t>1.5</t>
  </si>
  <si>
    <t>Фельдшерско-акушерский пункт</t>
  </si>
  <si>
    <t>н.п. Титан</t>
  </si>
  <si>
    <t>IV группа ФАП</t>
  </si>
  <si>
    <t>1.6</t>
  </si>
  <si>
    <t>н.п. Коашва</t>
  </si>
  <si>
    <t>III группа ФАП</t>
  </si>
  <si>
    <t>ГОБУЗ "Кандалакшская ЦРБ"</t>
  </si>
  <si>
    <t>009</t>
  </si>
  <si>
    <t>Кандалакшский р-н</t>
  </si>
  <si>
    <t>г. Кандалакша</t>
  </si>
  <si>
    <t>2.1</t>
  </si>
  <si>
    <t>2.2</t>
  </si>
  <si>
    <t>2.3</t>
  </si>
  <si>
    <t>Поликлиника</t>
  </si>
  <si>
    <t>п.г.т. Зеленоборский</t>
  </si>
  <si>
    <t>II - от 2 до 5 тысяч</t>
  </si>
  <si>
    <t>2.4</t>
  </si>
  <si>
    <t>Терский р-н</t>
  </si>
  <si>
    <t xml:space="preserve">п.г.т. Умба </t>
  </si>
  <si>
    <t>2.5</t>
  </si>
  <si>
    <t>Амбулатория</t>
  </si>
  <si>
    <t>с. Алакуртти</t>
  </si>
  <si>
    <t>2.6</t>
  </si>
  <si>
    <t>п. Нивский</t>
  </si>
  <si>
    <t>I - до 2 тысяч</t>
  </si>
  <si>
    <t>2.7</t>
  </si>
  <si>
    <t>с. Лувеньга</t>
  </si>
  <si>
    <t>II группа ФАП</t>
  </si>
  <si>
    <t>2.8</t>
  </si>
  <si>
    <t>н.п. Лесозаводский</t>
  </si>
  <si>
    <t>2.9</t>
  </si>
  <si>
    <t>н.п. Белое море</t>
  </si>
  <si>
    <t>2.10</t>
  </si>
  <si>
    <t>н.п. Зареченск</t>
  </si>
  <si>
    <t>2.11</t>
  </si>
  <si>
    <t>с. Варзуга</t>
  </si>
  <si>
    <t>2.12</t>
  </si>
  <si>
    <t>с. Чаваньга</t>
  </si>
  <si>
    <t>2.13</t>
  </si>
  <si>
    <t>с. Ковдозеро</t>
  </si>
  <si>
    <t>2.14</t>
  </si>
  <si>
    <t>с. Чапома</t>
  </si>
  <si>
    <t>I группа ФАП</t>
  </si>
  <si>
    <t>ГОБУЗ "Кольская ЦРБ"</t>
  </si>
  <si>
    <t>013</t>
  </si>
  <si>
    <t>Кольский район</t>
  </si>
  <si>
    <t>г. Кола</t>
  </si>
  <si>
    <t>3.1</t>
  </si>
  <si>
    <t xml:space="preserve">Поликлиника </t>
  </si>
  <si>
    <t>п.г.т. Мурмаши</t>
  </si>
  <si>
    <t>IV - от 10 до 20 тысяч</t>
  </si>
  <si>
    <t>3.2</t>
  </si>
  <si>
    <t>3.3</t>
  </si>
  <si>
    <t>п.г.т. Молочный</t>
  </si>
  <si>
    <t>3.4</t>
  </si>
  <si>
    <t>ЗАТО Видяево</t>
  </si>
  <si>
    <t>н.п. Видяево</t>
  </si>
  <si>
    <t>3.5</t>
  </si>
  <si>
    <t>п.г.т. Кильдинстрой</t>
  </si>
  <si>
    <t>3.6</t>
  </si>
  <si>
    <t>3.7</t>
  </si>
  <si>
    <t>с. Тулома</t>
  </si>
  <si>
    <t>3.8</t>
  </si>
  <si>
    <t>н.п. Зверосовхоз</t>
  </si>
  <si>
    <t>3.9</t>
  </si>
  <si>
    <t>п.г.т. Верхнетуломский</t>
  </si>
  <si>
    <t>3.10</t>
  </si>
  <si>
    <t>н.п. Междуречье</t>
  </si>
  <si>
    <t>3.11</t>
  </si>
  <si>
    <t>н.п. Пушной</t>
  </si>
  <si>
    <t>3.12</t>
  </si>
  <si>
    <t>с. Териберка</t>
  </si>
  <si>
    <t>3.13</t>
  </si>
  <si>
    <t>Фельдшерский здравпункт</t>
  </si>
  <si>
    <t>3.14</t>
  </si>
  <si>
    <t>н.п. Шонгуй</t>
  </si>
  <si>
    <t>3.15</t>
  </si>
  <si>
    <t>с. Ура-Губа</t>
  </si>
  <si>
    <t>3.16</t>
  </si>
  <si>
    <t>п.г.т. Туманный</t>
  </si>
  <si>
    <t>3.17</t>
  </si>
  <si>
    <t>н.п. Мишуково</t>
  </si>
  <si>
    <t>3.18</t>
  </si>
  <si>
    <t>с. Минькино</t>
  </si>
  <si>
    <t>3.19</t>
  </si>
  <si>
    <t>н.п. Килпъявр</t>
  </si>
  <si>
    <t>3.20</t>
  </si>
  <si>
    <t>ж.-д. ст. Лопарская</t>
  </si>
  <si>
    <t>3.21</t>
  </si>
  <si>
    <t>ж.-д. ст. Магнетиты</t>
  </si>
  <si>
    <t>ГОБУЗ "Ловозерская ЦРБ"</t>
  </si>
  <si>
    <t>014</t>
  </si>
  <si>
    <t>Ловозерский р-н</t>
  </si>
  <si>
    <t>пгт. Ревда</t>
  </si>
  <si>
    <t>4.1</t>
  </si>
  <si>
    <t>4.2</t>
  </si>
  <si>
    <t>с. Ловозеро</t>
  </si>
  <si>
    <t>4.3</t>
  </si>
  <si>
    <t>с. Краснощелье</t>
  </si>
  <si>
    <t>ГОАУЗ "Мончегорская ЦРБ"</t>
  </si>
  <si>
    <t>045</t>
  </si>
  <si>
    <t>Мончегорский р-н</t>
  </si>
  <si>
    <t>г. Мончегорск</t>
  </si>
  <si>
    <t>5.1</t>
  </si>
  <si>
    <t>5.2</t>
  </si>
  <si>
    <t>Ковдорский р-н</t>
  </si>
  <si>
    <t>г. Ковдор</t>
  </si>
  <si>
    <t>5.3</t>
  </si>
  <si>
    <t>5.4</t>
  </si>
  <si>
    <t>5.5</t>
  </si>
  <si>
    <t>н.п. Ёнский</t>
  </si>
  <si>
    <t>5.6</t>
  </si>
  <si>
    <t>н.п. Лейпи</t>
  </si>
  <si>
    <t>5.7</t>
  </si>
  <si>
    <t>н.п. Ёна</t>
  </si>
  <si>
    <t>ГОБУЗ "Оленегорская ЦРБ"</t>
  </si>
  <si>
    <t>046</t>
  </si>
  <si>
    <t>г. Оленегорск</t>
  </si>
  <si>
    <t>6.1</t>
  </si>
  <si>
    <t>6.2</t>
  </si>
  <si>
    <t>6.3</t>
  </si>
  <si>
    <t>Здравпункт</t>
  </si>
  <si>
    <t>н.п. Высокий</t>
  </si>
  <si>
    <t>6.4</t>
  </si>
  <si>
    <t>Педиатрическое отделение (кабинет)</t>
  </si>
  <si>
    <t>Оленегорск-1 (п. Протоки)</t>
  </si>
  <si>
    <t>ГОБУЗ "Печенгская ЦРБ"</t>
  </si>
  <si>
    <t>010</t>
  </si>
  <si>
    <t>Печенгский р-н</t>
  </si>
  <si>
    <t>пгт. Заполярный</t>
  </si>
  <si>
    <t>7.1</t>
  </si>
  <si>
    <t>7.2</t>
  </si>
  <si>
    <t>пгт. Никель</t>
  </si>
  <si>
    <t>7.3</t>
  </si>
  <si>
    <t>7.4</t>
  </si>
  <si>
    <t>7.5</t>
  </si>
  <si>
    <t>пгт. Печенга</t>
  </si>
  <si>
    <t>7.6</t>
  </si>
  <si>
    <t>п. Корзуново</t>
  </si>
  <si>
    <t>7.7</t>
  </si>
  <si>
    <t>п. Раякоски</t>
  </si>
  <si>
    <t>7.8</t>
  </si>
  <si>
    <t>нп. Лиинахамари</t>
  </si>
  <si>
    <t>7.9</t>
  </si>
  <si>
    <t>нп. Спутник</t>
  </si>
  <si>
    <t>ГОБУЗ "ЦРБ ЗАТО г.Североморск"</t>
  </si>
  <si>
    <t>008</t>
  </si>
  <si>
    <t>ЗАТО г. Североморск</t>
  </si>
  <si>
    <t>г. Североморск</t>
  </si>
  <si>
    <t>8.1</t>
  </si>
  <si>
    <t>8.2</t>
  </si>
  <si>
    <t>8.3</t>
  </si>
  <si>
    <t>п. Сафоново</t>
  </si>
  <si>
    <t>8.4</t>
  </si>
  <si>
    <t>н.п. Североморск-3</t>
  </si>
  <si>
    <t>8.5</t>
  </si>
  <si>
    <t>п. Щукозеро</t>
  </si>
  <si>
    <t>ФГБУЗ "ММЦ им. Н.И. Пирогова"</t>
  </si>
  <si>
    <t>030</t>
  </si>
  <si>
    <t>г. Мурманск</t>
  </si>
  <si>
    <t>9.1</t>
  </si>
  <si>
    <t>ЗАТО г. Заозерск</t>
  </si>
  <si>
    <t>г. Заозерск</t>
  </si>
  <si>
    <t>9.2</t>
  </si>
  <si>
    <t>ЗАТО г. Островной</t>
  </si>
  <si>
    <t>г. Островной</t>
  </si>
  <si>
    <t>9.3</t>
  </si>
  <si>
    <t>Оленегорск-2 (п.Рамозеро)</t>
  </si>
  <si>
    <t>ФГБУЗ "МСЧ № 118"</t>
  </si>
  <si>
    <t>037</t>
  </si>
  <si>
    <t>г. Полярные зори</t>
  </si>
  <si>
    <t>10.1</t>
  </si>
  <si>
    <t>10.2</t>
  </si>
  <si>
    <t>н.п. Африканда</t>
  </si>
  <si>
    <t>10.3</t>
  </si>
  <si>
    <t>н.п. Зашеек</t>
  </si>
  <si>
    <t>ФГБУЗ "ЦМСЧ № 120"</t>
  </si>
  <si>
    <t>038</t>
  </si>
  <si>
    <t>ЗАТО Александровск</t>
  </si>
  <si>
    <t>г. Снежногорск</t>
  </si>
  <si>
    <t>11.1</t>
  </si>
  <si>
    <t>г. Полярный</t>
  </si>
  <si>
    <t>11.2</t>
  </si>
  <si>
    <t>11.3</t>
  </si>
  <si>
    <t>г. Гаджиево</t>
  </si>
  <si>
    <t>11.4</t>
  </si>
  <si>
    <t>11.5</t>
  </si>
  <si>
    <t>11.6</t>
  </si>
  <si>
    <t>11.7</t>
  </si>
  <si>
    <t>н.п. Оленья губа</t>
  </si>
  <si>
    <t>12</t>
  </si>
  <si>
    <t>ФГБУЗ "Больница КНЦ РАН"</t>
  </si>
  <si>
    <t>051</t>
  </si>
  <si>
    <t>12.1</t>
  </si>
  <si>
    <t>13</t>
  </si>
  <si>
    <t>ЧУЗ "ПК РЖД" г.Мурманск</t>
  </si>
  <si>
    <t>13.1</t>
  </si>
  <si>
    <t>Приложение № 2.2</t>
  </si>
  <si>
    <t>к Тарифному соглашению на 2023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</si>
  <si>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</si>
  <si>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Местонахождение фельдшерского, 
фельдшерско-акушерского пункта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</si>
  <si>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</si>
  <si>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</si>
  <si>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</si>
  <si>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</si>
  <si>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rFont val="Cambria"/>
        <family val="1"/>
        <charset val="204"/>
        <scheme val="major"/>
      </rPr>
      <t>ФАП</t>
    </r>
  </si>
  <si>
    <t>в т.ч. отдельный повышающий коэффициент, рассчитываемый с учётом доли женщин репродуктивного возраста в численности прикреплённого населения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</si>
  <si>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на год</t>
    </r>
  </si>
  <si>
    <t>Период работы в 2024 году, месяцев</t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</si>
  <si>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 с учётом периода работы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</si>
  <si>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</si>
  <si>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Справочно:
среднегодовой размер ФОФАП</t>
  </si>
  <si>
    <t>Населенный пункт</t>
  </si>
  <si>
    <t>11</t>
  </si>
  <si>
    <t>14</t>
  </si>
  <si>
    <t>15</t>
  </si>
  <si>
    <t>16</t>
  </si>
  <si>
    <t>Мурманская область</t>
  </si>
  <si>
    <t>×</t>
  </si>
  <si>
    <t>IV - от 1501 до 2000 жителей</t>
  </si>
  <si>
    <t>есть</t>
  </si>
  <si>
    <t>не соответствует</t>
  </si>
  <si>
    <t>III - от 901 до 1500 жителей</t>
  </si>
  <si>
    <t>2</t>
  </si>
  <si>
    <t xml:space="preserve">с. Лувеньга </t>
  </si>
  <si>
    <t>II - от 101 до 900 жителей</t>
  </si>
  <si>
    <t xml:space="preserve">н.п. Белое море </t>
  </si>
  <si>
    <t>соответствует</t>
  </si>
  <si>
    <t xml:space="preserve">с. Чаваньга </t>
  </si>
  <si>
    <t xml:space="preserve">с. Чапома </t>
  </si>
  <si>
    <t>I - до 100 жителей</t>
  </si>
  <si>
    <t>п. Туманный</t>
  </si>
  <si>
    <t>5</t>
  </si>
  <si>
    <t>с. Ёна</t>
  </si>
  <si>
    <t>нп. Корзуново</t>
  </si>
  <si>
    <t>нп. Раякоски</t>
  </si>
  <si>
    <t>нп. Лиинахамари *</t>
  </si>
  <si>
    <t>нп. Спутник *</t>
  </si>
  <si>
    <t>ГОБУЗ "ЦРБ ЗАТО г. Североморск"</t>
  </si>
  <si>
    <t>* функционирует с 01.08.2024</t>
  </si>
  <si>
    <t>Раздел III. Простые медицинские услуги, 
подлежащие оплате в рамках централизованных взаиморасчётов между медицинскими организациями</t>
  </si>
  <si>
    <t>Тарифно-отчётная группа</t>
  </si>
  <si>
    <t>Медицинская услуга</t>
  </si>
  <si>
    <t>Дополнительный классификационный критерий</t>
  </si>
  <si>
    <t>Код структурного подразделения, 
которое может оказывать услугу</t>
  </si>
  <si>
    <t>Единица измерения</t>
  </si>
  <si>
    <t>Тариф 
на единицу объёма</t>
  </si>
  <si>
    <t>Примечание</t>
  </si>
  <si>
    <t>код</t>
  </si>
  <si>
    <t>наименование медицинской услуги/
тарифно-отчётной группы</t>
  </si>
  <si>
    <t>наименование</t>
  </si>
  <si>
    <r>
      <t>взрослые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</si>
  <si>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r>
      <t>дети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</si>
  <si>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t>8</t>
  </si>
  <si>
    <t>000</t>
  </si>
  <si>
    <t>без уточнений</t>
  </si>
  <si>
    <t>услуга</t>
  </si>
  <si>
    <t>102</t>
  </si>
  <si>
    <t>211</t>
  </si>
  <si>
    <t>0700000</t>
  </si>
  <si>
    <t>ОТДЕЛЬНЫЕ ДИАГНОСТИЧЕСКИЕ ИССЛЕДОВАНИЯ</t>
  </si>
  <si>
    <t>0704000</t>
  </si>
  <si>
    <t>ПОТОВЫЕ ПРОБЫ</t>
  </si>
  <si>
    <t>A12.01.009</t>
  </si>
  <si>
    <t>Потовая проба</t>
  </si>
  <si>
    <t>1200000</t>
  </si>
  <si>
    <t>ФИЗИОТЕРАПИЯ</t>
  </si>
  <si>
    <t>1203000</t>
  </si>
  <si>
    <t>ФИЗИОТЕРАПИЯ ПРИ ВОССТАНОВИТЕЛЬНОМ ЛЕЧЕНИИ</t>
  </si>
  <si>
    <t>1203010</t>
  </si>
  <si>
    <t>ЭЛЕКТРОМАГНИТНОЕ ЛЕЧЕНИЕ</t>
  </si>
  <si>
    <t>233</t>
  </si>
  <si>
    <t>1203080</t>
  </si>
  <si>
    <t>ТЕПЛОЛЕЧЕНИЕ</t>
  </si>
  <si>
    <t>1300000</t>
  </si>
  <si>
    <t>ЛЕЧЕБНО-ФИЗИЧЕСКАЯ КУЛЬТУРА (ЛФК)</t>
  </si>
  <si>
    <t>202</t>
  </si>
  <si>
    <t>индивидуальное занятие ЛФК</t>
  </si>
  <si>
    <t>Дети - возраст 0-17лет; взрослые - возраст 18 лет и старше</t>
  </si>
  <si>
    <t>_____________________________________________</t>
  </si>
  <si>
    <r>
      <t>Размер базового подушевого норматива финансирования 
первичной медико-санитарной помощи в амбулаторных условиях (БПНФ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, дифференцированные подушевые нормативы 
финансирования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</t>
    </r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</si>
  <si>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</si>
  <si>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r>
      <t>Коэффициенты дифференциации БПНФ</t>
    </r>
    <r>
      <rPr>
        <vertAlign val="subscript"/>
        <sz val="12"/>
        <color theme="1"/>
        <rFont val="Cambria"/>
        <family val="1"/>
        <charset val="204"/>
        <scheme val="major"/>
      </rPr>
      <t>АПП</t>
    </r>
  </si>
  <si>
    <r>
      <t>ДПНФ</t>
    </r>
    <r>
      <rPr>
        <vertAlign val="subscript"/>
        <sz val="11"/>
        <color indexed="8"/>
        <rFont val="Cambria"/>
        <family val="1"/>
        <charset val="204"/>
      </rPr>
      <t>АПП</t>
    </r>
  </si>
  <si>
    <t>в том числе</t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</si>
  <si>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ПВ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</si>
  <si>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УР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</si>
  <si>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ОТ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</si>
  <si>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ЗП</t>
    </r>
  </si>
  <si>
    <t>ГОБУЗ "МОКБ им. П.А. Баяндина"</t>
  </si>
  <si>
    <t>041</t>
  </si>
  <si>
    <t>ГОБУЗ "ГП № 1"</t>
  </si>
  <si>
    <t>101</t>
  </si>
  <si>
    <t>ГОБУЗ "ГП № 2"</t>
  </si>
  <si>
    <t>ГОБУЗ "ДП № 1"</t>
  </si>
  <si>
    <t>098</t>
  </si>
  <si>
    <t>ГОБУЗ "ДП № 4"</t>
  </si>
  <si>
    <t>109</t>
  </si>
  <si>
    <t>ГОБУЗ "ДП № 5"</t>
  </si>
  <si>
    <t>152</t>
  </si>
  <si>
    <t>ФГБУЗ "ММЦ" ФМБА России</t>
  </si>
  <si>
    <t>ФГБУЗ "МСЧ № 118" ФМБА России</t>
  </si>
  <si>
    <t>ФГБУЗ "ЦМСЧ № 120" ФМБА России</t>
  </si>
  <si>
    <t>ФГБУН "Больница КНЦ РАН"</t>
  </si>
  <si>
    <t>050</t>
  </si>
  <si>
    <t>ФКУЗ "МСЧ МВД России по МО"</t>
  </si>
  <si>
    <t>168</t>
  </si>
  <si>
    <t>ЧУЗ "ПК РЖД" г. Мурманск</t>
  </si>
  <si>
    <t>Численность прикреп-лённого населения на 01.08.2024</t>
  </si>
  <si>
    <t>Действует с 01.08.2024</t>
  </si>
  <si>
    <t>Приложение 1</t>
  </si>
  <si>
    <t>к Дополнительному соглашению к Тарифному соглашению на 2024 год</t>
  </si>
  <si>
    <t>от 23.08.2024 № 08/2024</t>
  </si>
  <si>
    <t>Приложение 2</t>
  </si>
  <si>
    <t>Приложение 3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</si>
  <si>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2.1</t>
    </r>
  </si>
  <si>
    <t>«Приложение № 2.2</t>
  </si>
  <si>
    <t>«Приложение № 2.3</t>
  </si>
  <si>
    <t>»</t>
  </si>
  <si>
    <t>ИЗМЕНЕНИЯ</t>
  </si>
  <si>
    <t>в приложение 2.4 "Тарифы на простые медицинские услуги"</t>
  </si>
  <si>
    <t>ВКЛЮЧИТЬ С 01.01.2024</t>
  </si>
  <si>
    <t>Роботизированная механотерапия при заболеваниях периферической  нервной системы</t>
  </si>
  <si>
    <t>A19.24.001.004</t>
  </si>
  <si>
    <t>A19.23.002.017</t>
  </si>
  <si>
    <t>Роботизированная механотерапия при заболеваниях центральной  нервной системы</t>
  </si>
  <si>
    <t>A17.24.005</t>
  </si>
  <si>
    <t>Электрофорез лекарственных препаратов при заболеваниях периферической  нервной системы</t>
  </si>
  <si>
    <t>Воздействие озокеритом при заболеваниях периферической  нервной системы</t>
  </si>
  <si>
    <t>A20.30.036</t>
  </si>
  <si>
    <t>ИСКЛЮЧИТЬ С 01.08.2024</t>
  </si>
  <si>
    <t>ВКЛЮЧИТЬ С 01.08.2024</t>
  </si>
  <si>
    <t>Тарифы на комплексное посещение и комплексы исследований
при проведении профилактического медицинского осмотра или диспансеризации</t>
  </si>
  <si>
    <t>Раздел I. Тарифы на комлексное посещение 
по поводу профилактического медицинского осмотра или I этапа диспансеризации</t>
  </si>
  <si>
    <t>Возраст</t>
  </si>
  <si>
    <r>
      <t>Раздел ТПОМС</t>
    </r>
    <r>
      <rPr>
        <vertAlign val="superscript"/>
        <sz val="10"/>
        <color indexed="8"/>
        <rFont val="Cambria"/>
        <family val="1"/>
        <charset val="204"/>
        <scheme val="major"/>
      </rPr>
      <t>1</t>
    </r>
  </si>
  <si>
    <t>Код структурного подразделения, которое может оказывать услугу</t>
  </si>
  <si>
    <r>
      <t>Диспансеризация</t>
    </r>
    <r>
      <rPr>
        <vertAlign val="superscript"/>
        <sz val="14"/>
        <color theme="1"/>
        <rFont val="Cambria"/>
        <family val="1"/>
        <charset val="204"/>
        <scheme val="major"/>
      </rPr>
      <t>2</t>
    </r>
  </si>
  <si>
    <r>
      <t>Профилактический медицинский осмотр</t>
    </r>
    <r>
      <rPr>
        <vertAlign val="superscript"/>
        <sz val="14"/>
        <color theme="1"/>
        <rFont val="Cambria"/>
        <family val="1"/>
        <charset val="204"/>
        <scheme val="major"/>
      </rPr>
      <t>3</t>
    </r>
  </si>
  <si>
    <t>В рабочие дни</t>
  </si>
  <si>
    <t>В выходные и праздничные дни</t>
  </si>
  <si>
    <t>Тариф на законченный случай</t>
  </si>
  <si>
    <t>Тариф на законченный случай с применением мобильного комплекса</t>
  </si>
  <si>
    <t>Мужчины</t>
  </si>
  <si>
    <t>Женщины</t>
  </si>
  <si>
    <t>новорожденный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</si>
  <si>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</si>
  <si>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</si>
  <si>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</si>
  <si>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</si>
  <si>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</si>
  <si>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</si>
  <si>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</si>
  <si>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</si>
  <si>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</si>
  <si>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</si>
  <si>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</si>
  <si>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 год</t>
  </si>
  <si>
    <t>15 месяцев</t>
  </si>
  <si>
    <t>18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</si>
  <si>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</si>
  <si>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</si>
  <si>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</si>
  <si>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</si>
  <si>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</si>
  <si>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</si>
  <si>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</si>
  <si>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</si>
  <si>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</si>
  <si>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</si>
  <si>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</si>
  <si>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</si>
  <si>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</si>
  <si>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</si>
  <si>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</si>
  <si>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</si>
  <si>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18 лет</t>
  </si>
  <si>
    <t>111, 113, 131, 132, 181</t>
  </si>
  <si>
    <t>111, 113, 131, 132, 161, 181</t>
  </si>
  <si>
    <t>19 лет</t>
  </si>
  <si>
    <t>20 лет</t>
  </si>
  <si>
    <t>21 год</t>
  </si>
  <si>
    <t>22 года</t>
  </si>
  <si>
    <t>23 года</t>
  </si>
  <si>
    <t>24 года</t>
  </si>
  <si>
    <t>25 лет</t>
  </si>
  <si>
    <t>26 лет</t>
  </si>
  <si>
    <t>27 лет</t>
  </si>
  <si>
    <t>28 лет</t>
  </si>
  <si>
    <t>29 лет</t>
  </si>
  <si>
    <t>30 лет</t>
  </si>
  <si>
    <t>31 год</t>
  </si>
  <si>
    <t>32 года</t>
  </si>
  <si>
    <t>33 года</t>
  </si>
  <si>
    <t>34 года</t>
  </si>
  <si>
    <t>35 лет</t>
  </si>
  <si>
    <t>36 лет</t>
  </si>
  <si>
    <t>37 лет</t>
  </si>
  <si>
    <t>38 лет</t>
  </si>
  <si>
    <t>39 лет</t>
  </si>
  <si>
    <t>40 лет</t>
  </si>
  <si>
    <t>41 год</t>
  </si>
  <si>
    <t>42 года</t>
  </si>
  <si>
    <t>43 года</t>
  </si>
  <si>
    <t>44 года</t>
  </si>
  <si>
    <t>45 лет</t>
  </si>
  <si>
    <t>46 лет</t>
  </si>
  <si>
    <t>47 лет</t>
  </si>
  <si>
    <t>48 лет</t>
  </si>
  <si>
    <t>49 лет</t>
  </si>
  <si>
    <t>50 лет</t>
  </si>
  <si>
    <t>51 год</t>
  </si>
  <si>
    <t>52 года</t>
  </si>
  <si>
    <t>53 года</t>
  </si>
  <si>
    <t>54 года</t>
  </si>
  <si>
    <t>55 лет</t>
  </si>
  <si>
    <t>56 лет</t>
  </si>
  <si>
    <t>57 лет</t>
  </si>
  <si>
    <t>58 лет</t>
  </si>
  <si>
    <t>59 лет</t>
  </si>
  <si>
    <t>60 лет</t>
  </si>
  <si>
    <t>61 год</t>
  </si>
  <si>
    <t>62 года</t>
  </si>
  <si>
    <t>63 года</t>
  </si>
  <si>
    <t>64 года</t>
  </si>
  <si>
    <t>65 лет</t>
  </si>
  <si>
    <t>66 лет</t>
  </si>
  <si>
    <t>67 лет</t>
  </si>
  <si>
    <t>68 лет</t>
  </si>
  <si>
    <t>69 лет</t>
  </si>
  <si>
    <t>70 лет</t>
  </si>
  <si>
    <t>71 год</t>
  </si>
  <si>
    <t>72 года</t>
  </si>
  <si>
    <t>73 года</t>
  </si>
  <si>
    <t>74 года</t>
  </si>
  <si>
    <t>75 лет</t>
  </si>
  <si>
    <t>76 лет</t>
  </si>
  <si>
    <t>77 лет</t>
  </si>
  <si>
    <t>78 лет</t>
  </si>
  <si>
    <t>79 лет</t>
  </si>
  <si>
    <t>80 лет</t>
  </si>
  <si>
    <t>81 год</t>
  </si>
  <si>
    <t>82 года</t>
  </si>
  <si>
    <t>83 года</t>
  </si>
  <si>
    <t>84 года</t>
  </si>
  <si>
    <t>85 лет</t>
  </si>
  <si>
    <t>86 лет</t>
  </si>
  <si>
    <t>87 лет</t>
  </si>
  <si>
    <t>88 лет</t>
  </si>
  <si>
    <t>89 лет</t>
  </si>
  <si>
    <t>90 лет</t>
  </si>
  <si>
    <t>91 год</t>
  </si>
  <si>
    <t>92 года</t>
  </si>
  <si>
    <t>93 года</t>
  </si>
  <si>
    <t>94 года</t>
  </si>
  <si>
    <t>95 лет</t>
  </si>
  <si>
    <t>96 лет</t>
  </si>
  <si>
    <t>97 лет</t>
  </si>
  <si>
    <t>98 лет</t>
  </si>
  <si>
    <t>99 лет</t>
  </si>
  <si>
    <t>1 - базовая часть ТПОМС; 2 - сверхбазовая часть ТПОМС</t>
  </si>
  <si>
    <t>Для детей – в соответствии с приказами Минздрава России от 15.02.2013 № 72н «О проведении диспансеризации пребывающих в стационарных учреждениях детей-сирот и детей, находящихся в трудной жизненной ситуации» и от 21.04.2022 № 275н «Об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приёмную или патронатную семью»; для взрослых – в соответствии с приказом Минздрава России от 27.04.2021 № 404н «О порядке проведения профилактического медицинского осмотра и диспансеризации определенных групп взрослого населения»</t>
  </si>
  <si>
    <t>Для детей – согласно приказу Минздрава России от 10.08.2017 № 514н «О порядке проведения профилактических медицинских осмотров несовершеннолетних»; для взрослых – в соответствии с приказом Минздрава России от 27.04.2021 № 404н «О порядке проведения профилактического медицинского осмотра и диспансеризации определенных групп взрослого населения»</t>
  </si>
  <si>
    <t>Справочно:</t>
  </si>
  <si>
    <t>При проведении I этапа диспансеризации или профилактического медицинского осмотра с  использованием мобильного комплекса 
(код структурного подразделения 181) тариф увеличивается на 560,00 рублей
в том числе:</t>
  </si>
  <si>
    <t>Действует с 30.08.2024</t>
  </si>
  <si>
    <t>Приложение 4</t>
  </si>
  <si>
    <t>Приложение 5</t>
  </si>
  <si>
    <t>«Приложение № 2.6</t>
  </si>
  <si>
    <t xml:space="preserve">Раздел II. Простые медицинские услуги </t>
  </si>
  <si>
    <t>Код тарифно-отчётной группы</t>
  </si>
  <si>
    <t>Код медицинской услуги</t>
  </si>
  <si>
    <t>Наименование медицинской услуги</t>
  </si>
  <si>
    <r>
      <t>Раздел ТПОМС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</si>
  <si>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r>
      <t>Возрастная группа</t>
    </r>
    <r>
      <rPr>
        <vertAlign val="superscript"/>
        <sz val="12"/>
        <color indexed="8"/>
        <rFont val="Cambria"/>
        <family val="1"/>
        <charset val="204"/>
        <scheme val="major"/>
      </rPr>
      <t>2</t>
    </r>
  </si>
  <si>
    <t>Тариф на 1 услугу</t>
  </si>
  <si>
    <t>9900000</t>
  </si>
  <si>
    <t>ДИСПАНСЕРИЗАЦИЯ И ПРОФИЛАКТИЧЕСКИЕ МЕДИЦИНСКИЕ ОСМОТРЫ ОПРЕДЕЛЁННЫХ ГРУПП НАСЕЛЕНИЯ</t>
  </si>
  <si>
    <t>ДИСПАНСЕРИЗАЦИЯ ВЗРОСЛОГО НАСЕЛЕНИЯ, I ЭТАП</t>
  </si>
  <si>
    <t>901</t>
  </si>
  <si>
    <t>диспансеризация, 
I этап</t>
  </si>
  <si>
    <t>взрослые</t>
  </si>
  <si>
    <t>910, 181</t>
  </si>
  <si>
    <t>A26.06.041</t>
  </si>
  <si>
    <t xml:space="preserve">Определение антител к вирусу гепатита C (Hepatitis C virus) в крови    </t>
  </si>
  <si>
    <t>ПРОФИЛАКТИЧЕСКИЕ МЕДИЦИНСКИЕ ОСМОТРЫ ВЗРОСЛОГО НАСЕЛЕНИЯ, I ЭТАП</t>
  </si>
  <si>
    <t>903</t>
  </si>
  <si>
    <t>медицинский осмотр, I этап</t>
  </si>
  <si>
    <t>Приложение 6</t>
  </si>
  <si>
    <t>в приложение 2.7 "Перечень услуг, входящих в состав комплексного посещения 
по поводу профилактического медицинского осмотра или диспансеризации"</t>
  </si>
  <si>
    <t>ВКЛЮЧИТЬ С 30.08.2024</t>
  </si>
  <si>
    <t>112, 113, 162, 181</t>
  </si>
  <si>
    <t>112, 113, 114, 162, 181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</si>
</sst>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0"/>
    <numFmt numFmtId="167" formatCode="#,##0.000"/>
    <numFmt numFmtId="168" formatCode="0.0000000"/>
    <numFmt numFmtId="169" formatCode="#,##0.00000"/>
  </numFmts>
  <fonts count="73">
    <font>
      <sz val="12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b/>
      <sz val="16"/>
      <color theme="1"/>
      <name val="Cambria"/>
      <family val="1"/>
      <charset val="204"/>
      <scheme val="major"/>
    </font>
    <font>
      <sz val="16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sz val="12"/>
      <color theme="1"/>
      <name val="Cambria"/>
      <family val="1"/>
      <charset val="204"/>
      <scheme val="major"/>
    </font>
    <font>
      <b/>
      <sz val="14"/>
      <color theme="3" tint="0.3999755851924192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4"/>
      <color theme="1"/>
      <name val="Cambria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6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vertAlign val="subscript"/>
      <sz val="1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1"/>
      <name val="Calibri"/>
      <family val="2"/>
      <charset val="204"/>
    </font>
    <font>
      <i/>
      <sz val="11"/>
      <name val="Cambria"/>
      <family val="1"/>
      <charset val="204"/>
      <scheme val="major"/>
    </font>
    <font>
      <sz val="12"/>
      <color rgb="FFFF0000"/>
      <name val="Calibri"/>
      <family val="2"/>
      <charset val="204"/>
      <scheme val="minor"/>
    </font>
    <font>
      <sz val="12"/>
      <name val="Cambria"/>
      <family val="1"/>
      <charset val="204"/>
    </font>
    <font>
      <sz val="12"/>
      <name val="Calibri"/>
      <family val="2"/>
      <charset val="204"/>
      <scheme val="minor"/>
    </font>
    <font>
      <sz val="12"/>
      <color indexed="8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sz val="10"/>
      <name val="Cambria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mbria"/>
      <family val="1"/>
      <charset val="204"/>
    </font>
    <font>
      <b/>
      <sz val="12"/>
      <name val="Cambria"/>
      <family val="1"/>
      <charset val="204"/>
    </font>
    <font>
      <sz val="11"/>
      <name val="Cambria"/>
      <family val="1"/>
      <charset val="204"/>
    </font>
    <font>
      <sz val="12"/>
      <name val="Cambria"/>
      <family val="1"/>
      <charset val="204"/>
      <scheme val="major"/>
    </font>
    <font>
      <i/>
      <vertAlign val="superscript"/>
      <sz val="11"/>
      <name val="Cambria"/>
      <family val="1"/>
      <charset val="204"/>
      <scheme val="major"/>
    </font>
    <font>
      <b/>
      <i/>
      <sz val="11"/>
      <name val="Cambria"/>
      <family val="1"/>
      <charset val="204"/>
      <scheme val="major"/>
    </font>
    <font>
      <b/>
      <vertAlign val="subscript"/>
      <sz val="14"/>
      <color theme="1"/>
      <name val="Cambria"/>
      <family val="1"/>
      <charset val="204"/>
      <scheme val="major"/>
    </font>
    <font>
      <vertAlign val="subscript"/>
      <sz val="12"/>
      <color indexed="8"/>
      <name val="Cambria"/>
      <family val="1"/>
      <charset val="204"/>
      <scheme val="major"/>
    </font>
    <font>
      <vertAlign val="subscript"/>
      <sz val="12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</font>
    <font>
      <vertAlign val="subscript"/>
      <sz val="11"/>
      <color indexed="8"/>
      <name val="Cambria"/>
      <family val="1"/>
      <charset val="204"/>
    </font>
    <font>
      <sz val="10"/>
      <color indexed="8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sz val="14"/>
      <name val="Cambria"/>
      <family val="1"/>
      <charset val="204"/>
    </font>
    <font>
      <sz val="14"/>
      <name val="Cambria"/>
      <family val="1"/>
      <charset val="204"/>
      <scheme val="major"/>
    </font>
    <font>
      <b/>
      <sz val="14"/>
      <color theme="1"/>
      <name val="Cambria"/>
      <family val="1"/>
      <charset val="204"/>
    </font>
    <font>
      <sz val="14"/>
      <color theme="1"/>
      <name val="Cambria"/>
      <family val="1"/>
      <charset val="204"/>
    </font>
    <font>
      <b/>
      <sz val="14"/>
      <color theme="3" tint="0.39997558519241921"/>
      <name val="Cambria"/>
      <family val="1"/>
      <charset val="204"/>
    </font>
    <font>
      <b/>
      <sz val="14"/>
      <color rgb="FFFF0000"/>
      <name val="Cambria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Cambria"/>
      <family val="1"/>
      <charset val="204"/>
    </font>
    <font>
      <i/>
      <sz val="16"/>
      <name val="Cambria"/>
      <family val="1"/>
      <charset val="204"/>
    </font>
    <font>
      <vertAlign val="superscript"/>
      <sz val="10"/>
      <color indexed="8"/>
      <name val="Cambria"/>
      <family val="1"/>
      <charset val="204"/>
      <scheme val="major"/>
    </font>
    <font>
      <vertAlign val="superscript"/>
      <sz val="14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0"/>
      <color rgb="FFFF0000"/>
      <name val="Cambria"/>
      <family val="1"/>
      <charset val="204"/>
      <scheme val="major"/>
    </font>
    <font>
      <sz val="11"/>
      <color indexed="8"/>
      <name val="Calibri"/>
      <family val="2"/>
      <charset val="204"/>
    </font>
    <font>
      <sz val="12"/>
      <color rgb="FFFF0000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sz val="10"/>
      <color indexed="56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4E1CE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0">
    <xf numFmtId="0" fontId="0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164" fontId="18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>
      <alignment vertical="top"/>
    </xf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19" fillId="0" borderId="0"/>
    <xf numFmtId="0" fontId="18" fillId="0" borderId="0">
      <alignment vertical="top"/>
    </xf>
    <xf numFmtId="0" fontId="8" fillId="0" borderId="0"/>
    <xf numFmtId="0" fontId="8" fillId="0" borderId="0"/>
    <xf numFmtId="0" fontId="18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1" fillId="0" borderId="0">
      <alignment vertical="top"/>
    </xf>
    <xf numFmtId="0" fontId="20" fillId="0" borderId="0"/>
    <xf numFmtId="0" fontId="18" fillId="0" borderId="0"/>
    <xf numFmtId="0" fontId="5" fillId="0" borderId="0"/>
    <xf numFmtId="0" fontId="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18" fillId="0" borderId="0">
      <alignment vertical="top"/>
    </xf>
    <xf numFmtId="0" fontId="5" fillId="0" borderId="0"/>
    <xf numFmtId="0" fontId="17" fillId="0" borderId="0"/>
    <xf numFmtId="9" fontId="1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67" fillId="0" borderId="0"/>
    <xf numFmtId="0" fontId="17" fillId="0" borderId="0"/>
    <xf numFmtId="0" fontId="17" fillId="0" borderId="0">
      <alignment vertical="top"/>
    </xf>
  </cellStyleXfs>
  <cellXfs count="328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1" applyFont="1" applyBorder="1"/>
    <xf numFmtId="0" fontId="7" fillId="0" borderId="0" xfId="1" applyFont="1" applyBorder="1"/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9" fillId="0" borderId="0" xfId="2" applyFont="1"/>
    <xf numFmtId="0" fontId="8" fillId="0" borderId="0" xfId="2" applyFont="1"/>
    <xf numFmtId="0" fontId="9" fillId="0" borderId="0" xfId="0" applyFont="1"/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9" fillId="0" borderId="0" xfId="3" applyFont="1"/>
    <xf numFmtId="49" fontId="9" fillId="0" borderId="0" xfId="3" applyNumberFormat="1" applyFont="1"/>
    <xf numFmtId="0" fontId="12" fillId="0" borderId="0" xfId="3" applyFont="1"/>
    <xf numFmtId="0" fontId="12" fillId="2" borderId="5" xfId="3" applyFont="1" applyFill="1" applyBorder="1" applyAlignment="1">
      <alignment horizontal="center" vertical="center" wrapText="1"/>
    </xf>
    <xf numFmtId="3" fontId="12" fillId="2" borderId="5" xfId="3" applyNumberFormat="1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0" xfId="3" applyFont="1"/>
    <xf numFmtId="49" fontId="14" fillId="3" borderId="5" xfId="4" applyNumberFormat="1" applyFont="1" applyFill="1" applyBorder="1" applyAlignment="1">
      <alignment horizontal="center" vertical="center"/>
    </xf>
    <xf numFmtId="0" fontId="14" fillId="3" borderId="5" xfId="4" applyFont="1" applyFill="1" applyBorder="1" applyAlignment="1">
      <alignment vertical="center"/>
    </xf>
    <xf numFmtId="0" fontId="15" fillId="3" borderId="5" xfId="4" applyFont="1" applyFill="1" applyBorder="1" applyAlignment="1">
      <alignment vertical="center"/>
    </xf>
    <xf numFmtId="3" fontId="15" fillId="3" borderId="5" xfId="4" applyNumberFormat="1" applyFont="1" applyFill="1" applyBorder="1" applyAlignment="1">
      <alignment horizontal="center" vertical="center"/>
    </xf>
    <xf numFmtId="3" fontId="15" fillId="3" borderId="5" xfId="4" applyNumberFormat="1" applyFont="1" applyFill="1" applyBorder="1" applyAlignment="1">
      <alignment vertical="center"/>
    </xf>
    <xf numFmtId="14" fontId="15" fillId="3" borderId="5" xfId="4" applyNumberFormat="1" applyFont="1" applyFill="1" applyBorder="1" applyAlignment="1">
      <alignment horizontal="center" vertical="center"/>
    </xf>
    <xf numFmtId="0" fontId="12" fillId="0" borderId="0" xfId="4" applyFont="1" applyAlignment="1">
      <alignment vertical="center"/>
    </xf>
    <xf numFmtId="3" fontId="12" fillId="0" borderId="0" xfId="4" applyNumberFormat="1" applyFont="1" applyAlignment="1">
      <alignment vertical="center"/>
    </xf>
    <xf numFmtId="49" fontId="16" fillId="0" borderId="5" xfId="4" applyNumberFormat="1" applyFont="1" applyBorder="1" applyAlignment="1">
      <alignment horizontal="center" vertical="center"/>
    </xf>
    <xf numFmtId="0" fontId="16" fillId="0" borderId="5" xfId="4" applyFont="1" applyBorder="1" applyAlignment="1">
      <alignment vertical="center"/>
    </xf>
    <xf numFmtId="0" fontId="12" fillId="0" borderId="5" xfId="4" applyFont="1" applyBorder="1" applyAlignment="1">
      <alignment vertical="center"/>
    </xf>
    <xf numFmtId="3" fontId="12" fillId="0" borderId="5" xfId="4" applyNumberFormat="1" applyFont="1" applyBorder="1" applyAlignment="1">
      <alignment horizontal="center" vertical="center"/>
    </xf>
    <xf numFmtId="3" fontId="12" fillId="0" borderId="5" xfId="4" applyNumberFormat="1" applyFont="1" applyBorder="1" applyAlignment="1">
      <alignment vertical="center"/>
    </xf>
    <xf numFmtId="14" fontId="12" fillId="0" borderId="5" xfId="4" applyNumberFormat="1" applyFont="1" applyBorder="1" applyAlignment="1">
      <alignment horizontal="center" vertical="center"/>
    </xf>
    <xf numFmtId="3" fontId="16" fillId="0" borderId="5" xfId="5" applyNumberFormat="1" applyFont="1" applyBorder="1" applyAlignment="1">
      <alignment horizontal="center" vertical="center"/>
    </xf>
    <xf numFmtId="49" fontId="12" fillId="0" borderId="5" xfId="4" applyNumberFormat="1" applyFont="1" applyBorder="1" applyAlignment="1">
      <alignment horizontal="center" vertical="center"/>
    </xf>
    <xf numFmtId="49" fontId="15" fillId="3" borderId="5" xfId="4" applyNumberFormat="1" applyFont="1" applyFill="1" applyBorder="1" applyAlignment="1">
      <alignment horizontal="center" vertical="center"/>
    </xf>
    <xf numFmtId="3" fontId="16" fillId="0" borderId="5" xfId="4" applyNumberFormat="1" applyFont="1" applyBorder="1" applyAlignment="1">
      <alignment vertical="center"/>
    </xf>
    <xf numFmtId="3" fontId="16" fillId="0" borderId="5" xfId="4" applyNumberFormat="1" applyFont="1" applyBorder="1" applyAlignment="1">
      <alignment horizontal="center" vertical="center"/>
    </xf>
    <xf numFmtId="0" fontId="16" fillId="0" borderId="0" xfId="4" applyFont="1" applyAlignment="1">
      <alignment vertical="center"/>
    </xf>
    <xf numFmtId="3" fontId="16" fillId="0" borderId="0" xfId="4" applyNumberFormat="1" applyFont="1" applyAlignment="1">
      <alignment vertical="center"/>
    </xf>
    <xf numFmtId="3" fontId="14" fillId="3" borderId="5" xfId="4" applyNumberFormat="1" applyFont="1" applyFill="1" applyBorder="1" applyAlignment="1">
      <alignment horizontal="center" vertical="center"/>
    </xf>
    <xf numFmtId="3" fontId="14" fillId="3" borderId="5" xfId="4" applyNumberFormat="1" applyFont="1" applyFill="1" applyBorder="1" applyAlignment="1">
      <alignment vertical="center"/>
    </xf>
    <xf numFmtId="14" fontId="14" fillId="3" borderId="5" xfId="4" applyNumberFormat="1" applyFont="1" applyFill="1" applyBorder="1" applyAlignment="1">
      <alignment horizontal="center" vertical="center"/>
    </xf>
    <xf numFmtId="0" fontId="15" fillId="0" borderId="0" xfId="4" applyFont="1" applyAlignment="1">
      <alignment vertical="center"/>
    </xf>
    <xf numFmtId="0" fontId="12" fillId="0" borderId="7" xfId="3" applyFont="1" applyBorder="1"/>
    <xf numFmtId="3" fontId="12" fillId="0" borderId="0" xfId="3" applyNumberFormat="1" applyFont="1"/>
    <xf numFmtId="0" fontId="3" fillId="0" borderId="0" xfId="21" applyFont="1"/>
    <xf numFmtId="49" fontId="3" fillId="0" borderId="0" xfId="21" applyNumberFormat="1" applyFont="1"/>
    <xf numFmtId="0" fontId="4" fillId="0" borderId="0" xfId="21" applyFont="1" applyAlignment="1">
      <alignment horizontal="right"/>
    </xf>
    <xf numFmtId="0" fontId="2" fillId="0" borderId="0" xfId="21"/>
    <xf numFmtId="0" fontId="3" fillId="0" borderId="0" xfId="21" applyFont="1" applyAlignment="1">
      <alignment horizontal="right"/>
    </xf>
    <xf numFmtId="0" fontId="3" fillId="0" borderId="0" xfId="63" applyFont="1" applyBorder="1"/>
    <xf numFmtId="0" fontId="3" fillId="0" borderId="0" xfId="61" applyFont="1" applyBorder="1"/>
    <xf numFmtId="0" fontId="7" fillId="0" borderId="0" xfId="61" applyFont="1" applyBorder="1"/>
    <xf numFmtId="0" fontId="7" fillId="0" borderId="0" xfId="63" applyFont="1" applyBorder="1"/>
    <xf numFmtId="0" fontId="9" fillId="0" borderId="0" xfId="21" applyFont="1"/>
    <xf numFmtId="49" fontId="9" fillId="0" borderId="0" xfId="21" applyNumberFormat="1" applyFont="1"/>
    <xf numFmtId="0" fontId="2" fillId="0" borderId="0" xfId="21" applyAlignment="1">
      <alignment vertical="center"/>
    </xf>
    <xf numFmtId="0" fontId="9" fillId="0" borderId="0" xfId="19" applyFont="1"/>
    <xf numFmtId="49" fontId="9" fillId="0" borderId="0" xfId="19" applyNumberFormat="1" applyFont="1"/>
    <xf numFmtId="0" fontId="9" fillId="0" borderId="0" xfId="15" applyFont="1"/>
    <xf numFmtId="0" fontId="12" fillId="0" borderId="0" xfId="15" applyFont="1"/>
    <xf numFmtId="0" fontId="12" fillId="0" borderId="0" xfId="19" applyFont="1"/>
    <xf numFmtId="0" fontId="12" fillId="2" borderId="5" xfId="5" applyFont="1" applyFill="1" applyBorder="1" applyAlignment="1">
      <alignment horizontal="center" vertical="center" wrapText="1"/>
    </xf>
    <xf numFmtId="49" fontId="12" fillId="2" borderId="5" xfId="5" applyNumberFormat="1" applyFont="1" applyFill="1" applyBorder="1" applyAlignment="1">
      <alignment horizontal="center" vertical="center" wrapText="1"/>
    </xf>
    <xf numFmtId="0" fontId="12" fillId="2" borderId="4" xfId="5" applyFont="1" applyFill="1" applyBorder="1" applyAlignment="1">
      <alignment horizontal="center" vertical="center" wrapText="1"/>
    </xf>
    <xf numFmtId="49" fontId="13" fillId="0" borderId="5" xfId="5" applyNumberFormat="1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49" fontId="26" fillId="0" borderId="5" xfId="5" applyNumberFormat="1" applyFont="1" applyFill="1" applyBorder="1" applyAlignment="1">
      <alignment horizontal="center" vertical="center" wrapText="1"/>
    </xf>
    <xf numFmtId="0" fontId="13" fillId="0" borderId="0" xfId="15" applyFont="1"/>
    <xf numFmtId="0" fontId="13" fillId="0" borderId="0" xfId="19" applyFont="1"/>
    <xf numFmtId="49" fontId="14" fillId="3" borderId="5" xfId="17" applyNumberFormat="1" applyFont="1" applyFill="1" applyBorder="1" applyAlignment="1">
      <alignment horizontal="center" vertical="center"/>
    </xf>
    <xf numFmtId="0" fontId="14" fillId="3" borderId="5" xfId="17" applyFont="1" applyFill="1" applyBorder="1" applyAlignment="1">
      <alignment vertical="center"/>
    </xf>
    <xf numFmtId="3" fontId="14" fillId="3" borderId="5" xfId="17" applyNumberFormat="1" applyFont="1" applyFill="1" applyBorder="1" applyAlignment="1">
      <alignment horizontal="center" vertical="center"/>
    </xf>
    <xf numFmtId="0" fontId="27" fillId="3" borderId="5" xfId="17" applyFont="1" applyFill="1" applyBorder="1" applyAlignment="1">
      <alignment horizontal="center" vertical="center"/>
    </xf>
    <xf numFmtId="4" fontId="14" fillId="3" borderId="5" xfId="17" applyNumberFormat="1" applyFont="1" applyFill="1" applyBorder="1" applyAlignment="1">
      <alignment horizontal="center" vertical="center"/>
    </xf>
    <xf numFmtId="4" fontId="12" fillId="0" borderId="0" xfId="15" applyNumberFormat="1" applyFont="1" applyAlignment="1">
      <alignment vertical="center"/>
    </xf>
    <xf numFmtId="4" fontId="2" fillId="0" borderId="0" xfId="21" applyNumberFormat="1"/>
    <xf numFmtId="0" fontId="12" fillId="0" borderId="0" xfId="15" applyFont="1" applyAlignment="1">
      <alignment vertical="center"/>
    </xf>
    <xf numFmtId="49" fontId="14" fillId="3" borderId="5" xfId="5" applyNumberFormat="1" applyFont="1" applyFill="1" applyBorder="1" applyAlignment="1">
      <alignment horizontal="center" vertical="center"/>
    </xf>
    <xf numFmtId="0" fontId="14" fillId="3" borderId="5" xfId="5" applyFont="1" applyFill="1" applyBorder="1" applyAlignment="1">
      <alignment vertical="center"/>
    </xf>
    <xf numFmtId="0" fontId="27" fillId="3" borderId="5" xfId="5" applyFont="1" applyFill="1" applyBorder="1" applyAlignment="1">
      <alignment horizontal="center" vertical="center"/>
    </xf>
    <xf numFmtId="3" fontId="14" fillId="3" borderId="5" xfId="5" applyNumberFormat="1" applyFont="1" applyFill="1" applyBorder="1" applyAlignment="1">
      <alignment horizontal="center" vertical="center"/>
    </xf>
    <xf numFmtId="4" fontId="14" fillId="3" borderId="5" xfId="5" applyNumberFormat="1" applyFont="1" applyFill="1" applyBorder="1" applyAlignment="1">
      <alignment horizontal="center" vertical="center"/>
    </xf>
    <xf numFmtId="166" fontId="27" fillId="3" borderId="5" xfId="5" applyNumberFormat="1" applyFont="1" applyFill="1" applyBorder="1" applyAlignment="1">
      <alignment horizontal="center" vertical="center"/>
    </xf>
    <xf numFmtId="0" fontId="12" fillId="0" borderId="0" xfId="19" applyFont="1" applyAlignment="1">
      <alignment vertical="center"/>
    </xf>
    <xf numFmtId="49" fontId="16" fillId="0" borderId="5" xfId="5" applyNumberFormat="1" applyFont="1" applyBorder="1" applyAlignment="1">
      <alignment horizontal="center" vertical="center"/>
    </xf>
    <xf numFmtId="0" fontId="16" fillId="0" borderId="5" xfId="5" applyFont="1" applyBorder="1" applyAlignment="1">
      <alignment vertical="center"/>
    </xf>
    <xf numFmtId="3" fontId="16" fillId="0" borderId="5" xfId="5" applyNumberFormat="1" applyFont="1" applyFill="1" applyBorder="1" applyAlignment="1">
      <alignment horizontal="center" vertical="center"/>
    </xf>
    <xf numFmtId="4" fontId="16" fillId="0" borderId="5" xfId="5" applyNumberFormat="1" applyFont="1" applyBorder="1" applyAlignment="1">
      <alignment horizontal="center" vertical="center"/>
    </xf>
    <xf numFmtId="0" fontId="28" fillId="0" borderId="5" xfId="5" applyFont="1" applyBorder="1" applyAlignment="1">
      <alignment horizontal="center" vertical="center"/>
    </xf>
    <xf numFmtId="166" fontId="16" fillId="0" borderId="5" xfId="5" applyNumberFormat="1" applyFont="1" applyBorder="1" applyAlignment="1">
      <alignment horizontal="center" vertical="center"/>
    </xf>
    <xf numFmtId="4" fontId="16" fillId="0" borderId="5" xfId="17" applyNumberFormat="1" applyFont="1" applyFill="1" applyBorder="1" applyAlignment="1">
      <alignment horizontal="center" vertical="center"/>
    </xf>
    <xf numFmtId="0" fontId="28" fillId="0" borderId="5" xfId="5" applyFont="1" applyFill="1" applyBorder="1" applyAlignment="1">
      <alignment horizontal="center" vertical="center"/>
    </xf>
    <xf numFmtId="166" fontId="16" fillId="0" borderId="5" xfId="5" applyNumberFormat="1" applyFont="1" applyFill="1" applyBorder="1" applyAlignment="1">
      <alignment horizontal="center" vertical="center"/>
    </xf>
    <xf numFmtId="4" fontId="16" fillId="0" borderId="5" xfId="5" applyNumberFormat="1" applyFont="1" applyFill="1" applyBorder="1" applyAlignment="1">
      <alignment horizontal="center" vertical="center"/>
    </xf>
    <xf numFmtId="49" fontId="16" fillId="0" borderId="5" xfId="5" applyNumberFormat="1" applyFont="1" applyFill="1" applyBorder="1" applyAlignment="1">
      <alignment horizontal="center" vertical="center"/>
    </xf>
    <xf numFmtId="0" fontId="16" fillId="0" borderId="5" xfId="5" applyFont="1" applyFill="1" applyBorder="1" applyAlignment="1">
      <alignment vertical="center"/>
    </xf>
    <xf numFmtId="4" fontId="12" fillId="0" borderId="0" xfId="15" applyNumberFormat="1" applyFont="1" applyFill="1" applyAlignment="1">
      <alignment vertical="center"/>
    </xf>
    <xf numFmtId="0" fontId="12" fillId="0" borderId="0" xfId="15" applyFont="1" applyFill="1" applyAlignment="1">
      <alignment vertical="center"/>
    </xf>
    <xf numFmtId="0" fontId="12" fillId="0" borderId="0" xfId="19" applyFont="1" applyFill="1" applyAlignment="1">
      <alignment vertical="center"/>
    </xf>
    <xf numFmtId="0" fontId="16" fillId="0" borderId="5" xfId="12" applyFont="1" applyBorder="1" applyAlignment="1">
      <alignment vertical="center"/>
    </xf>
    <xf numFmtId="49" fontId="12" fillId="0" borderId="0" xfId="19" applyNumberFormat="1" applyFont="1"/>
    <xf numFmtId="0" fontId="12" fillId="0" borderId="7" xfId="19" applyFont="1" applyBorder="1"/>
    <xf numFmtId="3" fontId="12" fillId="0" borderId="7" xfId="19" applyNumberFormat="1" applyFont="1" applyBorder="1"/>
    <xf numFmtId="4" fontId="12" fillId="0" borderId="0" xfId="19" applyNumberFormat="1" applyFont="1"/>
    <xf numFmtId="0" fontId="10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29" fillId="0" borderId="0" xfId="0" applyFont="1"/>
    <xf numFmtId="0" fontId="31" fillId="0" borderId="0" xfId="0" applyFont="1"/>
    <xf numFmtId="49" fontId="30" fillId="2" borderId="5" xfId="112" applyNumberFormat="1" applyFont="1" applyFill="1" applyBorder="1" applyAlignment="1">
      <alignment horizontal="center" vertical="center" wrapText="1"/>
    </xf>
    <xf numFmtId="0" fontId="30" fillId="2" borderId="5" xfId="112" applyNumberFormat="1" applyFont="1" applyFill="1" applyBorder="1" applyAlignment="1">
      <alignment horizontal="center" vertical="center" wrapText="1"/>
    </xf>
    <xf numFmtId="0" fontId="32" fillId="2" borderId="5" xfId="163" applyFont="1" applyFill="1" applyBorder="1" applyAlignment="1">
      <alignment horizontal="center" vertical="center" wrapText="1"/>
    </xf>
    <xf numFmtId="49" fontId="34" fillId="0" borderId="5" xfId="112" applyNumberFormat="1" applyFont="1" applyFill="1" applyBorder="1" applyAlignment="1">
      <alignment horizontal="center" vertical="center" wrapText="1"/>
    </xf>
    <xf numFmtId="0" fontId="35" fillId="0" borderId="0" xfId="0" applyFont="1"/>
    <xf numFmtId="49" fontId="36" fillId="4" borderId="5" xfId="112" applyNumberFormat="1" applyFont="1" applyFill="1" applyBorder="1" applyAlignment="1">
      <alignment horizontal="center" vertical="center"/>
    </xf>
    <xf numFmtId="49" fontId="36" fillId="4" borderId="5" xfId="112" applyNumberFormat="1" applyFont="1" applyFill="1" applyBorder="1" applyAlignment="1">
      <alignment vertical="center" wrapText="1"/>
    </xf>
    <xf numFmtId="49" fontId="36" fillId="4" borderId="5" xfId="112" applyNumberFormat="1" applyFont="1" applyFill="1" applyBorder="1" applyAlignment="1">
      <alignment vertical="center"/>
    </xf>
    <xf numFmtId="49" fontId="37" fillId="4" borderId="5" xfId="112" applyNumberFormat="1" applyFont="1" applyFill="1" applyBorder="1" applyAlignment="1">
      <alignment vertical="center"/>
    </xf>
    <xf numFmtId="4" fontId="37" fillId="0" borderId="5" xfId="112" applyNumberFormat="1" applyFont="1" applyFill="1" applyBorder="1" applyAlignment="1">
      <alignment vertical="center" wrapText="1"/>
    </xf>
    <xf numFmtId="0" fontId="31" fillId="0" borderId="0" xfId="0" applyFont="1" applyFill="1"/>
    <xf numFmtId="49" fontId="38" fillId="0" borderId="5" xfId="115" applyNumberFormat="1" applyFont="1" applyFill="1" applyBorder="1" applyAlignment="1">
      <alignment horizontal="center" vertical="center" wrapText="1"/>
    </xf>
    <xf numFmtId="0" fontId="16" fillId="0" borderId="5" xfId="115" applyFont="1" applyFill="1" applyBorder="1" applyAlignment="1">
      <alignment horizontal="left" vertical="center" wrapText="1"/>
    </xf>
    <xf numFmtId="0" fontId="38" fillId="0" borderId="5" xfId="115" applyFont="1" applyFill="1" applyBorder="1" applyAlignment="1">
      <alignment horizontal="center" vertical="center" wrapText="1"/>
    </xf>
    <xf numFmtId="4" fontId="37" fillId="0" borderId="5" xfId="132" applyNumberFormat="1" applyFont="1" applyFill="1" applyBorder="1" applyAlignment="1">
      <alignment vertical="center" wrapText="1"/>
    </xf>
    <xf numFmtId="49" fontId="37" fillId="4" borderId="5" xfId="131" applyNumberFormat="1" applyFont="1" applyFill="1" applyBorder="1" applyAlignment="1">
      <alignment vertical="center" wrapText="1"/>
    </xf>
    <xf numFmtId="49" fontId="38" fillId="0" borderId="5" xfId="122" applyNumberFormat="1" applyFont="1" applyFill="1" applyBorder="1" applyAlignment="1">
      <alignment horizontal="center" vertical="center" wrapText="1"/>
    </xf>
    <xf numFmtId="0" fontId="38" fillId="0" borderId="5" xfId="115" applyFont="1" applyFill="1" applyBorder="1" applyAlignment="1">
      <alignment horizontal="left" vertical="center" wrapText="1"/>
    </xf>
    <xf numFmtId="4" fontId="37" fillId="0" borderId="5" xfId="115" applyNumberFormat="1" applyFont="1" applyFill="1" applyBorder="1" applyAlignment="1">
      <alignment vertical="center" wrapText="1"/>
    </xf>
    <xf numFmtId="49" fontId="36" fillId="4" borderId="5" xfId="115" applyNumberFormat="1" applyFont="1" applyFill="1" applyBorder="1" applyAlignment="1">
      <alignment horizontal="center" vertical="center"/>
    </xf>
    <xf numFmtId="49" fontId="36" fillId="4" borderId="5" xfId="115" applyNumberFormat="1" applyFont="1" applyFill="1" applyBorder="1" applyAlignment="1">
      <alignment vertical="center" wrapText="1"/>
    </xf>
    <xf numFmtId="49" fontId="36" fillId="4" borderId="5" xfId="115" applyNumberFormat="1" applyFont="1" applyFill="1" applyBorder="1" applyAlignment="1">
      <alignment vertical="center"/>
    </xf>
    <xf numFmtId="49" fontId="37" fillId="4" borderId="5" xfId="115" applyNumberFormat="1" applyFont="1" applyFill="1" applyBorder="1" applyAlignment="1">
      <alignment vertical="center"/>
    </xf>
    <xf numFmtId="49" fontId="38" fillId="0" borderId="5" xfId="125" applyNumberFormat="1" applyFont="1" applyFill="1" applyBorder="1" applyAlignment="1">
      <alignment horizontal="center" vertical="center" wrapText="1"/>
    </xf>
    <xf numFmtId="0" fontId="38" fillId="0" borderId="5" xfId="125" applyFont="1" applyFill="1" applyBorder="1" applyAlignment="1">
      <alignment horizontal="center" vertical="center" wrapText="1"/>
    </xf>
    <xf numFmtId="0" fontId="38" fillId="0" borderId="5" xfId="0" applyFont="1" applyBorder="1" applyAlignment="1">
      <alignment vertical="center"/>
    </xf>
    <xf numFmtId="0" fontId="38" fillId="0" borderId="5" xfId="0" applyFont="1" applyBorder="1" applyAlignment="1">
      <alignment vertical="center" wrapText="1"/>
    </xf>
    <xf numFmtId="0" fontId="38" fillId="0" borderId="5" xfId="122" applyFont="1" applyFill="1" applyBorder="1" applyAlignment="1">
      <alignment horizontal="left" vertical="center" wrapText="1"/>
    </xf>
    <xf numFmtId="0" fontId="38" fillId="0" borderId="5" xfId="122" applyFont="1" applyFill="1" applyBorder="1" applyAlignment="1">
      <alignment horizontal="center" vertical="center" wrapText="1"/>
    </xf>
    <xf numFmtId="4" fontId="37" fillId="0" borderId="5" xfId="122" applyNumberFormat="1" applyFont="1" applyFill="1" applyBorder="1" applyAlignment="1">
      <alignment vertical="center" wrapText="1"/>
    </xf>
    <xf numFmtId="0" fontId="31" fillId="0" borderId="0" xfId="0" applyFont="1" applyFill="1" applyAlignment="1">
      <alignment vertical="center"/>
    </xf>
    <xf numFmtId="49" fontId="14" fillId="4" borderId="5" xfId="112" applyNumberFormat="1" applyFont="1" applyFill="1" applyBorder="1" applyAlignment="1">
      <alignment vertical="center"/>
    </xf>
    <xf numFmtId="49" fontId="38" fillId="0" borderId="5" xfId="134" applyNumberFormat="1" applyFont="1" applyFill="1" applyBorder="1" applyAlignment="1">
      <alignment horizontal="center" vertical="center" wrapText="1"/>
    </xf>
    <xf numFmtId="0" fontId="38" fillId="0" borderId="5" xfId="134" applyFont="1" applyFill="1" applyBorder="1" applyAlignment="1">
      <alignment horizontal="left" vertical="center" wrapText="1"/>
    </xf>
    <xf numFmtId="0" fontId="16" fillId="0" borderId="5" xfId="134" applyFont="1" applyFill="1" applyBorder="1" applyAlignment="1">
      <alignment horizontal="left" vertical="center" wrapText="1"/>
    </xf>
    <xf numFmtId="0" fontId="38" fillId="0" borderId="5" xfId="124" applyFont="1" applyFill="1" applyBorder="1" applyAlignment="1">
      <alignment horizontal="center" vertical="center" wrapText="1"/>
    </xf>
    <xf numFmtId="4" fontId="37" fillId="0" borderId="5" xfId="134" applyNumberFormat="1" applyFont="1" applyFill="1" applyBorder="1" applyAlignment="1">
      <alignment vertical="center" wrapText="1"/>
    </xf>
    <xf numFmtId="49" fontId="38" fillId="0" borderId="5" xfId="124" applyNumberFormat="1" applyFont="1" applyFill="1" applyBorder="1" applyAlignment="1">
      <alignment horizontal="center" vertical="center" wrapText="1"/>
    </xf>
    <xf numFmtId="49" fontId="36" fillId="4" borderId="5" xfId="114" applyNumberFormat="1" applyFont="1" applyFill="1" applyBorder="1" applyAlignment="1">
      <alignment horizontal="center" vertical="center"/>
    </xf>
    <xf numFmtId="49" fontId="36" fillId="4" borderId="5" xfId="114" applyNumberFormat="1" applyFont="1" applyFill="1" applyBorder="1" applyAlignment="1">
      <alignment vertical="center" wrapText="1"/>
    </xf>
    <xf numFmtId="49" fontId="36" fillId="4" borderId="5" xfId="114" applyNumberFormat="1" applyFont="1" applyFill="1" applyBorder="1" applyAlignment="1">
      <alignment vertical="center"/>
    </xf>
    <xf numFmtId="4" fontId="36" fillId="4" borderId="5" xfId="114" applyNumberFormat="1" applyFont="1" applyFill="1" applyBorder="1" applyAlignment="1">
      <alignment vertical="center"/>
    </xf>
    <xf numFmtId="49" fontId="37" fillId="4" borderId="5" xfId="134" applyNumberFormat="1" applyFont="1" applyFill="1" applyBorder="1" applyAlignment="1">
      <alignment vertical="center" wrapText="1"/>
    </xf>
    <xf numFmtId="0" fontId="38" fillId="0" borderId="5" xfId="125" applyFont="1" applyFill="1" applyBorder="1" applyAlignment="1">
      <alignment horizontal="left" vertical="center" wrapText="1"/>
    </xf>
    <xf numFmtId="4" fontId="37" fillId="0" borderId="5" xfId="125" applyNumberFormat="1" applyFont="1" applyFill="1" applyBorder="1" applyAlignment="1">
      <alignment vertical="center" wrapText="1"/>
    </xf>
    <xf numFmtId="0" fontId="31" fillId="0" borderId="0" xfId="0" applyFont="1" applyAlignment="1">
      <alignment horizontal="center"/>
    </xf>
    <xf numFmtId="49" fontId="31" fillId="0" borderId="0" xfId="0" applyNumberFormat="1" applyFont="1"/>
    <xf numFmtId="0" fontId="40" fillId="0" borderId="0" xfId="2" applyFont="1" applyAlignment="1">
      <alignment horizontal="center" vertical="center"/>
    </xf>
    <xf numFmtId="0" fontId="28" fillId="0" borderId="0" xfId="2" applyFont="1" applyAlignment="1">
      <alignment horizontal="left" vertical="center"/>
    </xf>
    <xf numFmtId="0" fontId="28" fillId="0" borderId="0" xfId="2" applyFont="1" applyFill="1" applyAlignment="1">
      <alignment horizontal="center" vertical="center"/>
    </xf>
    <xf numFmtId="0" fontId="28" fillId="0" borderId="0" xfId="2" applyFont="1" applyAlignment="1">
      <alignment horizontal="center" vertical="center"/>
    </xf>
    <xf numFmtId="0" fontId="41" fillId="0" borderId="0" xfId="2" applyFont="1" applyAlignment="1">
      <alignment horizontal="center" vertical="center"/>
    </xf>
    <xf numFmtId="0" fontId="3" fillId="0" borderId="0" xfId="69" applyFont="1" applyBorder="1"/>
    <xf numFmtId="168" fontId="9" fillId="0" borderId="0" xfId="0" applyNumberFormat="1" applyFont="1"/>
    <xf numFmtId="0" fontId="47" fillId="0" borderId="5" xfId="21" applyFont="1" applyFill="1" applyBorder="1" applyAlignment="1">
      <alignment horizontal="center" vertical="center" wrapText="1"/>
    </xf>
    <xf numFmtId="0" fontId="47" fillId="0" borderId="1" xfId="21" applyFont="1" applyFill="1" applyBorder="1" applyAlignment="1">
      <alignment horizontal="center" vertical="center" wrapText="1"/>
    </xf>
    <xf numFmtId="0" fontId="13" fillId="0" borderId="0" xfId="0" applyFont="1"/>
    <xf numFmtId="0" fontId="9" fillId="0" borderId="5" xfId="43" applyFont="1" applyBorder="1" applyAlignment="1">
      <alignment horizontal="center" vertical="center"/>
    </xf>
    <xf numFmtId="0" fontId="39" fillId="0" borderId="5" xfId="21" applyFont="1" applyBorder="1" applyAlignment="1">
      <alignment vertical="center" wrapText="1"/>
    </xf>
    <xf numFmtId="49" fontId="39" fillId="0" borderId="5" xfId="21" applyNumberFormat="1" applyFont="1" applyBorder="1" applyAlignment="1">
      <alignment horizontal="center" vertical="center" wrapText="1"/>
    </xf>
    <xf numFmtId="3" fontId="39" fillId="0" borderId="1" xfId="21" applyNumberFormat="1" applyFont="1" applyBorder="1" applyAlignment="1">
      <alignment horizontal="center" vertical="center" wrapText="1"/>
    </xf>
    <xf numFmtId="4" fontId="48" fillId="0" borderId="5" xfId="21" applyNumberFormat="1" applyFont="1" applyBorder="1" applyAlignment="1">
      <alignment horizontal="center" vertical="center"/>
    </xf>
    <xf numFmtId="169" fontId="9" fillId="0" borderId="5" xfId="21" applyNumberFormat="1" applyFont="1" applyBorder="1" applyAlignment="1">
      <alignment horizontal="center" vertical="center"/>
    </xf>
    <xf numFmtId="4" fontId="49" fillId="0" borderId="5" xfId="21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" fontId="50" fillId="0" borderId="5" xfId="21" applyNumberFormat="1" applyFont="1" applyBorder="1" applyAlignment="1">
      <alignment horizontal="center" vertical="center"/>
    </xf>
    <xf numFmtId="169" fontId="9" fillId="0" borderId="0" xfId="0" applyNumberFormat="1" applyFont="1"/>
    <xf numFmtId="0" fontId="9" fillId="0" borderId="7" xfId="0" applyFont="1" applyBorder="1"/>
    <xf numFmtId="0" fontId="39" fillId="0" borderId="0" xfId="0" applyFont="1" applyBorder="1"/>
    <xf numFmtId="0" fontId="51" fillId="0" borderId="0" xfId="0" applyFont="1" applyAlignment="1">
      <alignment horizontal="right"/>
    </xf>
    <xf numFmtId="0" fontId="52" fillId="0" borderId="0" xfId="0" applyFont="1" applyAlignment="1">
      <alignment horizontal="right"/>
    </xf>
    <xf numFmtId="0" fontId="54" fillId="0" borderId="0" xfId="3" applyFont="1"/>
    <xf numFmtId="0" fontId="3" fillId="0" borderId="0" xfId="75" applyFont="1" applyBorder="1"/>
    <xf numFmtId="49" fontId="55" fillId="0" borderId="5" xfId="117" applyNumberFormat="1" applyFont="1" applyFill="1" applyBorder="1" applyAlignment="1">
      <alignment horizontal="left" vertical="center"/>
    </xf>
    <xf numFmtId="49" fontId="34" fillId="0" borderId="5" xfId="117" applyNumberFormat="1" applyFont="1" applyFill="1" applyBorder="1" applyAlignment="1">
      <alignment horizontal="center" vertical="center" wrapText="1"/>
    </xf>
    <xf numFmtId="49" fontId="56" fillId="0" borderId="5" xfId="117" applyNumberFormat="1" applyFont="1" applyFill="1" applyBorder="1" applyAlignment="1">
      <alignment horizontal="left" vertical="center"/>
    </xf>
    <xf numFmtId="0" fontId="57" fillId="0" borderId="0" xfId="9" applyFont="1" applyAlignment="1"/>
    <xf numFmtId="0" fontId="58" fillId="0" borderId="0" xfId="9" applyFont="1" applyAlignment="1">
      <alignment horizontal="right"/>
    </xf>
    <xf numFmtId="0" fontId="9" fillId="0" borderId="0" xfId="9" applyFont="1" applyAlignment="1"/>
    <xf numFmtId="0" fontId="4" fillId="0" borderId="0" xfId="25" applyFont="1" applyBorder="1" applyAlignment="1">
      <alignment horizontal="right"/>
    </xf>
    <xf numFmtId="0" fontId="59" fillId="0" borderId="0" xfId="9" applyFont="1" applyAlignment="1">
      <alignment horizontal="right"/>
    </xf>
    <xf numFmtId="0" fontId="3" fillId="0" borderId="0" xfId="9" applyFont="1" applyAlignment="1">
      <alignment horizontal="right"/>
    </xf>
    <xf numFmtId="0" fontId="3" fillId="0" borderId="0" xfId="47" applyFont="1" applyBorder="1"/>
    <xf numFmtId="0" fontId="60" fillId="0" borderId="0" xfId="156" applyFont="1" applyFill="1" applyAlignment="1">
      <alignment horizontal="center" vertical="center" wrapText="1"/>
    </xf>
    <xf numFmtId="0" fontId="60" fillId="0" borderId="0" xfId="156" applyFont="1" applyFill="1" applyAlignment="1">
      <alignment vertical="center" wrapText="1"/>
    </xf>
    <xf numFmtId="0" fontId="12" fillId="0" borderId="0" xfId="29" applyFont="1"/>
    <xf numFmtId="0" fontId="10" fillId="0" borderId="0" xfId="21" applyFont="1" applyAlignment="1">
      <alignment horizontal="center" vertical="center" wrapText="1"/>
    </xf>
    <xf numFmtId="0" fontId="5" fillId="0" borderId="0" xfId="9" applyAlignment="1"/>
    <xf numFmtId="0" fontId="9" fillId="0" borderId="0" xfId="25" applyFont="1"/>
    <xf numFmtId="0" fontId="8" fillId="0" borderId="0" xfId="25" applyFont="1"/>
    <xf numFmtId="0" fontId="13" fillId="0" borderId="0" xfId="31" applyFont="1" applyAlignment="1">
      <alignment vertical="center" wrapText="1"/>
    </xf>
    <xf numFmtId="0" fontId="13" fillId="2" borderId="5" xfId="31" applyFont="1" applyFill="1" applyBorder="1" applyAlignment="1">
      <alignment horizontal="center" vertical="center" wrapText="1"/>
    </xf>
    <xf numFmtId="49" fontId="64" fillId="0" borderId="5" xfId="31" applyNumberFormat="1" applyFont="1" applyBorder="1" applyAlignment="1">
      <alignment horizontal="center" vertical="center"/>
    </xf>
    <xf numFmtId="3" fontId="64" fillId="0" borderId="5" xfId="31" applyNumberFormat="1" applyFont="1" applyBorder="1" applyAlignment="1">
      <alignment horizontal="center" vertical="center"/>
    </xf>
    <xf numFmtId="0" fontId="64" fillId="0" borderId="0" xfId="31" applyFont="1" applyAlignment="1">
      <alignment horizontal="center" vertical="center"/>
    </xf>
    <xf numFmtId="49" fontId="13" fillId="0" borderId="5" xfId="31" applyNumberFormat="1" applyFont="1" applyBorder="1" applyAlignment="1">
      <alignment horizontal="center" vertical="center"/>
    </xf>
    <xf numFmtId="4" fontId="65" fillId="0" borderId="5" xfId="31" applyNumberFormat="1" applyFont="1" applyBorder="1" applyAlignment="1">
      <alignment horizontal="center" vertical="center"/>
    </xf>
    <xf numFmtId="0" fontId="13" fillId="0" borderId="0" xfId="31" applyFont="1" applyAlignment="1">
      <alignment vertical="center"/>
    </xf>
    <xf numFmtId="49" fontId="13" fillId="5" borderId="5" xfId="31" applyNumberFormat="1" applyFont="1" applyFill="1" applyBorder="1" applyAlignment="1">
      <alignment horizontal="center" vertical="center"/>
    </xf>
    <xf numFmtId="4" fontId="65" fillId="5" borderId="5" xfId="31" applyNumberFormat="1" applyFont="1" applyFill="1" applyBorder="1" applyAlignment="1">
      <alignment horizontal="center" vertical="center"/>
    </xf>
    <xf numFmtId="4" fontId="66" fillId="0" borderId="5" xfId="31" applyNumberFormat="1" applyFont="1" applyBorder="1" applyAlignment="1">
      <alignment horizontal="center" vertical="center"/>
    </xf>
    <xf numFmtId="4" fontId="13" fillId="0" borderId="0" xfId="9" applyNumberFormat="1" applyFont="1" applyFill="1" applyAlignment="1">
      <alignment horizontal="center" vertical="top"/>
    </xf>
    <xf numFmtId="2" fontId="13" fillId="0" borderId="0" xfId="31" applyNumberFormat="1" applyFont="1" applyAlignment="1">
      <alignment vertical="center"/>
    </xf>
    <xf numFmtId="4" fontId="13" fillId="0" borderId="0" xfId="31" applyNumberFormat="1" applyFont="1" applyAlignment="1">
      <alignment vertical="center"/>
    </xf>
    <xf numFmtId="49" fontId="13" fillId="0" borderId="0" xfId="31" applyNumberFormat="1" applyFont="1" applyBorder="1" applyAlignment="1">
      <alignment horizontal="center" vertical="center"/>
    </xf>
    <xf numFmtId="4" fontId="65" fillId="0" borderId="0" xfId="31" applyNumberFormat="1" applyFont="1" applyBorder="1" applyAlignment="1">
      <alignment horizontal="center" vertical="center"/>
    </xf>
    <xf numFmtId="0" fontId="40" fillId="0" borderId="0" xfId="26" applyFont="1" applyFill="1" applyAlignment="1">
      <alignment horizontal="center" vertical="top"/>
    </xf>
    <xf numFmtId="0" fontId="28" fillId="0" borderId="0" xfId="26" applyFont="1" applyFill="1" applyAlignment="1">
      <alignment vertical="center"/>
    </xf>
    <xf numFmtId="0" fontId="40" fillId="0" borderId="0" xfId="26" applyFont="1" applyFill="1" applyAlignment="1">
      <alignment horizontal="right" vertical="center"/>
    </xf>
    <xf numFmtId="0" fontId="16" fillId="0" borderId="0" xfId="26" applyFont="1" applyFill="1" applyAlignment="1">
      <alignment horizontal="center" vertical="center"/>
    </xf>
    <xf numFmtId="0" fontId="16" fillId="0" borderId="0" xfId="26" applyFont="1" applyBorder="1" applyAlignment="1">
      <alignment horizontal="center" vertical="center"/>
    </xf>
    <xf numFmtId="0" fontId="16" fillId="0" borderId="0" xfId="26" applyFont="1" applyAlignment="1">
      <alignment horizontal="center" vertical="center"/>
    </xf>
    <xf numFmtId="0" fontId="40" fillId="0" borderId="0" xfId="26" applyFont="1" applyFill="1" applyAlignment="1">
      <alignment horizontal="center" vertical="center"/>
    </xf>
    <xf numFmtId="0" fontId="28" fillId="0" borderId="0" xfId="26" applyFont="1" applyFill="1" applyAlignment="1">
      <alignment horizontal="left" vertical="top"/>
    </xf>
    <xf numFmtId="0" fontId="28" fillId="0" borderId="0" xfId="26" applyFont="1" applyFill="1" applyAlignment="1">
      <alignment vertical="top" wrapText="1"/>
    </xf>
    <xf numFmtId="0" fontId="12" fillId="0" borderId="0" xfId="31" applyFont="1" applyAlignment="1">
      <alignment horizontal="center"/>
    </xf>
    <xf numFmtId="0" fontId="12" fillId="0" borderId="7" xfId="31" applyFont="1" applyBorder="1" applyAlignment="1">
      <alignment horizontal="center"/>
    </xf>
    <xf numFmtId="0" fontId="12" fillId="0" borderId="0" xfId="31" applyFont="1" applyBorder="1" applyAlignment="1">
      <alignment horizontal="center"/>
    </xf>
    <xf numFmtId="0" fontId="12" fillId="0" borderId="0" xfId="31" applyFont="1"/>
    <xf numFmtId="0" fontId="12" fillId="0" borderId="0" xfId="29" applyFont="1" applyAlignment="1">
      <alignment horizontal="center"/>
    </xf>
    <xf numFmtId="0" fontId="29" fillId="0" borderId="0" xfId="21" applyFont="1" applyAlignment="1">
      <alignment horizontal="left"/>
    </xf>
    <xf numFmtId="0" fontId="61" fillId="0" borderId="0" xfId="21" applyFont="1" applyFill="1" applyAlignment="1">
      <alignment horizontal="center" vertical="top" wrapText="1"/>
    </xf>
    <xf numFmtId="0" fontId="9" fillId="0" borderId="0" xfId="21" applyFont="1" applyBorder="1"/>
    <xf numFmtId="0" fontId="68" fillId="0" borderId="0" xfId="21" applyFont="1" applyBorder="1" applyAlignment="1">
      <alignment horizontal="left"/>
    </xf>
    <xf numFmtId="0" fontId="69" fillId="0" borderId="0" xfId="25" applyFont="1" applyFill="1" applyAlignment="1">
      <alignment horizontal="left" vertical="center"/>
    </xf>
    <xf numFmtId="0" fontId="16" fillId="0" borderId="0" xfId="25" applyFont="1" applyAlignment="1">
      <alignment horizontal="center" vertical="center"/>
    </xf>
    <xf numFmtId="49" fontId="30" fillId="2" borderId="5" xfId="108" applyNumberFormat="1" applyFont="1" applyFill="1" applyBorder="1" applyAlignment="1">
      <alignment horizontal="center" vertical="center" wrapText="1"/>
    </xf>
    <xf numFmtId="0" fontId="30" fillId="2" borderId="5" xfId="108" applyNumberFormat="1" applyFont="1" applyFill="1" applyBorder="1" applyAlignment="1">
      <alignment horizontal="center" vertical="center" wrapText="1"/>
    </xf>
    <xf numFmtId="49" fontId="70" fillId="0" borderId="5" xfId="21" applyNumberFormat="1" applyFont="1" applyFill="1" applyBorder="1" applyAlignment="1">
      <alignment horizontal="center" vertical="center"/>
    </xf>
    <xf numFmtId="49" fontId="70" fillId="0" borderId="1" xfId="21" applyNumberFormat="1" applyFont="1" applyFill="1" applyBorder="1" applyAlignment="1">
      <alignment horizontal="center" vertical="center"/>
    </xf>
    <xf numFmtId="0" fontId="71" fillId="0" borderId="0" xfId="25" applyFont="1" applyAlignment="1">
      <alignment horizontal="left" vertical="center"/>
    </xf>
    <xf numFmtId="0" fontId="26" fillId="0" borderId="0" xfId="25" applyFont="1" applyAlignment="1">
      <alignment horizontal="center" vertical="center"/>
    </xf>
    <xf numFmtId="49" fontId="37" fillId="4" borderId="1" xfId="91" applyNumberFormat="1" applyFont="1" applyFill="1" applyBorder="1" applyAlignment="1">
      <alignment horizontal="center" vertical="center"/>
    </xf>
    <xf numFmtId="49" fontId="37" fillId="4" borderId="2" xfId="91" applyNumberFormat="1" applyFont="1" applyFill="1" applyBorder="1" applyAlignment="1">
      <alignment vertical="center"/>
    </xf>
    <xf numFmtId="49" fontId="37" fillId="4" borderId="2" xfId="91" applyNumberFormat="1" applyFont="1" applyFill="1" applyBorder="1" applyAlignment="1">
      <alignment vertical="center" wrapText="1"/>
    </xf>
    <xf numFmtId="49" fontId="37" fillId="4" borderId="3" xfId="91" applyNumberFormat="1" applyFont="1" applyFill="1" applyBorder="1" applyAlignment="1">
      <alignment vertical="center" wrapText="1"/>
    </xf>
    <xf numFmtId="0" fontId="29" fillId="0" borderId="0" xfId="21" applyFont="1" applyAlignment="1">
      <alignment horizontal="left" vertical="center"/>
    </xf>
    <xf numFmtId="0" fontId="2" fillId="0" borderId="0" xfId="21" applyFont="1" applyAlignment="1">
      <alignment vertical="center"/>
    </xf>
    <xf numFmtId="49" fontId="39" fillId="0" borderId="5" xfId="21" applyNumberFormat="1" applyFont="1" applyFill="1" applyBorder="1" applyAlignment="1">
      <alignment horizontal="center" vertical="center" wrapText="1"/>
    </xf>
    <xf numFmtId="0" fontId="30" fillId="0" borderId="5" xfId="21" applyFont="1" applyFill="1" applyBorder="1" applyAlignment="1">
      <alignment horizontal="center" vertical="center" wrapText="1"/>
    </xf>
    <xf numFmtId="0" fontId="30" fillId="0" borderId="1" xfId="21" applyFont="1" applyFill="1" applyBorder="1" applyAlignment="1">
      <alignment horizontal="left" vertical="center" wrapText="1"/>
    </xf>
    <xf numFmtId="49" fontId="39" fillId="0" borderId="5" xfId="25" applyNumberFormat="1" applyFont="1" applyFill="1" applyBorder="1" applyAlignment="1">
      <alignment horizontal="center" vertical="center" wrapText="1"/>
    </xf>
    <xf numFmtId="4" fontId="50" fillId="0" borderId="5" xfId="25" applyNumberFormat="1" applyFont="1" applyFill="1" applyBorder="1" applyAlignment="1">
      <alignment horizontal="center" vertical="center"/>
    </xf>
    <xf numFmtId="0" fontId="16" fillId="0" borderId="0" xfId="25" applyFont="1" applyFill="1" applyAlignment="1">
      <alignment horizontal="left" vertical="center"/>
    </xf>
    <xf numFmtId="0" fontId="39" fillId="0" borderId="5" xfId="21" applyFont="1" applyFill="1" applyBorder="1" applyAlignment="1">
      <alignment horizontal="left" vertical="center" wrapText="1"/>
    </xf>
    <xf numFmtId="0" fontId="16" fillId="0" borderId="0" xfId="25" applyFont="1" applyFill="1" applyAlignment="1">
      <alignment horizontal="center" vertical="center"/>
    </xf>
    <xf numFmtId="0" fontId="69" fillId="0" borderId="0" xfId="25" applyFont="1" applyAlignment="1">
      <alignment horizontal="left" vertical="center"/>
    </xf>
    <xf numFmtId="0" fontId="8" fillId="0" borderId="0" xfId="25"/>
    <xf numFmtId="0" fontId="31" fillId="0" borderId="0" xfId="21" applyFont="1" applyAlignment="1">
      <alignment horizontal="left" vertical="center"/>
    </xf>
    <xf numFmtId="0" fontId="31" fillId="0" borderId="0" xfId="21" applyFont="1" applyAlignment="1">
      <alignment vertical="center"/>
    </xf>
    <xf numFmtId="0" fontId="4" fillId="0" borderId="0" xfId="0" applyFont="1" applyAlignment="1">
      <alignment vertical="center" wrapText="1"/>
    </xf>
    <xf numFmtId="4" fontId="72" fillId="0" borderId="5" xfId="31" applyNumberFormat="1" applyFont="1" applyBorder="1" applyAlignment="1">
      <alignment horizontal="center" vertical="center"/>
    </xf>
    <xf numFmtId="49" fontId="26" fillId="0" borderId="5" xfId="3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0" fontId="12" fillId="2" borderId="2" xfId="3" applyFont="1" applyFill="1" applyBorder="1" applyAlignment="1">
      <alignment horizontal="center" vertical="center" wrapText="1"/>
    </xf>
    <xf numFmtId="0" fontId="12" fillId="2" borderId="3" xfId="3" applyFont="1" applyFill="1" applyBorder="1" applyAlignment="1">
      <alignment horizontal="center" vertical="center" wrapText="1"/>
    </xf>
    <xf numFmtId="0" fontId="12" fillId="2" borderId="4" xfId="3" applyFont="1" applyFill="1" applyBorder="1" applyAlignment="1">
      <alignment horizontal="center" vertical="center" wrapText="1"/>
    </xf>
    <xf numFmtId="0" fontId="12" fillId="2" borderId="6" xfId="3" applyFont="1" applyFill="1" applyBorder="1" applyAlignment="1">
      <alignment horizontal="center" vertical="center" wrapText="1"/>
    </xf>
    <xf numFmtId="3" fontId="12" fillId="2" borderId="4" xfId="3" applyNumberFormat="1" applyFont="1" applyFill="1" applyBorder="1" applyAlignment="1">
      <alignment horizontal="center" vertical="center" wrapText="1"/>
    </xf>
    <xf numFmtId="3" fontId="12" fillId="2" borderId="6" xfId="3" applyNumberFormat="1" applyFont="1" applyFill="1" applyBorder="1" applyAlignment="1">
      <alignment horizontal="center" vertical="center" wrapText="1"/>
    </xf>
    <xf numFmtId="3" fontId="12" fillId="2" borderId="5" xfId="3" applyNumberFormat="1" applyFont="1" applyFill="1" applyBorder="1" applyAlignment="1">
      <alignment horizontal="center" vertical="center" wrapText="1"/>
    </xf>
    <xf numFmtId="3" fontId="12" fillId="2" borderId="5" xfId="17" applyNumberFormat="1" applyFont="1" applyFill="1" applyBorder="1" applyAlignment="1">
      <alignment horizontal="center" vertical="center" wrapText="1"/>
    </xf>
    <xf numFmtId="0" fontId="23" fillId="0" borderId="0" xfId="63" applyFont="1" applyBorder="1" applyAlignment="1">
      <alignment horizontal="center" vertical="center" wrapText="1"/>
    </xf>
    <xf numFmtId="0" fontId="11" fillId="0" borderId="0" xfId="21" applyFont="1" applyAlignment="1">
      <alignment horizontal="center" vertical="center" wrapText="1"/>
    </xf>
    <xf numFmtId="0" fontId="12" fillId="2" borderId="8" xfId="5" applyFont="1" applyFill="1" applyBorder="1" applyAlignment="1">
      <alignment horizontal="center" vertical="center" wrapText="1"/>
    </xf>
    <xf numFmtId="0" fontId="12" fillId="2" borderId="9" xfId="5" applyFont="1" applyFill="1" applyBorder="1" applyAlignment="1">
      <alignment horizontal="center" vertical="center" wrapText="1"/>
    </xf>
    <xf numFmtId="0" fontId="12" fillId="2" borderId="1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 wrapText="1"/>
    </xf>
    <xf numFmtId="3" fontId="12" fillId="2" borderId="4" xfId="5" applyNumberFormat="1" applyFont="1" applyFill="1" applyBorder="1" applyAlignment="1">
      <alignment horizontal="center" vertical="center" wrapText="1"/>
    </xf>
    <xf numFmtId="3" fontId="12" fillId="2" borderId="6" xfId="5" applyNumberFormat="1" applyFont="1" applyFill="1" applyBorder="1" applyAlignment="1">
      <alignment horizontal="center" vertical="center" wrapText="1"/>
    </xf>
    <xf numFmtId="3" fontId="16" fillId="2" borderId="4" xfId="5" applyNumberFormat="1" applyFont="1" applyFill="1" applyBorder="1" applyAlignment="1">
      <alignment horizontal="center" vertical="center" wrapText="1"/>
    </xf>
    <xf numFmtId="3" fontId="16" fillId="2" borderId="6" xfId="5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2" fillId="2" borderId="5" xfId="2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167" fontId="32" fillId="2" borderId="5" xfId="21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167" fontId="45" fillId="2" borderId="5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center"/>
    </xf>
    <xf numFmtId="49" fontId="30" fillId="2" borderId="5" xfId="112" applyNumberFormat="1" applyFont="1" applyFill="1" applyBorder="1" applyAlignment="1">
      <alignment horizontal="center" vertical="center" wrapText="1"/>
    </xf>
    <xf numFmtId="0" fontId="30" fillId="2" borderId="5" xfId="112" applyNumberFormat="1" applyFont="1" applyFill="1" applyBorder="1" applyAlignment="1">
      <alignment horizontal="center" vertical="center" wrapText="1"/>
    </xf>
    <xf numFmtId="0" fontId="30" fillId="2" borderId="5" xfId="112" applyFont="1" applyFill="1" applyBorder="1" applyAlignment="1">
      <alignment horizontal="center" vertical="center" wrapText="1"/>
    </xf>
    <xf numFmtId="167" fontId="30" fillId="2" borderId="5" xfId="0" applyNumberFormat="1" applyFont="1" applyFill="1" applyBorder="1" applyAlignment="1">
      <alignment horizontal="center" vertical="center" wrapText="1"/>
    </xf>
    <xf numFmtId="0" fontId="13" fillId="0" borderId="0" xfId="31" applyFont="1" applyAlignment="1">
      <alignment horizontal="center" vertical="center"/>
    </xf>
    <xf numFmtId="0" fontId="28" fillId="0" borderId="0" xfId="26" applyFont="1" applyFill="1" applyAlignment="1">
      <alignment horizontal="justify" vertical="top" wrapText="1"/>
    </xf>
    <xf numFmtId="0" fontId="28" fillId="0" borderId="0" xfId="26" applyFont="1" applyFill="1" applyAlignment="1">
      <alignment horizontal="left" vertical="top" wrapText="1"/>
    </xf>
    <xf numFmtId="0" fontId="3" fillId="2" borderId="1" xfId="31" applyFont="1" applyFill="1" applyBorder="1" applyAlignment="1">
      <alignment horizontal="center" vertical="center" wrapText="1"/>
    </xf>
    <xf numFmtId="0" fontId="3" fillId="2" borderId="2" xfId="31" applyFont="1" applyFill="1" applyBorder="1" applyAlignment="1">
      <alignment horizontal="center" vertical="center" wrapText="1"/>
    </xf>
    <xf numFmtId="0" fontId="3" fillId="2" borderId="3" xfId="31" applyFont="1" applyFill="1" applyBorder="1" applyAlignment="1">
      <alignment horizontal="center" vertical="center" wrapText="1"/>
    </xf>
    <xf numFmtId="0" fontId="12" fillId="2" borderId="5" xfId="31" applyFont="1" applyFill="1" applyBorder="1" applyAlignment="1">
      <alignment horizontal="center" vertical="center" wrapText="1"/>
    </xf>
    <xf numFmtId="0" fontId="60" fillId="0" borderId="0" xfId="156" applyFont="1" applyFill="1" applyAlignment="1">
      <alignment horizontal="center" vertical="center" wrapText="1"/>
    </xf>
    <xf numFmtId="0" fontId="10" fillId="0" borderId="0" xfId="21" applyFont="1" applyAlignment="1">
      <alignment horizontal="center" vertical="center" wrapText="1"/>
    </xf>
    <xf numFmtId="0" fontId="61" fillId="0" borderId="0" xfId="9" applyFont="1" applyFill="1" applyAlignment="1">
      <alignment horizontal="center" vertical="center" wrapText="1"/>
    </xf>
    <xf numFmtId="0" fontId="47" fillId="2" borderId="4" xfId="163" applyFont="1" applyFill="1" applyBorder="1" applyAlignment="1">
      <alignment horizontal="center" vertical="center" wrapText="1"/>
    </xf>
    <xf numFmtId="0" fontId="47" fillId="2" borderId="10" xfId="163" applyFont="1" applyFill="1" applyBorder="1" applyAlignment="1">
      <alignment horizontal="center" vertical="center" wrapText="1"/>
    </xf>
    <xf numFmtId="10" fontId="47" fillId="2" borderId="4" xfId="21" applyNumberFormat="1" applyFont="1" applyFill="1" applyBorder="1" applyAlignment="1">
      <alignment horizontal="center" vertical="center" wrapText="1"/>
    </xf>
    <xf numFmtId="10" fontId="47" fillId="2" borderId="10" xfId="21" applyNumberFormat="1" applyFont="1" applyFill="1" applyBorder="1" applyAlignment="1">
      <alignment horizontal="center" vertical="center" wrapText="1"/>
    </xf>
    <xf numFmtId="0" fontId="3" fillId="2" borderId="5" xfId="31" applyFont="1" applyFill="1" applyBorder="1" applyAlignment="1">
      <alignment horizontal="center" vertical="center" wrapText="1"/>
    </xf>
    <xf numFmtId="0" fontId="39" fillId="2" borderId="4" xfId="25" applyFont="1" applyFill="1" applyBorder="1" applyAlignment="1">
      <alignment horizontal="center" vertical="center" wrapText="1"/>
    </xf>
    <xf numFmtId="0" fontId="39" fillId="2" borderId="6" xfId="25" applyFont="1" applyFill="1" applyBorder="1" applyAlignment="1">
      <alignment horizontal="center" vertical="center" wrapText="1"/>
    </xf>
    <xf numFmtId="49" fontId="55" fillId="0" borderId="1" xfId="117" applyNumberFormat="1" applyFont="1" applyFill="1" applyBorder="1" applyAlignment="1">
      <alignment horizontal="left" vertical="center"/>
    </xf>
    <xf numFmtId="49" fontId="55" fillId="0" borderId="2" xfId="117" applyNumberFormat="1" applyFont="1" applyFill="1" applyBorder="1" applyAlignment="1">
      <alignment horizontal="left" vertical="center"/>
    </xf>
    <xf numFmtId="49" fontId="55" fillId="0" borderId="3" xfId="117" applyNumberFormat="1" applyFont="1" applyFill="1" applyBorder="1" applyAlignment="1">
      <alignment horizontal="left" vertical="center"/>
    </xf>
    <xf numFmtId="0" fontId="30" fillId="2" borderId="1" xfId="108" applyNumberFormat="1" applyFont="1" applyFill="1" applyBorder="1" applyAlignment="1">
      <alignment horizontal="center" vertical="center" wrapText="1"/>
    </xf>
    <xf numFmtId="0" fontId="30" fillId="2" borderId="3" xfId="108" applyNumberFormat="1" applyFont="1" applyFill="1" applyBorder="1" applyAlignment="1">
      <alignment horizontal="center" vertical="center" wrapText="1"/>
    </xf>
    <xf numFmtId="10" fontId="32" fillId="2" borderId="4" xfId="25" applyNumberFormat="1" applyFont="1" applyFill="1" applyBorder="1" applyAlignment="1">
      <alignment horizontal="center" vertical="center" wrapText="1"/>
    </xf>
    <xf numFmtId="10" fontId="32" fillId="2" borderId="6" xfId="25" applyNumberFormat="1" applyFont="1" applyFill="1" applyBorder="1" applyAlignment="1">
      <alignment horizontal="center" vertical="center" wrapText="1"/>
    </xf>
    <xf numFmtId="0" fontId="32" fillId="2" borderId="4" xfId="163" applyFont="1" applyFill="1" applyBorder="1" applyAlignment="1">
      <alignment horizontal="center" vertical="center" wrapText="1"/>
    </xf>
    <xf numFmtId="0" fontId="32" fillId="2" borderId="6" xfId="163" applyFont="1" applyFill="1" applyBorder="1" applyAlignment="1">
      <alignment horizontal="center" vertical="center" wrapText="1"/>
    </xf>
  </cellXfs>
  <cellStyles count="170">
    <cellStyle name="Normal 2" xfId="167"/>
    <cellStyle name="Normal_ICD10" xfId="168"/>
    <cellStyle name="Денежный 2" xfId="6"/>
    <cellStyle name="Обычный" xfId="0" builtinId="0"/>
    <cellStyle name="Обычный 10" xfId="7"/>
    <cellStyle name="Обычный 10 2" xfId="8"/>
    <cellStyle name="Обычный 11" xfId="9"/>
    <cellStyle name="Обычный 12" xfId="10"/>
    <cellStyle name="Обычный 13" xfId="11"/>
    <cellStyle name="Обычный 13 2" xfId="12"/>
    <cellStyle name="Обычный 13 2 2" xfId="13"/>
    <cellStyle name="Обычный 13 2 3" xfId="14"/>
    <cellStyle name="Обычный 13 2 4" xfId="15"/>
    <cellStyle name="Обычный 13 2 4 2" xfId="16"/>
    <cellStyle name="Обычный 13 2 4 3" xfId="17"/>
    <cellStyle name="Обычный 13 2 5" xfId="18"/>
    <cellStyle name="Обычный 13 2 6" xfId="19"/>
    <cellStyle name="Обычный 13 2 6 2" xfId="5"/>
    <cellStyle name="Обычный 13 3" xfId="20"/>
    <cellStyle name="Обычный 13 4" xfId="3"/>
    <cellStyle name="Обычный 13 4 2" xfId="4"/>
    <cellStyle name="Обычный 14" xfId="21"/>
    <cellStyle name="Обычный 15" xfId="22"/>
    <cellStyle name="Обычный 16" xfId="23"/>
    <cellStyle name="Обычный 2" xfId="2"/>
    <cellStyle name="Обычный 2 2" xfId="24"/>
    <cellStyle name="Обычный 2 2 2" xfId="25"/>
    <cellStyle name="Обычный 2 2 2 2" xfId="26"/>
    <cellStyle name="Обычный 2 3" xfId="27"/>
    <cellStyle name="Обычный 2 4" xfId="28"/>
    <cellStyle name="Обычный 2 5" xfId="29"/>
    <cellStyle name="Обычный 2 5 2" xfId="30"/>
    <cellStyle name="Обычный 2 5 3" xfId="31"/>
    <cellStyle name="Обычный 2 5 4" xfId="32"/>
    <cellStyle name="Обычный 3" xfId="33"/>
    <cellStyle name="Обычный 3 2" xfId="34"/>
    <cellStyle name="Обычный 3 2 2" xfId="35"/>
    <cellStyle name="Обычный 3 2 2 2" xfId="36"/>
    <cellStyle name="Обычный 3 2 2 2 2" xfId="37"/>
    <cellStyle name="Обычный 3 2 2 2 3" xfId="38"/>
    <cellStyle name="Обычный 3 2 2 2 4" xfId="39"/>
    <cellStyle name="Обычный 3 2 2 2 4 2" xfId="40"/>
    <cellStyle name="Обычный 3 2 2 2 4 2 2" xfId="41"/>
    <cellStyle name="Обычный 3 2 2 2 4 2 2 2" xfId="42"/>
    <cellStyle name="Обычный 3 2 2 2 4 2 2 3" xfId="43"/>
    <cellStyle name="Обычный 3 2 2 3" xfId="44"/>
    <cellStyle name="Обычный 3 2 2 4" xfId="45"/>
    <cellStyle name="Обычный 3 2 2 5" xfId="46"/>
    <cellStyle name="Обычный 3 2 3" xfId="47"/>
    <cellStyle name="Обычный 3 2 3 10" xfId="48"/>
    <cellStyle name="Обычный 3 2 3 11" xfId="49"/>
    <cellStyle name="Обычный 3 2 3 12" xfId="50"/>
    <cellStyle name="Обычный 3 2 3 12 2" xfId="51"/>
    <cellStyle name="Обычный 3 2 3 13" xfId="52"/>
    <cellStyle name="Обычный 3 2 3 13 2" xfId="53"/>
    <cellStyle name="Обычный 3 2 3 14" xfId="54"/>
    <cellStyle name="Обычный 3 2 3 15" xfId="55"/>
    <cellStyle name="Обычный 3 2 3 2" xfId="56"/>
    <cellStyle name="Обычный 3 2 3 2 2" xfId="57"/>
    <cellStyle name="Обычный 3 2 3 2 2 2" xfId="58"/>
    <cellStyle name="Обычный 3 2 3 3" xfId="59"/>
    <cellStyle name="Обычный 3 2 3 4" xfId="60"/>
    <cellStyle name="Обычный 3 2 3 4 2" xfId="61"/>
    <cellStyle name="Обычный 3 2 3 4 3" xfId="62"/>
    <cellStyle name="Обычный 3 2 3 4 4" xfId="63"/>
    <cellStyle name="Обычный 3 2 3 5" xfId="64"/>
    <cellStyle name="Обычный 3 2 3 5 2" xfId="65"/>
    <cellStyle name="Обычный 3 2 3 5 2 2" xfId="66"/>
    <cellStyle name="Обычный 3 2 3 5 2 2 2" xfId="67"/>
    <cellStyle name="Обычный 3 2 3 5 2 2 3" xfId="68"/>
    <cellStyle name="Обычный 3 2 3 5 2 2 3 2" xfId="69"/>
    <cellStyle name="Обычный 3 2 3 5 2 2 3 2 2" xfId="70"/>
    <cellStyle name="Обычный 3 2 3 5 2 2 3 2 2 2" xfId="71"/>
    <cellStyle name="Обычный 3 2 3 5 2 3" xfId="72"/>
    <cellStyle name="Обычный 3 2 3 5 2 3 2" xfId="73"/>
    <cellStyle name="Обычный 3 2 3 5 2 3 2 2" xfId="74"/>
    <cellStyle name="Обычный 3 2 3 5 2 3 2 3" xfId="75"/>
    <cellStyle name="Обычный 3 2 3 5 2 4" xfId="76"/>
    <cellStyle name="Обычный 3 2 3 5 2 4 2" xfId="77"/>
    <cellStyle name="Обычный 3 2 3 5 3" xfId="78"/>
    <cellStyle name="Обычный 3 2 3 5 3 2" xfId="79"/>
    <cellStyle name="Обычный 3 2 3 5 3 2 2" xfId="80"/>
    <cellStyle name="Обычный 3 2 3 5 3 2 2 2" xfId="81"/>
    <cellStyle name="Обычный 3 2 3 5 4" xfId="82"/>
    <cellStyle name="Обычный 3 2 3 6" xfId="83"/>
    <cellStyle name="Обычный 3 2 3 7" xfId="84"/>
    <cellStyle name="Обычный 3 2 3 8" xfId="85"/>
    <cellStyle name="Обычный 3 2 3 9" xfId="1"/>
    <cellStyle name="Обычный 3 2 3 9 2" xfId="86"/>
    <cellStyle name="Обычный 3 3" xfId="87"/>
    <cellStyle name="Обычный 3 4" xfId="88"/>
    <cellStyle name="Обычный 3 4 2" xfId="89"/>
    <cellStyle name="Обычный 3 4 2 2" xfId="90"/>
    <cellStyle name="Обычный 3 4 2 2 2" xfId="91"/>
    <cellStyle name="Обычный 3 4 2 2 2 2" xfId="92"/>
    <cellStyle name="Обычный 3 4 2 2 2 3" xfId="93"/>
    <cellStyle name="Обычный 3 4 2 2 2 4" xfId="94"/>
    <cellStyle name="Обычный 3 4 2 3" xfId="95"/>
    <cellStyle name="Обычный 3 5" xfId="96"/>
    <cellStyle name="Обычный 3 5 2" xfId="97"/>
    <cellStyle name="Обычный 3 5 2 2" xfId="98"/>
    <cellStyle name="Обычный 3 5 2 3" xfId="99"/>
    <cellStyle name="Обычный 3 5 3" xfId="100"/>
    <cellStyle name="Обычный 3 6" xfId="101"/>
    <cellStyle name="Обычный 3 6 2" xfId="102"/>
    <cellStyle name="Обычный 3 6 2 2" xfId="103"/>
    <cellStyle name="Обычный 3 7" xfId="104"/>
    <cellStyle name="Обычный 3 7 2" xfId="105"/>
    <cellStyle name="Обычный 3 7 2 2" xfId="106"/>
    <cellStyle name="Обычный 3 7 2 3" xfId="107"/>
    <cellStyle name="Обычный 3 7 3" xfId="108"/>
    <cellStyle name="Обычный 3 7 3 2" xfId="109"/>
    <cellStyle name="Обычный 3 7 3 3" xfId="110"/>
    <cellStyle name="Обычный 3 7 3 3 2" xfId="111"/>
    <cellStyle name="Обычный 3 7 3 3 2 2" xfId="112"/>
    <cellStyle name="Обычный 3 7 3 3 2 2 2" xfId="113"/>
    <cellStyle name="Обычный 3 7 3 3 2 2 3" xfId="114"/>
    <cellStyle name="Обычный 3 7 3 3 2 2 3 2" xfId="115"/>
    <cellStyle name="Обычный 3 7 3 3 2 2 3 4" xfId="116"/>
    <cellStyle name="Обычный 3 7 3 3 2 2 3 4 2" xfId="117"/>
    <cellStyle name="Обычный 3 7 3 4" xfId="118"/>
    <cellStyle name="Обычный 3 7 3 4 2" xfId="119"/>
    <cellStyle name="Обычный 3 7 3 4 2 2" xfId="120"/>
    <cellStyle name="Обычный 3 7 3 5" xfId="121"/>
    <cellStyle name="Обычный 3 7 3 5 2" xfId="122"/>
    <cellStyle name="Обычный 3 7 3 5 2 2" xfId="123"/>
    <cellStyle name="Обычный 3 7 3 5 2 3" xfId="124"/>
    <cellStyle name="Обычный 3 7 3 5 2 3 2" xfId="125"/>
    <cellStyle name="Обычный 3 7 3 5 2 4" xfId="126"/>
    <cellStyle name="Обычный 3 7 3 5 3" xfId="127"/>
    <cellStyle name="Обычный 3 7 3 5 3 2" xfId="128"/>
    <cellStyle name="Обычный 3 7 3 5 4" xfId="129"/>
    <cellStyle name="Обычный 3 7 3 5 5" xfId="130"/>
    <cellStyle name="Обычный 3 7 3 6" xfId="131"/>
    <cellStyle name="Обычный 3 7 3 6 2" xfId="132"/>
    <cellStyle name="Обычный 3 7 3 6 3" xfId="133"/>
    <cellStyle name="Обычный 3 7 3 6 4" xfId="134"/>
    <cellStyle name="Обычный 3 7 3 6 4 2" xfId="135"/>
    <cellStyle name="Обычный 3 7 3 7" xfId="136"/>
    <cellStyle name="Обычный 3 7 4" xfId="137"/>
    <cellStyle name="Обычный 3 7 5" xfId="138"/>
    <cellStyle name="Обычный 3 8" xfId="139"/>
    <cellStyle name="Обычный 4" xfId="140"/>
    <cellStyle name="Обычный 4 2" xfId="141"/>
    <cellStyle name="Обычный 4 3" xfId="142"/>
    <cellStyle name="Обычный 4 4" xfId="143"/>
    <cellStyle name="Обычный 5" xfId="144"/>
    <cellStyle name="Обычный 5 2" xfId="145"/>
    <cellStyle name="Обычный 6" xfId="146"/>
    <cellStyle name="Обычный 6 2" xfId="147"/>
    <cellStyle name="Обычный 6 2 2" xfId="148"/>
    <cellStyle name="Обычный 6 2 2 2" xfId="149"/>
    <cellStyle name="Обычный 6 2 2 2 2" xfId="150"/>
    <cellStyle name="Обычный 6 2 2 2 2 2" xfId="151"/>
    <cellStyle name="Обычный 6 2 2 2 2 2 2" xfId="152"/>
    <cellStyle name="Обычный 6 2 2 2 2 2 2 2" xfId="153"/>
    <cellStyle name="Обычный 6 2 3" xfId="154"/>
    <cellStyle name="Обычный 7" xfId="155"/>
    <cellStyle name="Обычный 7 2" xfId="156"/>
    <cellStyle name="Обычный 7 2 2" xfId="157"/>
    <cellStyle name="Обычный 7 2 2 2" xfId="158"/>
    <cellStyle name="Обычный 7 2 3" xfId="159"/>
    <cellStyle name="Обычный 7 2 4" xfId="160"/>
    <cellStyle name="Обычный 8" xfId="161"/>
    <cellStyle name="Обычный 9" xfId="162"/>
    <cellStyle name="Обычный_Лист1" xfId="163"/>
    <cellStyle name="Процентный 2" xfId="164"/>
    <cellStyle name="Стиль 1" xfId="169"/>
    <cellStyle name="Финансовый 2" xfId="165"/>
    <cellStyle name="Финансовый 3" xfId="166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6;&#1075;&#1083;&#1072;&#1096;%20&#1090;&#1072;&#1088;&#1080;&#1092;&#1099;/2022/2022%20&#1060;&#1040;&#1055;&#1099;/2022%20&#1060;&#1040;&#1055;&#1099;%20-%20&#1057;&#1042;&#1054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Лист2"/>
    </sheetNames>
    <sheetDataSet>
      <sheetData sheetId="0">
        <row r="11">
          <cell r="L11">
            <v>41497250.18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9727561.0699999984</v>
          </cell>
        </row>
        <row r="16">
          <cell r="L16">
            <v>1629277.14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18296836.510000002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1915150.81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1">
        <row r="11">
          <cell r="L11">
            <v>37373573.25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15549002.620000001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253434.1</v>
          </cell>
        </row>
        <row r="31">
          <cell r="L31">
            <v>2027472.8</v>
          </cell>
        </row>
        <row r="32">
          <cell r="L32">
            <v>1339551.28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2">
        <row r="11">
          <cell r="L11">
            <v>39063174.580000006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15576887.240000002</v>
          </cell>
        </row>
        <row r="25">
          <cell r="L25">
            <v>2015441.15</v>
          </cell>
        </row>
        <row r="26">
          <cell r="L26">
            <v>1541370.85</v>
          </cell>
        </row>
        <row r="27">
          <cell r="L27">
            <v>253434.1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3"/>
      <sheetData sheetId="4"/>
      <sheetData sheetId="5"/>
      <sheetData sheetId="6">
        <row r="11">
          <cell r="L11">
            <v>40080953.950000003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8351718.0300000003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15906745.09</v>
          </cell>
        </row>
        <row r="25">
          <cell r="L25">
            <v>2015441.15</v>
          </cell>
        </row>
        <row r="26">
          <cell r="L26">
            <v>1871228.7</v>
          </cell>
        </row>
        <row r="27">
          <cell r="L27">
            <v>2027472.8</v>
          </cell>
        </row>
        <row r="28">
          <cell r="L28">
            <v>253434.1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4054945.6</v>
          </cell>
        </row>
        <row r="37">
          <cell r="L37">
            <v>2027472.8</v>
          </cell>
        </row>
        <row r="38">
          <cell r="L38">
            <v>2027472.8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113"/>
  <sheetViews>
    <sheetView zoomScale="68" zoomScaleNormal="68" workbookViewId="0">
      <pane ySplit="15" topLeftCell="A73" activePane="bottomLeft" state="frozen"/>
      <selection activeCell="D18" sqref="D18"/>
      <selection pane="bottomLeft" activeCell="D18" sqref="D18"/>
    </sheetView>
  </sheetViews>
  <sheetFormatPr defaultColWidth="9" defaultRowHeight="14.25"/>
  <cols>
    <col min="1" max="1" width="5.625" style="16" customWidth="1"/>
    <col min="2" max="2" width="32.625" style="16" customWidth="1"/>
    <col min="3" max="3" width="5.625" style="16" customWidth="1"/>
    <col min="4" max="4" width="32.625" style="16" customWidth="1"/>
    <col min="5" max="5" width="21" style="16" customWidth="1"/>
    <col min="6" max="6" width="25.125" style="16" customWidth="1"/>
    <col min="7" max="7" width="15.625" style="16" customWidth="1"/>
    <col min="8" max="8" width="19.625" style="16" customWidth="1"/>
    <col min="9" max="9" width="12.625" style="16" customWidth="1"/>
    <col min="10" max="10" width="12.625" style="48" customWidth="1"/>
    <col min="11" max="16384" width="9" style="16"/>
  </cols>
  <sheetData>
    <row r="1" spans="1:84" s="112" customFormat="1" ht="18">
      <c r="I1" s="181"/>
      <c r="J1" s="182" t="s">
        <v>348</v>
      </c>
    </row>
    <row r="2" spans="1:84" s="112" customFormat="1" ht="18">
      <c r="I2" s="181"/>
      <c r="J2" s="183" t="s">
        <v>349</v>
      </c>
    </row>
    <row r="3" spans="1:84" s="112" customFormat="1" ht="18">
      <c r="I3" s="181"/>
      <c r="J3" s="183" t="s">
        <v>350</v>
      </c>
    </row>
    <row r="4" spans="1:84" s="1" customFormat="1" ht="18">
      <c r="D4" s="2"/>
      <c r="J4" s="3" t="s">
        <v>353</v>
      </c>
    </row>
    <row r="5" spans="1:84" s="1" customFormat="1" ht="18">
      <c r="D5" s="2"/>
      <c r="J5" s="4" t="s">
        <v>0</v>
      </c>
    </row>
    <row r="6" spans="1:84" s="5" customFormat="1" ht="16.149999999999999" customHeight="1"/>
    <row r="7" spans="1:84" s="6" customFormat="1" ht="65.25" customHeight="1">
      <c r="A7" s="266" t="s">
        <v>1</v>
      </c>
      <c r="B7" s="266"/>
      <c r="C7" s="266"/>
      <c r="D7" s="266"/>
      <c r="E7" s="266"/>
      <c r="F7" s="266"/>
      <c r="G7" s="266"/>
      <c r="H7" s="266"/>
      <c r="I7" s="266"/>
      <c r="J7" s="266"/>
    </row>
    <row r="8" spans="1:84" s="10" customFormat="1" ht="8.25" customHeight="1">
      <c r="A8" s="7"/>
      <c r="B8" s="7"/>
      <c r="C8" s="7"/>
      <c r="D8" s="8"/>
      <c r="E8" s="7"/>
      <c r="F8" s="7"/>
      <c r="G8" s="7"/>
      <c r="H8" s="7"/>
      <c r="I8" s="7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</row>
    <row r="9" spans="1:84" s="10" customFormat="1" ht="99" customHeight="1">
      <c r="A9" s="267" t="s">
        <v>2</v>
      </c>
      <c r="B9" s="267"/>
      <c r="C9" s="267"/>
      <c r="D9" s="267"/>
      <c r="E9" s="267"/>
      <c r="F9" s="267"/>
      <c r="G9" s="267"/>
      <c r="H9" s="267"/>
      <c r="I9" s="267"/>
      <c r="J9" s="267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</row>
    <row r="10" spans="1:84" s="11" customFormat="1" ht="6.6" customHeight="1"/>
    <row r="11" spans="1:84" s="11" customFormat="1" ht="43.5" customHeight="1">
      <c r="A11" s="268" t="s">
        <v>347</v>
      </c>
      <c r="B11" s="268"/>
      <c r="C11" s="268"/>
      <c r="D11" s="268"/>
      <c r="E11" s="268"/>
      <c r="F11" s="268"/>
      <c r="G11" s="268"/>
      <c r="H11" s="268"/>
      <c r="I11" s="268"/>
      <c r="J11" s="268"/>
      <c r="K11" s="12"/>
      <c r="L11" s="12"/>
      <c r="M11" s="12"/>
      <c r="N11" s="13"/>
    </row>
    <row r="12" spans="1:84" s="14" customFormat="1" ht="5.25" customHeight="1">
      <c r="D12" s="15"/>
    </row>
    <row r="13" spans="1:84" ht="32.1" customHeight="1">
      <c r="A13" s="269" t="s">
        <v>3</v>
      </c>
      <c r="B13" s="270"/>
      <c r="C13" s="271"/>
      <c r="D13" s="272" t="s">
        <v>4</v>
      </c>
      <c r="E13" s="269" t="s">
        <v>5</v>
      </c>
      <c r="F13" s="271"/>
      <c r="G13" s="274" t="s">
        <v>6</v>
      </c>
      <c r="H13" s="274" t="s">
        <v>7</v>
      </c>
      <c r="I13" s="276" t="s">
        <v>8</v>
      </c>
      <c r="J13" s="276"/>
    </row>
    <row r="14" spans="1:84" ht="32.1" customHeight="1">
      <c r="A14" s="17" t="s">
        <v>9</v>
      </c>
      <c r="B14" s="17" t="s">
        <v>10</v>
      </c>
      <c r="C14" s="17" t="s">
        <v>11</v>
      </c>
      <c r="D14" s="273"/>
      <c r="E14" s="17" t="s">
        <v>12</v>
      </c>
      <c r="F14" s="17" t="s">
        <v>13</v>
      </c>
      <c r="G14" s="275"/>
      <c r="H14" s="275"/>
      <c r="I14" s="18" t="s">
        <v>14</v>
      </c>
      <c r="J14" s="18" t="s">
        <v>15</v>
      </c>
    </row>
    <row r="15" spans="1:84" s="21" customFormat="1" ht="15.75" customHeight="1">
      <c r="A15" s="19" t="s">
        <v>16</v>
      </c>
      <c r="B15" s="20">
        <v>2</v>
      </c>
      <c r="C15" s="19" t="s">
        <v>17</v>
      </c>
      <c r="D15" s="19" t="s">
        <v>18</v>
      </c>
      <c r="E15" s="20">
        <v>5</v>
      </c>
      <c r="F15" s="19" t="s">
        <v>19</v>
      </c>
      <c r="G15" s="19" t="s">
        <v>20</v>
      </c>
      <c r="H15" s="20">
        <v>8</v>
      </c>
      <c r="I15" s="19" t="s">
        <v>21</v>
      </c>
      <c r="J15" s="19" t="s">
        <v>22</v>
      </c>
    </row>
    <row r="16" spans="1:84" s="28" customFormat="1" ht="20.100000000000001" customHeight="1">
      <c r="A16" s="22">
        <v>1</v>
      </c>
      <c r="B16" s="23" t="s">
        <v>23</v>
      </c>
      <c r="C16" s="22" t="s">
        <v>24</v>
      </c>
      <c r="D16" s="24" t="s">
        <v>25</v>
      </c>
      <c r="E16" s="24" t="s">
        <v>26</v>
      </c>
      <c r="F16" s="24" t="s">
        <v>26</v>
      </c>
      <c r="G16" s="25">
        <v>75039</v>
      </c>
      <c r="H16" s="26"/>
      <c r="I16" s="27"/>
      <c r="J16" s="27"/>
      <c r="L16" s="29"/>
    </row>
    <row r="17" spans="1:12" s="28" customFormat="1" ht="20.100000000000001" customHeight="1">
      <c r="A17" s="30" t="s">
        <v>27</v>
      </c>
      <c r="B17" s="31" t="s">
        <v>23</v>
      </c>
      <c r="C17" s="30" t="s">
        <v>24</v>
      </c>
      <c r="D17" s="32" t="s">
        <v>28</v>
      </c>
      <c r="E17" s="32" t="s">
        <v>26</v>
      </c>
      <c r="F17" s="32" t="s">
        <v>26</v>
      </c>
      <c r="G17" s="33">
        <v>33024</v>
      </c>
      <c r="H17" s="34" t="s">
        <v>29</v>
      </c>
      <c r="I17" s="35">
        <v>45292</v>
      </c>
      <c r="J17" s="35">
        <v>45657</v>
      </c>
      <c r="L17" s="29"/>
    </row>
    <row r="18" spans="1:12" s="28" customFormat="1" ht="20.100000000000001" customHeight="1">
      <c r="A18" s="30" t="s">
        <v>30</v>
      </c>
      <c r="B18" s="31" t="s">
        <v>23</v>
      </c>
      <c r="C18" s="30" t="s">
        <v>24</v>
      </c>
      <c r="D18" s="32" t="s">
        <v>31</v>
      </c>
      <c r="E18" s="32" t="s">
        <v>26</v>
      </c>
      <c r="F18" s="32" t="s">
        <v>26</v>
      </c>
      <c r="G18" s="33">
        <v>9685</v>
      </c>
      <c r="H18" s="34" t="s">
        <v>32</v>
      </c>
      <c r="I18" s="35">
        <v>45292</v>
      </c>
      <c r="J18" s="35">
        <v>45657</v>
      </c>
      <c r="L18" s="29"/>
    </row>
    <row r="19" spans="1:12" s="28" customFormat="1" ht="20.100000000000001" customHeight="1">
      <c r="A19" s="30" t="s">
        <v>33</v>
      </c>
      <c r="B19" s="31" t="s">
        <v>23</v>
      </c>
      <c r="C19" s="30" t="s">
        <v>24</v>
      </c>
      <c r="D19" s="32" t="s">
        <v>28</v>
      </c>
      <c r="E19" s="32" t="s">
        <v>34</v>
      </c>
      <c r="F19" s="32" t="s">
        <v>34</v>
      </c>
      <c r="G19" s="33">
        <v>23999</v>
      </c>
      <c r="H19" s="34" t="s">
        <v>35</v>
      </c>
      <c r="I19" s="35">
        <v>45292</v>
      </c>
      <c r="J19" s="35">
        <v>45657</v>
      </c>
      <c r="L19" s="29"/>
    </row>
    <row r="20" spans="1:12" s="28" customFormat="1" ht="20.100000000000001" customHeight="1">
      <c r="A20" s="30" t="s">
        <v>36</v>
      </c>
      <c r="B20" s="31" t="s">
        <v>23</v>
      </c>
      <c r="C20" s="30" t="s">
        <v>24</v>
      </c>
      <c r="D20" s="32" t="s">
        <v>31</v>
      </c>
      <c r="E20" s="32" t="s">
        <v>34</v>
      </c>
      <c r="F20" s="32" t="s">
        <v>34</v>
      </c>
      <c r="G20" s="33">
        <v>5794</v>
      </c>
      <c r="H20" s="34" t="s">
        <v>32</v>
      </c>
      <c r="I20" s="35">
        <v>45292</v>
      </c>
      <c r="J20" s="35">
        <v>45657</v>
      </c>
      <c r="L20" s="29"/>
    </row>
    <row r="21" spans="1:12" s="28" customFormat="1" ht="20.100000000000001" customHeight="1">
      <c r="A21" s="30" t="s">
        <v>37</v>
      </c>
      <c r="B21" s="31" t="s">
        <v>23</v>
      </c>
      <c r="C21" s="30" t="s">
        <v>24</v>
      </c>
      <c r="D21" s="32" t="s">
        <v>38</v>
      </c>
      <c r="E21" s="32" t="s">
        <v>34</v>
      </c>
      <c r="F21" s="32" t="s">
        <v>39</v>
      </c>
      <c r="G21" s="36">
        <v>1635</v>
      </c>
      <c r="H21" s="34" t="s">
        <v>40</v>
      </c>
      <c r="I21" s="35">
        <v>45292</v>
      </c>
      <c r="J21" s="35">
        <v>45657</v>
      </c>
    </row>
    <row r="22" spans="1:12" s="28" customFormat="1" ht="20.100000000000001" customHeight="1">
      <c r="A22" s="37" t="s">
        <v>41</v>
      </c>
      <c r="B22" s="31" t="s">
        <v>23</v>
      </c>
      <c r="C22" s="30" t="s">
        <v>24</v>
      </c>
      <c r="D22" s="31" t="s">
        <v>38</v>
      </c>
      <c r="E22" s="31" t="s">
        <v>34</v>
      </c>
      <c r="F22" s="32" t="s">
        <v>42</v>
      </c>
      <c r="G22" s="33">
        <v>902</v>
      </c>
      <c r="H22" s="34" t="s">
        <v>43</v>
      </c>
      <c r="I22" s="35">
        <v>45292</v>
      </c>
      <c r="J22" s="35">
        <v>45657</v>
      </c>
      <c r="L22" s="29"/>
    </row>
    <row r="23" spans="1:12" s="28" customFormat="1" ht="20.100000000000001" customHeight="1">
      <c r="A23" s="38">
        <v>2</v>
      </c>
      <c r="B23" s="23" t="s">
        <v>44</v>
      </c>
      <c r="C23" s="22" t="s">
        <v>45</v>
      </c>
      <c r="D23" s="23" t="s">
        <v>25</v>
      </c>
      <c r="E23" s="23" t="s">
        <v>46</v>
      </c>
      <c r="F23" s="24" t="s">
        <v>47</v>
      </c>
      <c r="G23" s="25">
        <v>40043</v>
      </c>
      <c r="H23" s="26"/>
      <c r="I23" s="27"/>
      <c r="J23" s="27"/>
    </row>
    <row r="24" spans="1:12" s="28" customFormat="1" ht="20.100000000000001" customHeight="1">
      <c r="A24" s="37" t="s">
        <v>48</v>
      </c>
      <c r="B24" s="31" t="s">
        <v>44</v>
      </c>
      <c r="C24" s="30" t="s">
        <v>45</v>
      </c>
      <c r="D24" s="31" t="s">
        <v>28</v>
      </c>
      <c r="E24" s="31" t="s">
        <v>46</v>
      </c>
      <c r="F24" s="32" t="s">
        <v>47</v>
      </c>
      <c r="G24" s="33">
        <v>20301</v>
      </c>
      <c r="H24" s="34" t="s">
        <v>35</v>
      </c>
      <c r="I24" s="35">
        <v>45292</v>
      </c>
      <c r="J24" s="35">
        <v>45657</v>
      </c>
    </row>
    <row r="25" spans="1:12" s="28" customFormat="1" ht="20.100000000000001" customHeight="1">
      <c r="A25" s="37" t="s">
        <v>49</v>
      </c>
      <c r="B25" s="31" t="s">
        <v>44</v>
      </c>
      <c r="C25" s="30" t="s">
        <v>45</v>
      </c>
      <c r="D25" s="31" t="s">
        <v>31</v>
      </c>
      <c r="E25" s="31" t="s">
        <v>46</v>
      </c>
      <c r="F25" s="32" t="s">
        <v>47</v>
      </c>
      <c r="G25" s="33">
        <v>5405</v>
      </c>
      <c r="H25" s="34" t="s">
        <v>32</v>
      </c>
      <c r="I25" s="35">
        <v>45292</v>
      </c>
      <c r="J25" s="35">
        <v>45657</v>
      </c>
    </row>
    <row r="26" spans="1:12" s="28" customFormat="1" ht="20.100000000000001" customHeight="1">
      <c r="A26" s="37" t="s">
        <v>50</v>
      </c>
      <c r="B26" s="31" t="s">
        <v>44</v>
      </c>
      <c r="C26" s="30" t="s">
        <v>45</v>
      </c>
      <c r="D26" s="31" t="s">
        <v>51</v>
      </c>
      <c r="E26" s="31" t="s">
        <v>46</v>
      </c>
      <c r="F26" s="32" t="s">
        <v>52</v>
      </c>
      <c r="G26" s="33">
        <v>4165</v>
      </c>
      <c r="H26" s="39" t="s">
        <v>53</v>
      </c>
      <c r="I26" s="35">
        <v>45292</v>
      </c>
      <c r="J26" s="35">
        <v>45657</v>
      </c>
    </row>
    <row r="27" spans="1:12" s="28" customFormat="1" ht="20.100000000000001" customHeight="1">
      <c r="A27" s="37" t="s">
        <v>54</v>
      </c>
      <c r="B27" s="31" t="s">
        <v>44</v>
      </c>
      <c r="C27" s="30" t="s">
        <v>45</v>
      </c>
      <c r="D27" s="31" t="s">
        <v>51</v>
      </c>
      <c r="E27" s="31" t="s">
        <v>55</v>
      </c>
      <c r="F27" s="32" t="s">
        <v>56</v>
      </c>
      <c r="G27" s="33">
        <v>4326</v>
      </c>
      <c r="H27" s="39" t="s">
        <v>53</v>
      </c>
      <c r="I27" s="35">
        <v>45292</v>
      </c>
      <c r="J27" s="35">
        <v>45657</v>
      </c>
    </row>
    <row r="28" spans="1:12" s="28" customFormat="1" ht="20.100000000000001" customHeight="1">
      <c r="A28" s="37" t="s">
        <v>57</v>
      </c>
      <c r="B28" s="31" t="s">
        <v>44</v>
      </c>
      <c r="C28" s="30" t="s">
        <v>45</v>
      </c>
      <c r="D28" s="31" t="s">
        <v>58</v>
      </c>
      <c r="E28" s="31" t="s">
        <v>46</v>
      </c>
      <c r="F28" s="32" t="s">
        <v>59</v>
      </c>
      <c r="G28" s="33">
        <v>2755</v>
      </c>
      <c r="H28" s="39" t="s">
        <v>53</v>
      </c>
      <c r="I28" s="35">
        <v>45292</v>
      </c>
      <c r="J28" s="35">
        <v>45657</v>
      </c>
    </row>
    <row r="29" spans="1:12" s="28" customFormat="1" ht="20.100000000000001" customHeight="1">
      <c r="A29" s="37" t="s">
        <v>60</v>
      </c>
      <c r="B29" s="32" t="s">
        <v>44</v>
      </c>
      <c r="C29" s="37" t="s">
        <v>45</v>
      </c>
      <c r="D29" s="32" t="s">
        <v>58</v>
      </c>
      <c r="E29" s="32" t="s">
        <v>46</v>
      </c>
      <c r="F29" s="32" t="s">
        <v>61</v>
      </c>
      <c r="G29" s="33">
        <v>892</v>
      </c>
      <c r="H29" s="34" t="s">
        <v>62</v>
      </c>
      <c r="I29" s="35">
        <v>45292</v>
      </c>
      <c r="J29" s="35">
        <v>45657</v>
      </c>
    </row>
    <row r="30" spans="1:12" s="41" customFormat="1" ht="20.100000000000001" customHeight="1">
      <c r="A30" s="37" t="s">
        <v>63</v>
      </c>
      <c r="B30" s="31" t="s">
        <v>44</v>
      </c>
      <c r="C30" s="30" t="s">
        <v>45</v>
      </c>
      <c r="D30" s="31" t="s">
        <v>38</v>
      </c>
      <c r="E30" s="31" t="s">
        <v>46</v>
      </c>
      <c r="F30" s="31" t="s">
        <v>64</v>
      </c>
      <c r="G30" s="40">
        <v>465</v>
      </c>
      <c r="H30" s="39" t="s">
        <v>65</v>
      </c>
      <c r="I30" s="35">
        <v>45292</v>
      </c>
      <c r="J30" s="35">
        <v>45657</v>
      </c>
      <c r="L30" s="42"/>
    </row>
    <row r="31" spans="1:12" s="41" customFormat="1" ht="20.100000000000001" customHeight="1">
      <c r="A31" s="37" t="s">
        <v>66</v>
      </c>
      <c r="B31" s="31" t="s">
        <v>44</v>
      </c>
      <c r="C31" s="30" t="s">
        <v>45</v>
      </c>
      <c r="D31" s="31" t="s">
        <v>38</v>
      </c>
      <c r="E31" s="31" t="s">
        <v>46</v>
      </c>
      <c r="F31" s="31" t="s">
        <v>67</v>
      </c>
      <c r="G31" s="40">
        <v>309</v>
      </c>
      <c r="H31" s="39" t="s">
        <v>65</v>
      </c>
      <c r="I31" s="35">
        <v>45292</v>
      </c>
      <c r="J31" s="35">
        <v>45657</v>
      </c>
      <c r="L31" s="42"/>
    </row>
    <row r="32" spans="1:12" s="41" customFormat="1" ht="20.100000000000001" customHeight="1">
      <c r="A32" s="37" t="s">
        <v>68</v>
      </c>
      <c r="B32" s="31" t="s">
        <v>44</v>
      </c>
      <c r="C32" s="30" t="s">
        <v>45</v>
      </c>
      <c r="D32" s="31" t="s">
        <v>38</v>
      </c>
      <c r="E32" s="31" t="s">
        <v>46</v>
      </c>
      <c r="F32" s="31" t="s">
        <v>69</v>
      </c>
      <c r="G32" s="40">
        <v>439</v>
      </c>
      <c r="H32" s="39" t="s">
        <v>65</v>
      </c>
      <c r="I32" s="35">
        <v>45292</v>
      </c>
      <c r="J32" s="35">
        <v>45657</v>
      </c>
    </row>
    <row r="33" spans="1:12" s="41" customFormat="1" ht="20.100000000000001" customHeight="1">
      <c r="A33" s="37" t="s">
        <v>70</v>
      </c>
      <c r="B33" s="31" t="s">
        <v>44</v>
      </c>
      <c r="C33" s="30" t="s">
        <v>45</v>
      </c>
      <c r="D33" s="31" t="s">
        <v>38</v>
      </c>
      <c r="E33" s="31" t="s">
        <v>46</v>
      </c>
      <c r="F33" s="31" t="s">
        <v>71</v>
      </c>
      <c r="G33" s="40">
        <v>419</v>
      </c>
      <c r="H33" s="39" t="s">
        <v>65</v>
      </c>
      <c r="I33" s="35">
        <v>45292</v>
      </c>
      <c r="J33" s="35">
        <v>45657</v>
      </c>
    </row>
    <row r="34" spans="1:12" s="41" customFormat="1" ht="20.100000000000001" customHeight="1">
      <c r="A34" s="37" t="s">
        <v>72</v>
      </c>
      <c r="B34" s="31" t="s">
        <v>44</v>
      </c>
      <c r="C34" s="30" t="s">
        <v>45</v>
      </c>
      <c r="D34" s="31" t="s">
        <v>38</v>
      </c>
      <c r="E34" s="31" t="s">
        <v>55</v>
      </c>
      <c r="F34" s="31" t="s">
        <v>73</v>
      </c>
      <c r="G34" s="40">
        <v>268</v>
      </c>
      <c r="H34" s="39" t="s">
        <v>65</v>
      </c>
      <c r="I34" s="35">
        <v>45292</v>
      </c>
      <c r="J34" s="35">
        <v>45657</v>
      </c>
    </row>
    <row r="35" spans="1:12" s="41" customFormat="1" ht="20.100000000000001" customHeight="1">
      <c r="A35" s="37" t="s">
        <v>74</v>
      </c>
      <c r="B35" s="31" t="s">
        <v>44</v>
      </c>
      <c r="C35" s="30" t="s">
        <v>45</v>
      </c>
      <c r="D35" s="31" t="s">
        <v>38</v>
      </c>
      <c r="E35" s="31" t="s">
        <v>55</v>
      </c>
      <c r="F35" s="31" t="s">
        <v>75</v>
      </c>
      <c r="G35" s="40">
        <v>107</v>
      </c>
      <c r="H35" s="39" t="s">
        <v>65</v>
      </c>
      <c r="I35" s="35">
        <v>45292</v>
      </c>
      <c r="J35" s="35">
        <v>45657</v>
      </c>
    </row>
    <row r="36" spans="1:12" s="41" customFormat="1" ht="20.100000000000001" customHeight="1">
      <c r="A36" s="37" t="s">
        <v>76</v>
      </c>
      <c r="B36" s="31" t="s">
        <v>44</v>
      </c>
      <c r="C36" s="30" t="s">
        <v>45</v>
      </c>
      <c r="D36" s="31" t="s">
        <v>38</v>
      </c>
      <c r="E36" s="31" t="s">
        <v>46</v>
      </c>
      <c r="F36" s="31" t="s">
        <v>77</v>
      </c>
      <c r="G36" s="40">
        <v>122</v>
      </c>
      <c r="H36" s="39" t="s">
        <v>65</v>
      </c>
      <c r="I36" s="35">
        <v>45292</v>
      </c>
      <c r="J36" s="35">
        <v>45657</v>
      </c>
    </row>
    <row r="37" spans="1:12" s="41" customFormat="1" ht="20.100000000000001" customHeight="1">
      <c r="A37" s="37" t="s">
        <v>78</v>
      </c>
      <c r="B37" s="31" t="s">
        <v>44</v>
      </c>
      <c r="C37" s="30" t="s">
        <v>45</v>
      </c>
      <c r="D37" s="31" t="s">
        <v>38</v>
      </c>
      <c r="E37" s="31" t="s">
        <v>55</v>
      </c>
      <c r="F37" s="31" t="s">
        <v>79</v>
      </c>
      <c r="G37" s="40">
        <v>70</v>
      </c>
      <c r="H37" s="39" t="s">
        <v>80</v>
      </c>
      <c r="I37" s="35">
        <v>45292</v>
      </c>
      <c r="J37" s="35">
        <v>45657</v>
      </c>
    </row>
    <row r="38" spans="1:12" s="41" customFormat="1" ht="20.100000000000001" customHeight="1">
      <c r="A38" s="22">
        <v>3</v>
      </c>
      <c r="B38" s="23" t="s">
        <v>81</v>
      </c>
      <c r="C38" s="22" t="s">
        <v>82</v>
      </c>
      <c r="D38" s="23" t="s">
        <v>25</v>
      </c>
      <c r="E38" s="23" t="s">
        <v>83</v>
      </c>
      <c r="F38" s="23" t="s">
        <v>84</v>
      </c>
      <c r="G38" s="43">
        <v>41816</v>
      </c>
      <c r="H38" s="44"/>
      <c r="I38" s="45"/>
      <c r="J38" s="45"/>
      <c r="L38" s="42"/>
    </row>
    <row r="39" spans="1:12" s="28" customFormat="1" ht="20.100000000000001" customHeight="1">
      <c r="A39" s="37" t="s">
        <v>85</v>
      </c>
      <c r="B39" s="32" t="s">
        <v>81</v>
      </c>
      <c r="C39" s="37" t="s">
        <v>82</v>
      </c>
      <c r="D39" s="32" t="s">
        <v>86</v>
      </c>
      <c r="E39" s="32" t="s">
        <v>83</v>
      </c>
      <c r="F39" s="32" t="s">
        <v>87</v>
      </c>
      <c r="G39" s="33">
        <v>10089</v>
      </c>
      <c r="H39" s="34" t="s">
        <v>88</v>
      </c>
      <c r="I39" s="35">
        <v>45292</v>
      </c>
      <c r="J39" s="35">
        <v>45657</v>
      </c>
      <c r="K39" s="29"/>
    </row>
    <row r="40" spans="1:12" s="41" customFormat="1" ht="20.100000000000001" customHeight="1">
      <c r="A40" s="37" t="s">
        <v>89</v>
      </c>
      <c r="B40" s="31" t="s">
        <v>81</v>
      </c>
      <c r="C40" s="30" t="s">
        <v>82</v>
      </c>
      <c r="D40" s="31" t="s">
        <v>28</v>
      </c>
      <c r="E40" s="31" t="s">
        <v>83</v>
      </c>
      <c r="F40" s="31" t="s">
        <v>84</v>
      </c>
      <c r="G40" s="40">
        <v>7740</v>
      </c>
      <c r="H40" s="39" t="s">
        <v>32</v>
      </c>
      <c r="I40" s="35">
        <v>45292</v>
      </c>
      <c r="J40" s="35">
        <v>45657</v>
      </c>
      <c r="K40" s="29"/>
    </row>
    <row r="41" spans="1:12" s="41" customFormat="1" ht="20.100000000000001" customHeight="1">
      <c r="A41" s="37" t="s">
        <v>90</v>
      </c>
      <c r="B41" s="31" t="s">
        <v>81</v>
      </c>
      <c r="C41" s="30" t="s">
        <v>82</v>
      </c>
      <c r="D41" s="31" t="s">
        <v>58</v>
      </c>
      <c r="E41" s="31" t="s">
        <v>83</v>
      </c>
      <c r="F41" s="31" t="s">
        <v>91</v>
      </c>
      <c r="G41" s="40">
        <v>5386</v>
      </c>
      <c r="H41" s="39" t="s">
        <v>32</v>
      </c>
      <c r="I41" s="35">
        <v>45292</v>
      </c>
      <c r="J41" s="35">
        <v>45657</v>
      </c>
      <c r="K41" s="29"/>
    </row>
    <row r="42" spans="1:12" s="41" customFormat="1" ht="20.100000000000001" customHeight="1">
      <c r="A42" s="37" t="s">
        <v>92</v>
      </c>
      <c r="B42" s="31" t="s">
        <v>81</v>
      </c>
      <c r="C42" s="30" t="s">
        <v>82</v>
      </c>
      <c r="D42" s="31" t="s">
        <v>58</v>
      </c>
      <c r="E42" s="31" t="s">
        <v>93</v>
      </c>
      <c r="F42" s="31" t="s">
        <v>94</v>
      </c>
      <c r="G42" s="40">
        <v>3433</v>
      </c>
      <c r="H42" s="39" t="s">
        <v>53</v>
      </c>
      <c r="I42" s="35">
        <v>45292</v>
      </c>
      <c r="J42" s="35">
        <v>45657</v>
      </c>
      <c r="K42" s="29"/>
    </row>
    <row r="43" spans="1:12" s="41" customFormat="1" ht="20.100000000000001" customHeight="1">
      <c r="A43" s="37" t="s">
        <v>95</v>
      </c>
      <c r="B43" s="31" t="s">
        <v>81</v>
      </c>
      <c r="C43" s="30" t="s">
        <v>82</v>
      </c>
      <c r="D43" s="31" t="s">
        <v>58</v>
      </c>
      <c r="E43" s="31" t="s">
        <v>83</v>
      </c>
      <c r="F43" s="31" t="s">
        <v>96</v>
      </c>
      <c r="G43" s="40">
        <v>2169</v>
      </c>
      <c r="H43" s="39" t="s">
        <v>53</v>
      </c>
      <c r="I43" s="35">
        <v>45292</v>
      </c>
      <c r="J43" s="35">
        <v>45657</v>
      </c>
      <c r="K43" s="29"/>
    </row>
    <row r="44" spans="1:12" s="41" customFormat="1" ht="20.100000000000001" customHeight="1">
      <c r="A44" s="37" t="s">
        <v>97</v>
      </c>
      <c r="B44" s="31" t="s">
        <v>81</v>
      </c>
      <c r="C44" s="30" t="s">
        <v>82</v>
      </c>
      <c r="D44" s="31" t="s">
        <v>31</v>
      </c>
      <c r="E44" s="31" t="s">
        <v>83</v>
      </c>
      <c r="F44" s="31" t="s">
        <v>84</v>
      </c>
      <c r="G44" s="40">
        <v>2131</v>
      </c>
      <c r="H44" s="39" t="s">
        <v>53</v>
      </c>
      <c r="I44" s="35">
        <v>45292</v>
      </c>
      <c r="J44" s="35">
        <v>45657</v>
      </c>
      <c r="K44" s="29"/>
    </row>
    <row r="45" spans="1:12" s="41" customFormat="1" ht="20.100000000000001" customHeight="1">
      <c r="A45" s="37" t="s">
        <v>98</v>
      </c>
      <c r="B45" s="31" t="s">
        <v>81</v>
      </c>
      <c r="C45" s="30" t="s">
        <v>82</v>
      </c>
      <c r="D45" s="31" t="s">
        <v>58</v>
      </c>
      <c r="E45" s="31" t="s">
        <v>83</v>
      </c>
      <c r="F45" s="31" t="s">
        <v>99</v>
      </c>
      <c r="G45" s="40">
        <v>2141</v>
      </c>
      <c r="H45" s="39" t="s">
        <v>53</v>
      </c>
      <c r="I45" s="35">
        <v>45292</v>
      </c>
      <c r="J45" s="35">
        <v>45657</v>
      </c>
      <c r="K45" s="29"/>
      <c r="L45" s="42"/>
    </row>
    <row r="46" spans="1:12" s="41" customFormat="1" ht="20.100000000000001" customHeight="1">
      <c r="A46" s="37" t="s">
        <v>100</v>
      </c>
      <c r="B46" s="31" t="s">
        <v>81</v>
      </c>
      <c r="C46" s="30" t="s">
        <v>82</v>
      </c>
      <c r="D46" s="31" t="s">
        <v>58</v>
      </c>
      <c r="E46" s="31" t="s">
        <v>83</v>
      </c>
      <c r="F46" s="31" t="s">
        <v>101</v>
      </c>
      <c r="G46" s="40">
        <v>1632</v>
      </c>
      <c r="H46" s="39" t="s">
        <v>62</v>
      </c>
      <c r="I46" s="35">
        <v>45292</v>
      </c>
      <c r="J46" s="35">
        <v>45657</v>
      </c>
      <c r="K46" s="29"/>
      <c r="L46" s="42"/>
    </row>
    <row r="47" spans="1:12" s="41" customFormat="1" ht="20.100000000000001" customHeight="1">
      <c r="A47" s="37" t="s">
        <v>102</v>
      </c>
      <c r="B47" s="31" t="s">
        <v>81</v>
      </c>
      <c r="C47" s="30" t="s">
        <v>82</v>
      </c>
      <c r="D47" s="31" t="s">
        <v>58</v>
      </c>
      <c r="E47" s="31" t="s">
        <v>83</v>
      </c>
      <c r="F47" s="31" t="s">
        <v>103</v>
      </c>
      <c r="G47" s="40">
        <v>1237</v>
      </c>
      <c r="H47" s="39" t="s">
        <v>62</v>
      </c>
      <c r="I47" s="35">
        <v>45292</v>
      </c>
      <c r="J47" s="35">
        <v>45657</v>
      </c>
      <c r="K47" s="29"/>
    </row>
    <row r="48" spans="1:12" s="41" customFormat="1" ht="20.100000000000001" customHeight="1">
      <c r="A48" s="37" t="s">
        <v>104</v>
      </c>
      <c r="B48" s="31" t="s">
        <v>81</v>
      </c>
      <c r="C48" s="30" t="s">
        <v>82</v>
      </c>
      <c r="D48" s="31" t="s">
        <v>58</v>
      </c>
      <c r="E48" s="31" t="s">
        <v>83</v>
      </c>
      <c r="F48" s="31" t="s">
        <v>105</v>
      </c>
      <c r="G48" s="40">
        <v>955</v>
      </c>
      <c r="H48" s="39" t="s">
        <v>62</v>
      </c>
      <c r="I48" s="35">
        <v>45292</v>
      </c>
      <c r="J48" s="35">
        <v>45657</v>
      </c>
      <c r="K48" s="29"/>
    </row>
    <row r="49" spans="1:11" s="41" customFormat="1" ht="20.100000000000001" customHeight="1">
      <c r="A49" s="37" t="s">
        <v>106</v>
      </c>
      <c r="B49" s="31" t="s">
        <v>81</v>
      </c>
      <c r="C49" s="30" t="s">
        <v>82</v>
      </c>
      <c r="D49" s="31" t="s">
        <v>58</v>
      </c>
      <c r="E49" s="31" t="s">
        <v>83</v>
      </c>
      <c r="F49" s="31" t="s">
        <v>107</v>
      </c>
      <c r="G49" s="40">
        <v>774</v>
      </c>
      <c r="H49" s="39" t="s">
        <v>62</v>
      </c>
      <c r="I49" s="35">
        <v>45292</v>
      </c>
      <c r="J49" s="35">
        <v>45657</v>
      </c>
      <c r="K49" s="29"/>
    </row>
    <row r="50" spans="1:11" s="41" customFormat="1" ht="20.100000000000001" customHeight="1">
      <c r="A50" s="37" t="s">
        <v>108</v>
      </c>
      <c r="B50" s="31" t="s">
        <v>81</v>
      </c>
      <c r="C50" s="30" t="s">
        <v>82</v>
      </c>
      <c r="D50" s="31" t="s">
        <v>58</v>
      </c>
      <c r="E50" s="31" t="s">
        <v>83</v>
      </c>
      <c r="F50" s="31" t="s">
        <v>109</v>
      </c>
      <c r="G50" s="40">
        <v>549</v>
      </c>
      <c r="H50" s="39" t="s">
        <v>62</v>
      </c>
      <c r="I50" s="35">
        <v>45292</v>
      </c>
      <c r="J50" s="35">
        <v>45657</v>
      </c>
      <c r="K50" s="29"/>
    </row>
    <row r="51" spans="1:11" s="41" customFormat="1" ht="20.100000000000001" customHeight="1">
      <c r="A51" s="37" t="s">
        <v>110</v>
      </c>
      <c r="B51" s="31" t="s">
        <v>81</v>
      </c>
      <c r="C51" s="30" t="s">
        <v>82</v>
      </c>
      <c r="D51" s="31" t="s">
        <v>111</v>
      </c>
      <c r="E51" s="31" t="s">
        <v>83</v>
      </c>
      <c r="F51" s="31" t="s">
        <v>87</v>
      </c>
      <c r="G51" s="40">
        <v>1043</v>
      </c>
      <c r="H51" s="39" t="s">
        <v>43</v>
      </c>
      <c r="I51" s="35">
        <v>45292</v>
      </c>
      <c r="J51" s="35">
        <v>45657</v>
      </c>
      <c r="K51" s="29"/>
    </row>
    <row r="52" spans="1:11" s="41" customFormat="1" ht="20.100000000000001" customHeight="1">
      <c r="A52" s="37" t="s">
        <v>112</v>
      </c>
      <c r="B52" s="31" t="s">
        <v>81</v>
      </c>
      <c r="C52" s="30" t="s">
        <v>82</v>
      </c>
      <c r="D52" s="31" t="s">
        <v>38</v>
      </c>
      <c r="E52" s="31" t="s">
        <v>83</v>
      </c>
      <c r="F52" s="31" t="s">
        <v>113</v>
      </c>
      <c r="G52" s="40">
        <v>838</v>
      </c>
      <c r="H52" s="39" t="s">
        <v>65</v>
      </c>
      <c r="I52" s="35">
        <v>45292</v>
      </c>
      <c r="J52" s="35">
        <v>45657</v>
      </c>
      <c r="K52" s="29"/>
    </row>
    <row r="53" spans="1:11" s="41" customFormat="1" ht="20.100000000000001" customHeight="1">
      <c r="A53" s="37" t="s">
        <v>114</v>
      </c>
      <c r="B53" s="31" t="s">
        <v>81</v>
      </c>
      <c r="C53" s="30" t="s">
        <v>82</v>
      </c>
      <c r="D53" s="31" t="s">
        <v>38</v>
      </c>
      <c r="E53" s="31" t="s">
        <v>83</v>
      </c>
      <c r="F53" s="31" t="s">
        <v>115</v>
      </c>
      <c r="G53" s="40">
        <v>379</v>
      </c>
      <c r="H53" s="39" t="s">
        <v>65</v>
      </c>
      <c r="I53" s="35">
        <v>45292</v>
      </c>
      <c r="J53" s="35">
        <v>45657</v>
      </c>
      <c r="K53" s="29"/>
    </row>
    <row r="54" spans="1:11" s="41" customFormat="1" ht="20.100000000000001" customHeight="1">
      <c r="A54" s="37" t="s">
        <v>116</v>
      </c>
      <c r="B54" s="31" t="s">
        <v>81</v>
      </c>
      <c r="C54" s="30" t="s">
        <v>82</v>
      </c>
      <c r="D54" s="31" t="s">
        <v>38</v>
      </c>
      <c r="E54" s="31" t="s">
        <v>83</v>
      </c>
      <c r="F54" s="31" t="s">
        <v>117</v>
      </c>
      <c r="G54" s="40">
        <v>275</v>
      </c>
      <c r="H54" s="39" t="s">
        <v>65</v>
      </c>
      <c r="I54" s="35">
        <v>45292</v>
      </c>
      <c r="J54" s="35">
        <v>45657</v>
      </c>
      <c r="K54" s="29"/>
    </row>
    <row r="55" spans="1:11" s="41" customFormat="1" ht="20.100000000000001" customHeight="1">
      <c r="A55" s="37" t="s">
        <v>118</v>
      </c>
      <c r="B55" s="31" t="s">
        <v>81</v>
      </c>
      <c r="C55" s="30" t="s">
        <v>82</v>
      </c>
      <c r="D55" s="31" t="s">
        <v>38</v>
      </c>
      <c r="E55" s="31" t="s">
        <v>83</v>
      </c>
      <c r="F55" s="31" t="s">
        <v>119</v>
      </c>
      <c r="G55" s="40">
        <v>299</v>
      </c>
      <c r="H55" s="39" t="s">
        <v>65</v>
      </c>
      <c r="I55" s="35">
        <v>45292</v>
      </c>
      <c r="J55" s="35">
        <v>45657</v>
      </c>
      <c r="K55" s="29"/>
    </row>
    <row r="56" spans="1:11" s="41" customFormat="1" ht="20.100000000000001" customHeight="1">
      <c r="A56" s="37" t="s">
        <v>120</v>
      </c>
      <c r="B56" s="31" t="s">
        <v>81</v>
      </c>
      <c r="C56" s="30" t="s">
        <v>82</v>
      </c>
      <c r="D56" s="31" t="s">
        <v>38</v>
      </c>
      <c r="E56" s="31" t="s">
        <v>83</v>
      </c>
      <c r="F56" s="31" t="s">
        <v>121</v>
      </c>
      <c r="G56" s="40">
        <v>363</v>
      </c>
      <c r="H56" s="39" t="s">
        <v>65</v>
      </c>
      <c r="I56" s="35">
        <v>45292</v>
      </c>
      <c r="J56" s="35">
        <v>45657</v>
      </c>
      <c r="K56" s="29"/>
    </row>
    <row r="57" spans="1:11" s="41" customFormat="1" ht="20.100000000000001" customHeight="1">
      <c r="A57" s="37" t="s">
        <v>122</v>
      </c>
      <c r="B57" s="31" t="s">
        <v>81</v>
      </c>
      <c r="C57" s="30" t="s">
        <v>82</v>
      </c>
      <c r="D57" s="31" t="s">
        <v>38</v>
      </c>
      <c r="E57" s="31" t="s">
        <v>83</v>
      </c>
      <c r="F57" s="31" t="s">
        <v>123</v>
      </c>
      <c r="G57" s="40">
        <v>121</v>
      </c>
      <c r="H57" s="39" t="s">
        <v>65</v>
      </c>
      <c r="I57" s="35">
        <v>45292</v>
      </c>
      <c r="J57" s="35">
        <v>45657</v>
      </c>
      <c r="K57" s="29"/>
    </row>
    <row r="58" spans="1:11" s="41" customFormat="1" ht="20.100000000000001" customHeight="1">
      <c r="A58" s="37" t="s">
        <v>124</v>
      </c>
      <c r="B58" s="31" t="s">
        <v>81</v>
      </c>
      <c r="C58" s="30" t="s">
        <v>82</v>
      </c>
      <c r="D58" s="31" t="s">
        <v>38</v>
      </c>
      <c r="E58" s="31" t="s">
        <v>83</v>
      </c>
      <c r="F58" s="31" t="s">
        <v>125</v>
      </c>
      <c r="G58" s="40">
        <v>191</v>
      </c>
      <c r="H58" s="39" t="s">
        <v>65</v>
      </c>
      <c r="I58" s="35">
        <v>45292</v>
      </c>
      <c r="J58" s="35">
        <v>45657</v>
      </c>
      <c r="K58" s="29"/>
    </row>
    <row r="59" spans="1:11" s="41" customFormat="1" ht="20.100000000000001" customHeight="1">
      <c r="A59" s="37" t="s">
        <v>126</v>
      </c>
      <c r="B59" s="31" t="s">
        <v>81</v>
      </c>
      <c r="C59" s="30" t="s">
        <v>82</v>
      </c>
      <c r="D59" s="31" t="s">
        <v>38</v>
      </c>
      <c r="E59" s="31" t="s">
        <v>83</v>
      </c>
      <c r="F59" s="31" t="s">
        <v>127</v>
      </c>
      <c r="G59" s="40">
        <v>71</v>
      </c>
      <c r="H59" s="39" t="s">
        <v>80</v>
      </c>
      <c r="I59" s="35">
        <v>45292</v>
      </c>
      <c r="J59" s="35">
        <v>45657</v>
      </c>
      <c r="K59" s="29"/>
    </row>
    <row r="60" spans="1:11" s="46" customFormat="1" ht="20.100000000000001" customHeight="1">
      <c r="A60" s="38">
        <v>4</v>
      </c>
      <c r="B60" s="24" t="s">
        <v>128</v>
      </c>
      <c r="C60" s="38" t="s">
        <v>129</v>
      </c>
      <c r="D60" s="24" t="s">
        <v>25</v>
      </c>
      <c r="E60" s="24" t="s">
        <v>130</v>
      </c>
      <c r="F60" s="24" t="s">
        <v>131</v>
      </c>
      <c r="G60" s="25">
        <v>8871</v>
      </c>
      <c r="H60" s="26"/>
      <c r="I60" s="27"/>
      <c r="J60" s="27"/>
      <c r="K60" s="29"/>
    </row>
    <row r="61" spans="1:11" s="28" customFormat="1" ht="20.100000000000001" customHeight="1">
      <c r="A61" s="37" t="s">
        <v>132</v>
      </c>
      <c r="B61" s="32" t="s">
        <v>128</v>
      </c>
      <c r="C61" s="37" t="s">
        <v>129</v>
      </c>
      <c r="D61" s="32" t="s">
        <v>51</v>
      </c>
      <c r="E61" s="32" t="s">
        <v>130</v>
      </c>
      <c r="F61" s="32" t="s">
        <v>131</v>
      </c>
      <c r="G61" s="33">
        <v>6011</v>
      </c>
      <c r="H61" s="34" t="s">
        <v>32</v>
      </c>
      <c r="I61" s="35">
        <v>45292</v>
      </c>
      <c r="J61" s="35">
        <v>45657</v>
      </c>
      <c r="K61" s="29"/>
    </row>
    <row r="62" spans="1:11" s="28" customFormat="1" ht="20.100000000000001" customHeight="1">
      <c r="A62" s="37" t="s">
        <v>133</v>
      </c>
      <c r="B62" s="32" t="s">
        <v>128</v>
      </c>
      <c r="C62" s="37" t="s">
        <v>129</v>
      </c>
      <c r="D62" s="32" t="s">
        <v>51</v>
      </c>
      <c r="E62" s="32" t="s">
        <v>130</v>
      </c>
      <c r="F62" s="32" t="s">
        <v>134</v>
      </c>
      <c r="G62" s="33">
        <v>2610</v>
      </c>
      <c r="H62" s="34" t="s">
        <v>53</v>
      </c>
      <c r="I62" s="35">
        <v>45292</v>
      </c>
      <c r="J62" s="35">
        <v>45657</v>
      </c>
      <c r="K62" s="29"/>
    </row>
    <row r="63" spans="1:11" s="28" customFormat="1" ht="20.100000000000001" customHeight="1">
      <c r="A63" s="37" t="s">
        <v>135</v>
      </c>
      <c r="B63" s="32" t="s">
        <v>128</v>
      </c>
      <c r="C63" s="37" t="s">
        <v>129</v>
      </c>
      <c r="D63" s="32" t="s">
        <v>38</v>
      </c>
      <c r="E63" s="32" t="s">
        <v>130</v>
      </c>
      <c r="F63" s="32" t="s">
        <v>136</v>
      </c>
      <c r="G63" s="33">
        <v>250</v>
      </c>
      <c r="H63" s="34" t="s">
        <v>65</v>
      </c>
      <c r="I63" s="35">
        <v>45292</v>
      </c>
      <c r="J63" s="35">
        <v>45657</v>
      </c>
      <c r="K63" s="29"/>
    </row>
    <row r="64" spans="1:11" s="46" customFormat="1" ht="20.100000000000001" customHeight="1">
      <c r="A64" s="38">
        <v>5</v>
      </c>
      <c r="B64" s="24" t="s">
        <v>137</v>
      </c>
      <c r="C64" s="38" t="s">
        <v>138</v>
      </c>
      <c r="D64" s="24" t="s">
        <v>25</v>
      </c>
      <c r="E64" s="24" t="s">
        <v>139</v>
      </c>
      <c r="F64" s="24" t="s">
        <v>140</v>
      </c>
      <c r="G64" s="25">
        <v>58228</v>
      </c>
      <c r="H64" s="26"/>
      <c r="I64" s="27"/>
      <c r="J64" s="27"/>
      <c r="K64" s="29"/>
    </row>
    <row r="65" spans="1:11" s="28" customFormat="1" ht="20.100000000000001" customHeight="1">
      <c r="A65" s="37" t="s">
        <v>141</v>
      </c>
      <c r="B65" s="32" t="s">
        <v>137</v>
      </c>
      <c r="C65" s="37" t="s">
        <v>138</v>
      </c>
      <c r="D65" s="32" t="s">
        <v>28</v>
      </c>
      <c r="E65" s="32" t="s">
        <v>139</v>
      </c>
      <c r="F65" s="32" t="s">
        <v>140</v>
      </c>
      <c r="G65" s="33">
        <v>32867</v>
      </c>
      <c r="H65" s="34" t="s">
        <v>29</v>
      </c>
      <c r="I65" s="35">
        <v>45292</v>
      </c>
      <c r="J65" s="35">
        <v>45657</v>
      </c>
      <c r="K65" s="29"/>
    </row>
    <row r="66" spans="1:11" s="28" customFormat="1" ht="20.100000000000001" customHeight="1">
      <c r="A66" s="37" t="s">
        <v>142</v>
      </c>
      <c r="B66" s="32" t="s">
        <v>137</v>
      </c>
      <c r="C66" s="37" t="s">
        <v>138</v>
      </c>
      <c r="D66" s="32" t="s">
        <v>28</v>
      </c>
      <c r="E66" s="32" t="s">
        <v>143</v>
      </c>
      <c r="F66" s="32" t="s">
        <v>144</v>
      </c>
      <c r="G66" s="33">
        <v>12160</v>
      </c>
      <c r="H66" s="34" t="s">
        <v>88</v>
      </c>
      <c r="I66" s="35">
        <v>45292</v>
      </c>
      <c r="J66" s="35">
        <v>45657</v>
      </c>
      <c r="K66" s="29"/>
    </row>
    <row r="67" spans="1:11" s="28" customFormat="1" ht="20.100000000000001" customHeight="1">
      <c r="A67" s="37" t="s">
        <v>145</v>
      </c>
      <c r="B67" s="32" t="s">
        <v>137</v>
      </c>
      <c r="C67" s="37" t="s">
        <v>138</v>
      </c>
      <c r="D67" s="32" t="s">
        <v>31</v>
      </c>
      <c r="E67" s="32" t="s">
        <v>139</v>
      </c>
      <c r="F67" s="32" t="s">
        <v>140</v>
      </c>
      <c r="G67" s="33">
        <v>8200</v>
      </c>
      <c r="H67" s="34" t="s">
        <v>32</v>
      </c>
      <c r="I67" s="35">
        <v>45292</v>
      </c>
      <c r="J67" s="35">
        <v>45657</v>
      </c>
      <c r="K67" s="29"/>
    </row>
    <row r="68" spans="1:11" s="28" customFormat="1" ht="20.100000000000001" customHeight="1">
      <c r="A68" s="37" t="s">
        <v>146</v>
      </c>
      <c r="B68" s="32" t="s">
        <v>137</v>
      </c>
      <c r="C68" s="37" t="s">
        <v>138</v>
      </c>
      <c r="D68" s="32" t="s">
        <v>31</v>
      </c>
      <c r="E68" s="32" t="s">
        <v>143</v>
      </c>
      <c r="F68" s="32" t="s">
        <v>144</v>
      </c>
      <c r="G68" s="33">
        <v>3322</v>
      </c>
      <c r="H68" s="34" t="s">
        <v>53</v>
      </c>
      <c r="I68" s="35">
        <v>45292</v>
      </c>
      <c r="J68" s="35">
        <v>45657</v>
      </c>
      <c r="K68" s="29"/>
    </row>
    <row r="69" spans="1:11" s="28" customFormat="1" ht="20.100000000000001" customHeight="1">
      <c r="A69" s="37" t="s">
        <v>147</v>
      </c>
      <c r="B69" s="32" t="s">
        <v>137</v>
      </c>
      <c r="C69" s="37" t="s">
        <v>138</v>
      </c>
      <c r="D69" s="32" t="s">
        <v>58</v>
      </c>
      <c r="E69" s="32" t="s">
        <v>143</v>
      </c>
      <c r="F69" s="32" t="s">
        <v>148</v>
      </c>
      <c r="G69" s="33">
        <v>1307</v>
      </c>
      <c r="H69" s="34" t="s">
        <v>62</v>
      </c>
      <c r="I69" s="35">
        <v>45292</v>
      </c>
      <c r="J69" s="35">
        <v>45657</v>
      </c>
      <c r="K69" s="29"/>
    </row>
    <row r="70" spans="1:11" s="41" customFormat="1" ht="20.100000000000001" customHeight="1">
      <c r="A70" s="37" t="s">
        <v>149</v>
      </c>
      <c r="B70" s="31" t="s">
        <v>137</v>
      </c>
      <c r="C70" s="30" t="s">
        <v>138</v>
      </c>
      <c r="D70" s="31" t="s">
        <v>111</v>
      </c>
      <c r="E70" s="31" t="s">
        <v>143</v>
      </c>
      <c r="F70" s="31" t="s">
        <v>150</v>
      </c>
      <c r="G70" s="40">
        <v>234</v>
      </c>
      <c r="H70" s="39" t="s">
        <v>65</v>
      </c>
      <c r="I70" s="35">
        <v>45292</v>
      </c>
      <c r="J70" s="35">
        <v>45657</v>
      </c>
      <c r="K70" s="29"/>
    </row>
    <row r="71" spans="1:11" s="41" customFormat="1" ht="20.100000000000001" customHeight="1">
      <c r="A71" s="37" t="s">
        <v>151</v>
      </c>
      <c r="B71" s="31" t="s">
        <v>137</v>
      </c>
      <c r="C71" s="30" t="s">
        <v>138</v>
      </c>
      <c r="D71" s="31" t="s">
        <v>111</v>
      </c>
      <c r="E71" s="31" t="s">
        <v>143</v>
      </c>
      <c r="F71" s="31" t="s">
        <v>152</v>
      </c>
      <c r="G71" s="40">
        <v>138</v>
      </c>
      <c r="H71" s="39" t="s">
        <v>65</v>
      </c>
      <c r="I71" s="35">
        <v>45292</v>
      </c>
      <c r="J71" s="35">
        <v>45657</v>
      </c>
      <c r="K71" s="29"/>
    </row>
    <row r="72" spans="1:11" s="46" customFormat="1" ht="20.100000000000001" customHeight="1">
      <c r="A72" s="38">
        <v>6</v>
      </c>
      <c r="B72" s="23" t="s">
        <v>153</v>
      </c>
      <c r="C72" s="38" t="s">
        <v>154</v>
      </c>
      <c r="D72" s="24" t="s">
        <v>25</v>
      </c>
      <c r="E72" s="24" t="s">
        <v>155</v>
      </c>
      <c r="F72" s="24" t="s">
        <v>155</v>
      </c>
      <c r="G72" s="25">
        <v>24659</v>
      </c>
      <c r="H72" s="26"/>
      <c r="I72" s="27"/>
      <c r="J72" s="27"/>
      <c r="K72" s="29"/>
    </row>
    <row r="73" spans="1:11" s="28" customFormat="1" ht="20.100000000000001" customHeight="1">
      <c r="A73" s="37" t="s">
        <v>156</v>
      </c>
      <c r="B73" s="31" t="s">
        <v>153</v>
      </c>
      <c r="C73" s="37" t="s">
        <v>154</v>
      </c>
      <c r="D73" s="32" t="s">
        <v>28</v>
      </c>
      <c r="E73" s="32" t="s">
        <v>155</v>
      </c>
      <c r="F73" s="32" t="s">
        <v>155</v>
      </c>
      <c r="G73" s="33">
        <v>17377</v>
      </c>
      <c r="H73" s="34" t="s">
        <v>88</v>
      </c>
      <c r="I73" s="35">
        <v>45292</v>
      </c>
      <c r="J73" s="35">
        <v>45657</v>
      </c>
      <c r="K73" s="29"/>
    </row>
    <row r="74" spans="1:11" s="28" customFormat="1" ht="20.100000000000001" customHeight="1">
      <c r="A74" s="37" t="s">
        <v>157</v>
      </c>
      <c r="B74" s="31" t="s">
        <v>153</v>
      </c>
      <c r="C74" s="37" t="s">
        <v>154</v>
      </c>
      <c r="D74" s="32" t="s">
        <v>31</v>
      </c>
      <c r="E74" s="32" t="s">
        <v>155</v>
      </c>
      <c r="F74" s="32" t="s">
        <v>155</v>
      </c>
      <c r="G74" s="33">
        <v>4937</v>
      </c>
      <c r="H74" s="34" t="s">
        <v>53</v>
      </c>
      <c r="I74" s="35">
        <v>45292</v>
      </c>
      <c r="J74" s="35">
        <v>45657</v>
      </c>
      <c r="K74" s="29"/>
    </row>
    <row r="75" spans="1:11" s="28" customFormat="1" ht="20.100000000000001" customHeight="1">
      <c r="A75" s="37" t="s">
        <v>158</v>
      </c>
      <c r="B75" s="31" t="s">
        <v>153</v>
      </c>
      <c r="C75" s="37" t="s">
        <v>154</v>
      </c>
      <c r="D75" s="32" t="s">
        <v>159</v>
      </c>
      <c r="E75" s="32" t="s">
        <v>155</v>
      </c>
      <c r="F75" s="32" t="s">
        <v>160</v>
      </c>
      <c r="G75" s="33">
        <v>2187</v>
      </c>
      <c r="H75" s="34" t="s">
        <v>53</v>
      </c>
      <c r="I75" s="35">
        <v>45292</v>
      </c>
      <c r="J75" s="35">
        <v>45657</v>
      </c>
      <c r="K75" s="29"/>
    </row>
    <row r="76" spans="1:11" s="28" customFormat="1" ht="20.100000000000001" customHeight="1">
      <c r="A76" s="37" t="s">
        <v>161</v>
      </c>
      <c r="B76" s="31" t="s">
        <v>153</v>
      </c>
      <c r="C76" s="37" t="s">
        <v>154</v>
      </c>
      <c r="D76" s="32" t="s">
        <v>162</v>
      </c>
      <c r="E76" s="32" t="s">
        <v>155</v>
      </c>
      <c r="F76" s="32" t="s">
        <v>163</v>
      </c>
      <c r="G76" s="33">
        <v>158</v>
      </c>
      <c r="H76" s="34" t="s">
        <v>62</v>
      </c>
      <c r="I76" s="35">
        <v>45292</v>
      </c>
      <c r="J76" s="35">
        <v>45657</v>
      </c>
      <c r="K76" s="29"/>
    </row>
    <row r="77" spans="1:11" s="46" customFormat="1" ht="20.100000000000001" customHeight="1">
      <c r="A77" s="38">
        <v>7</v>
      </c>
      <c r="B77" s="24" t="s">
        <v>164</v>
      </c>
      <c r="C77" s="38" t="s">
        <v>165</v>
      </c>
      <c r="D77" s="24" t="s">
        <v>25</v>
      </c>
      <c r="E77" s="24" t="s">
        <v>166</v>
      </c>
      <c r="F77" s="24" t="s">
        <v>167</v>
      </c>
      <c r="G77" s="25">
        <v>28523</v>
      </c>
      <c r="H77" s="26"/>
      <c r="I77" s="27"/>
      <c r="J77" s="27"/>
      <c r="K77" s="29"/>
    </row>
    <row r="78" spans="1:11" s="28" customFormat="1" ht="20.100000000000001" customHeight="1">
      <c r="A78" s="37" t="s">
        <v>168</v>
      </c>
      <c r="B78" s="32" t="s">
        <v>164</v>
      </c>
      <c r="C78" s="37" t="s">
        <v>165</v>
      </c>
      <c r="D78" s="32" t="s">
        <v>28</v>
      </c>
      <c r="E78" s="32" t="s">
        <v>166</v>
      </c>
      <c r="F78" s="32" t="s">
        <v>167</v>
      </c>
      <c r="G78" s="33">
        <v>10933</v>
      </c>
      <c r="H78" s="34" t="s">
        <v>88</v>
      </c>
      <c r="I78" s="35">
        <v>45292</v>
      </c>
      <c r="J78" s="35">
        <v>45657</v>
      </c>
      <c r="K78" s="29"/>
    </row>
    <row r="79" spans="1:11" s="28" customFormat="1" ht="20.100000000000001" customHeight="1">
      <c r="A79" s="37" t="s">
        <v>169</v>
      </c>
      <c r="B79" s="32" t="s">
        <v>164</v>
      </c>
      <c r="C79" s="37" t="s">
        <v>165</v>
      </c>
      <c r="D79" s="32" t="s">
        <v>28</v>
      </c>
      <c r="E79" s="32" t="s">
        <v>166</v>
      </c>
      <c r="F79" s="32" t="s">
        <v>170</v>
      </c>
      <c r="G79" s="33">
        <v>8588</v>
      </c>
      <c r="H79" s="34" t="s">
        <v>32</v>
      </c>
      <c r="I79" s="35">
        <v>45292</v>
      </c>
      <c r="J79" s="35">
        <v>45657</v>
      </c>
      <c r="K79" s="29"/>
    </row>
    <row r="80" spans="1:11" s="28" customFormat="1" ht="20.100000000000001" customHeight="1">
      <c r="A80" s="37" t="s">
        <v>171</v>
      </c>
      <c r="B80" s="32" t="s">
        <v>164</v>
      </c>
      <c r="C80" s="37" t="s">
        <v>165</v>
      </c>
      <c r="D80" s="32" t="s">
        <v>31</v>
      </c>
      <c r="E80" s="32" t="s">
        <v>166</v>
      </c>
      <c r="F80" s="32" t="s">
        <v>167</v>
      </c>
      <c r="G80" s="33">
        <v>3662</v>
      </c>
      <c r="H80" s="34" t="s">
        <v>53</v>
      </c>
      <c r="I80" s="35">
        <v>45292</v>
      </c>
      <c r="J80" s="35">
        <v>45657</v>
      </c>
      <c r="K80" s="29"/>
    </row>
    <row r="81" spans="1:11" s="28" customFormat="1" ht="20.100000000000001" customHeight="1">
      <c r="A81" s="37" t="s">
        <v>172</v>
      </c>
      <c r="B81" s="32" t="s">
        <v>164</v>
      </c>
      <c r="C81" s="37" t="s">
        <v>165</v>
      </c>
      <c r="D81" s="32" t="s">
        <v>31</v>
      </c>
      <c r="E81" s="32" t="s">
        <v>166</v>
      </c>
      <c r="F81" s="32" t="s">
        <v>170</v>
      </c>
      <c r="G81" s="33">
        <v>2123</v>
      </c>
      <c r="H81" s="34" t="s">
        <v>53</v>
      </c>
      <c r="I81" s="35">
        <v>45292</v>
      </c>
      <c r="J81" s="35">
        <v>45657</v>
      </c>
      <c r="K81" s="29"/>
    </row>
    <row r="82" spans="1:11" s="28" customFormat="1" ht="20.100000000000001" customHeight="1">
      <c r="A82" s="37" t="s">
        <v>173</v>
      </c>
      <c r="B82" s="32" t="s">
        <v>164</v>
      </c>
      <c r="C82" s="37" t="s">
        <v>165</v>
      </c>
      <c r="D82" s="32" t="s">
        <v>58</v>
      </c>
      <c r="E82" s="32" t="s">
        <v>166</v>
      </c>
      <c r="F82" s="32" t="s">
        <v>174</v>
      </c>
      <c r="G82" s="33">
        <v>1213</v>
      </c>
      <c r="H82" s="34" t="s">
        <v>62</v>
      </c>
      <c r="I82" s="35">
        <v>45292</v>
      </c>
      <c r="J82" s="35">
        <v>45657</v>
      </c>
      <c r="K82" s="29"/>
    </row>
    <row r="83" spans="1:11" s="41" customFormat="1" ht="20.100000000000001" customHeight="1">
      <c r="A83" s="37" t="s">
        <v>175</v>
      </c>
      <c r="B83" s="31" t="s">
        <v>164</v>
      </c>
      <c r="C83" s="30" t="s">
        <v>165</v>
      </c>
      <c r="D83" s="31" t="s">
        <v>38</v>
      </c>
      <c r="E83" s="31" t="s">
        <v>166</v>
      </c>
      <c r="F83" s="31" t="s">
        <v>176</v>
      </c>
      <c r="G83" s="40">
        <v>706</v>
      </c>
      <c r="H83" s="39" t="s">
        <v>65</v>
      </c>
      <c r="I83" s="35">
        <v>45292</v>
      </c>
      <c r="J83" s="35">
        <v>45657</v>
      </c>
      <c r="K83" s="29"/>
    </row>
    <row r="84" spans="1:11" s="41" customFormat="1" ht="20.100000000000001" customHeight="1">
      <c r="A84" s="37" t="s">
        <v>177</v>
      </c>
      <c r="B84" s="31" t="s">
        <v>164</v>
      </c>
      <c r="C84" s="30" t="s">
        <v>165</v>
      </c>
      <c r="D84" s="31" t="s">
        <v>38</v>
      </c>
      <c r="E84" s="31" t="s">
        <v>166</v>
      </c>
      <c r="F84" s="31" t="s">
        <v>178</v>
      </c>
      <c r="G84" s="40">
        <v>86</v>
      </c>
      <c r="H84" s="39" t="s">
        <v>80</v>
      </c>
      <c r="I84" s="35">
        <v>45292</v>
      </c>
      <c r="J84" s="35">
        <v>45657</v>
      </c>
      <c r="K84" s="29"/>
    </row>
    <row r="85" spans="1:11" s="41" customFormat="1" ht="20.100000000000001" customHeight="1">
      <c r="A85" s="37" t="s">
        <v>179</v>
      </c>
      <c r="B85" s="31" t="s">
        <v>164</v>
      </c>
      <c r="C85" s="30" t="s">
        <v>165</v>
      </c>
      <c r="D85" s="31" t="s">
        <v>38</v>
      </c>
      <c r="E85" s="31" t="s">
        <v>166</v>
      </c>
      <c r="F85" s="31" t="s">
        <v>180</v>
      </c>
      <c r="G85" s="40">
        <v>412</v>
      </c>
      <c r="H85" s="39" t="s">
        <v>65</v>
      </c>
      <c r="I85" s="35">
        <v>45505</v>
      </c>
      <c r="J85" s="35">
        <v>45657</v>
      </c>
      <c r="K85" s="29"/>
    </row>
    <row r="86" spans="1:11" s="41" customFormat="1" ht="20.100000000000001" customHeight="1">
      <c r="A86" s="37" t="s">
        <v>181</v>
      </c>
      <c r="B86" s="31" t="s">
        <v>164</v>
      </c>
      <c r="C86" s="30" t="s">
        <v>165</v>
      </c>
      <c r="D86" s="31" t="s">
        <v>38</v>
      </c>
      <c r="E86" s="31" t="s">
        <v>166</v>
      </c>
      <c r="F86" s="31" t="s">
        <v>182</v>
      </c>
      <c r="G86" s="40">
        <v>800</v>
      </c>
      <c r="H86" s="39" t="s">
        <v>65</v>
      </c>
      <c r="I86" s="35">
        <v>45505</v>
      </c>
      <c r="J86" s="35">
        <v>45657</v>
      </c>
      <c r="K86" s="29"/>
    </row>
    <row r="87" spans="1:11" s="46" customFormat="1" ht="19.5" customHeight="1">
      <c r="A87" s="38">
        <v>8</v>
      </c>
      <c r="B87" s="24" t="s">
        <v>183</v>
      </c>
      <c r="C87" s="38" t="s">
        <v>184</v>
      </c>
      <c r="D87" s="24" t="s">
        <v>25</v>
      </c>
      <c r="E87" s="24" t="s">
        <v>185</v>
      </c>
      <c r="F87" s="24" t="s">
        <v>186</v>
      </c>
      <c r="G87" s="25">
        <v>44657</v>
      </c>
      <c r="H87" s="26"/>
      <c r="I87" s="27"/>
      <c r="J87" s="27"/>
    </row>
    <row r="88" spans="1:11" s="28" customFormat="1" ht="20.100000000000001" customHeight="1">
      <c r="A88" s="37" t="s">
        <v>187</v>
      </c>
      <c r="B88" s="32" t="s">
        <v>183</v>
      </c>
      <c r="C88" s="37" t="s">
        <v>184</v>
      </c>
      <c r="D88" s="32" t="s">
        <v>28</v>
      </c>
      <c r="E88" s="32" t="s">
        <v>185</v>
      </c>
      <c r="F88" s="32" t="s">
        <v>186</v>
      </c>
      <c r="G88" s="33">
        <v>25988</v>
      </c>
      <c r="H88" s="34" t="s">
        <v>35</v>
      </c>
      <c r="I88" s="35">
        <v>45292</v>
      </c>
      <c r="J88" s="35">
        <v>45657</v>
      </c>
    </row>
    <row r="89" spans="1:11" s="28" customFormat="1" ht="20.100000000000001" customHeight="1">
      <c r="A89" s="37" t="s">
        <v>188</v>
      </c>
      <c r="B89" s="32" t="s">
        <v>183</v>
      </c>
      <c r="C89" s="37" t="s">
        <v>184</v>
      </c>
      <c r="D89" s="32" t="s">
        <v>31</v>
      </c>
      <c r="E89" s="32" t="s">
        <v>185</v>
      </c>
      <c r="F89" s="32" t="s">
        <v>186</v>
      </c>
      <c r="G89" s="33">
        <v>10963</v>
      </c>
      <c r="H89" s="34" t="s">
        <v>88</v>
      </c>
      <c r="I89" s="35">
        <v>45292</v>
      </c>
      <c r="J89" s="35">
        <v>45657</v>
      </c>
    </row>
    <row r="90" spans="1:11" s="28" customFormat="1" ht="20.100000000000001" customHeight="1">
      <c r="A90" s="37" t="s">
        <v>189</v>
      </c>
      <c r="B90" s="32" t="s">
        <v>183</v>
      </c>
      <c r="C90" s="37" t="s">
        <v>184</v>
      </c>
      <c r="D90" s="32" t="s">
        <v>58</v>
      </c>
      <c r="E90" s="32" t="s">
        <v>185</v>
      </c>
      <c r="F90" s="32" t="s">
        <v>190</v>
      </c>
      <c r="G90" s="33">
        <v>5018</v>
      </c>
      <c r="H90" s="34" t="s">
        <v>32</v>
      </c>
      <c r="I90" s="35">
        <v>45292</v>
      </c>
      <c r="J90" s="35">
        <v>45657</v>
      </c>
    </row>
    <row r="91" spans="1:11" s="28" customFormat="1" ht="20.100000000000001" customHeight="1">
      <c r="A91" s="37" t="s">
        <v>191</v>
      </c>
      <c r="B91" s="32" t="s">
        <v>183</v>
      </c>
      <c r="C91" s="37" t="s">
        <v>184</v>
      </c>
      <c r="D91" s="32" t="s">
        <v>58</v>
      </c>
      <c r="E91" s="32" t="s">
        <v>185</v>
      </c>
      <c r="F91" s="32" t="s">
        <v>192</v>
      </c>
      <c r="G91" s="33">
        <v>2405</v>
      </c>
      <c r="H91" s="34" t="s">
        <v>53</v>
      </c>
      <c r="I91" s="35">
        <v>45292</v>
      </c>
      <c r="J91" s="35">
        <v>45657</v>
      </c>
    </row>
    <row r="92" spans="1:11" s="41" customFormat="1" ht="20.100000000000001" customHeight="1">
      <c r="A92" s="37" t="s">
        <v>193</v>
      </c>
      <c r="B92" s="31" t="s">
        <v>183</v>
      </c>
      <c r="C92" s="30" t="s">
        <v>184</v>
      </c>
      <c r="D92" s="31" t="s">
        <v>38</v>
      </c>
      <c r="E92" s="31" t="s">
        <v>185</v>
      </c>
      <c r="F92" s="31" t="s">
        <v>194</v>
      </c>
      <c r="G92" s="40">
        <v>283</v>
      </c>
      <c r="H92" s="39" t="s">
        <v>65</v>
      </c>
      <c r="I92" s="35">
        <v>45292</v>
      </c>
      <c r="J92" s="35">
        <v>45657</v>
      </c>
    </row>
    <row r="93" spans="1:11" s="46" customFormat="1" ht="20.100000000000001" customHeight="1">
      <c r="A93" s="38">
        <v>9</v>
      </c>
      <c r="B93" s="24" t="s">
        <v>195</v>
      </c>
      <c r="C93" s="38" t="s">
        <v>196</v>
      </c>
      <c r="D93" s="24" t="s">
        <v>25</v>
      </c>
      <c r="E93" s="24" t="s">
        <v>197</v>
      </c>
      <c r="F93" s="24" t="s">
        <v>197</v>
      </c>
      <c r="G93" s="25">
        <f>17096+1039</f>
        <v>18135</v>
      </c>
      <c r="H93" s="26"/>
      <c r="I93" s="27"/>
      <c r="J93" s="27"/>
    </row>
    <row r="94" spans="1:11" s="28" customFormat="1" ht="20.100000000000001" customHeight="1">
      <c r="A94" s="37" t="s">
        <v>198</v>
      </c>
      <c r="B94" s="32" t="s">
        <v>195</v>
      </c>
      <c r="C94" s="37" t="s">
        <v>196</v>
      </c>
      <c r="D94" s="32" t="s">
        <v>51</v>
      </c>
      <c r="E94" s="32" t="s">
        <v>199</v>
      </c>
      <c r="F94" s="32" t="s">
        <v>200</v>
      </c>
      <c r="G94" s="33">
        <v>6565</v>
      </c>
      <c r="H94" s="34" t="s">
        <v>32</v>
      </c>
      <c r="I94" s="35">
        <v>45292</v>
      </c>
      <c r="J94" s="35">
        <v>45657</v>
      </c>
    </row>
    <row r="95" spans="1:11" s="28" customFormat="1" ht="20.100000000000001" customHeight="1">
      <c r="A95" s="37" t="s">
        <v>201</v>
      </c>
      <c r="B95" s="32" t="s">
        <v>195</v>
      </c>
      <c r="C95" s="37" t="s">
        <v>196</v>
      </c>
      <c r="D95" s="32" t="s">
        <v>51</v>
      </c>
      <c r="E95" s="32" t="s">
        <v>202</v>
      </c>
      <c r="F95" s="32" t="s">
        <v>203</v>
      </c>
      <c r="G95" s="33">
        <v>1039</v>
      </c>
      <c r="H95" s="34" t="s">
        <v>62</v>
      </c>
      <c r="I95" s="35">
        <v>45292</v>
      </c>
      <c r="J95" s="35">
        <v>45657</v>
      </c>
    </row>
    <row r="96" spans="1:11" s="28" customFormat="1" ht="20.100000000000001" customHeight="1">
      <c r="A96" s="37" t="s">
        <v>204</v>
      </c>
      <c r="B96" s="32" t="s">
        <v>195</v>
      </c>
      <c r="C96" s="37" t="s">
        <v>196</v>
      </c>
      <c r="D96" s="32" t="s">
        <v>51</v>
      </c>
      <c r="E96" s="32" t="s">
        <v>155</v>
      </c>
      <c r="F96" s="32" t="s">
        <v>205</v>
      </c>
      <c r="G96" s="33">
        <v>803</v>
      </c>
      <c r="H96" s="34" t="s">
        <v>62</v>
      </c>
      <c r="I96" s="35">
        <v>45292</v>
      </c>
      <c r="J96" s="35">
        <v>45657</v>
      </c>
    </row>
    <row r="97" spans="1:10" s="46" customFormat="1" ht="20.100000000000001" customHeight="1">
      <c r="A97" s="38">
        <v>10</v>
      </c>
      <c r="B97" s="24" t="s">
        <v>206</v>
      </c>
      <c r="C97" s="38" t="s">
        <v>207</v>
      </c>
      <c r="D97" s="24" t="s">
        <v>25</v>
      </c>
      <c r="E97" s="24" t="s">
        <v>208</v>
      </c>
      <c r="F97" s="24" t="s">
        <v>208</v>
      </c>
      <c r="G97" s="25">
        <v>15898</v>
      </c>
      <c r="H97" s="26"/>
      <c r="I97" s="27"/>
      <c r="J97" s="27"/>
    </row>
    <row r="98" spans="1:10" s="28" customFormat="1" ht="20.100000000000001" customHeight="1">
      <c r="A98" s="37" t="s">
        <v>209</v>
      </c>
      <c r="B98" s="32" t="s">
        <v>206</v>
      </c>
      <c r="C98" s="37" t="s">
        <v>207</v>
      </c>
      <c r="D98" s="32" t="s">
        <v>51</v>
      </c>
      <c r="E98" s="32" t="s">
        <v>208</v>
      </c>
      <c r="F98" s="32" t="s">
        <v>208</v>
      </c>
      <c r="G98" s="33">
        <v>14250</v>
      </c>
      <c r="H98" s="34" t="s">
        <v>88</v>
      </c>
      <c r="I98" s="35">
        <v>45292</v>
      </c>
      <c r="J98" s="35">
        <v>45657</v>
      </c>
    </row>
    <row r="99" spans="1:10" s="28" customFormat="1" ht="20.100000000000001" customHeight="1">
      <c r="A99" s="37" t="s">
        <v>210</v>
      </c>
      <c r="B99" s="32" t="s">
        <v>206</v>
      </c>
      <c r="C99" s="37" t="s">
        <v>207</v>
      </c>
      <c r="D99" s="32" t="s">
        <v>58</v>
      </c>
      <c r="E99" s="32" t="s">
        <v>208</v>
      </c>
      <c r="F99" s="32" t="s">
        <v>211</v>
      </c>
      <c r="G99" s="33">
        <v>1090</v>
      </c>
      <c r="H99" s="34" t="s">
        <v>62</v>
      </c>
      <c r="I99" s="35">
        <v>45292</v>
      </c>
      <c r="J99" s="35">
        <v>45657</v>
      </c>
    </row>
    <row r="100" spans="1:10" s="28" customFormat="1" ht="20.100000000000001" customHeight="1">
      <c r="A100" s="37" t="s">
        <v>212</v>
      </c>
      <c r="B100" s="32" t="s">
        <v>206</v>
      </c>
      <c r="C100" s="37" t="s">
        <v>207</v>
      </c>
      <c r="D100" s="32" t="s">
        <v>58</v>
      </c>
      <c r="E100" s="32" t="s">
        <v>208</v>
      </c>
      <c r="F100" s="32" t="s">
        <v>213</v>
      </c>
      <c r="G100" s="33">
        <v>558</v>
      </c>
      <c r="H100" s="34" t="s">
        <v>62</v>
      </c>
      <c r="I100" s="35">
        <v>45292</v>
      </c>
      <c r="J100" s="35">
        <v>45657</v>
      </c>
    </row>
    <row r="101" spans="1:10" s="46" customFormat="1" ht="20.100000000000001" customHeight="1">
      <c r="A101" s="38">
        <v>11</v>
      </c>
      <c r="B101" s="24" t="s">
        <v>214</v>
      </c>
      <c r="C101" s="38" t="s">
        <v>215</v>
      </c>
      <c r="D101" s="24" t="s">
        <v>25</v>
      </c>
      <c r="E101" s="24" t="s">
        <v>216</v>
      </c>
      <c r="F101" s="24" t="s">
        <v>217</v>
      </c>
      <c r="G101" s="25">
        <v>31441</v>
      </c>
      <c r="H101" s="26"/>
      <c r="I101" s="27"/>
      <c r="J101" s="27"/>
    </row>
    <row r="102" spans="1:10" s="28" customFormat="1" ht="20.100000000000001" customHeight="1">
      <c r="A102" s="37" t="s">
        <v>218</v>
      </c>
      <c r="B102" s="32" t="s">
        <v>214</v>
      </c>
      <c r="C102" s="37" t="s">
        <v>215</v>
      </c>
      <c r="D102" s="32" t="s">
        <v>28</v>
      </c>
      <c r="E102" s="32" t="s">
        <v>216</v>
      </c>
      <c r="F102" s="32" t="s">
        <v>219</v>
      </c>
      <c r="G102" s="33">
        <v>8325</v>
      </c>
      <c r="H102" s="34" t="s">
        <v>32</v>
      </c>
      <c r="I102" s="35">
        <v>45292</v>
      </c>
      <c r="J102" s="35">
        <v>45657</v>
      </c>
    </row>
    <row r="103" spans="1:10" s="28" customFormat="1" ht="20.100000000000001" customHeight="1">
      <c r="A103" s="37" t="s">
        <v>220</v>
      </c>
      <c r="B103" s="32" t="s">
        <v>214</v>
      </c>
      <c r="C103" s="37" t="s">
        <v>215</v>
      </c>
      <c r="D103" s="32" t="s">
        <v>28</v>
      </c>
      <c r="E103" s="32" t="s">
        <v>216</v>
      </c>
      <c r="F103" s="32" t="s">
        <v>217</v>
      </c>
      <c r="G103" s="33">
        <v>8554</v>
      </c>
      <c r="H103" s="34" t="s">
        <v>32</v>
      </c>
      <c r="I103" s="35">
        <v>45292</v>
      </c>
      <c r="J103" s="35">
        <v>45657</v>
      </c>
    </row>
    <row r="104" spans="1:10" s="28" customFormat="1" ht="20.100000000000001" customHeight="1">
      <c r="A104" s="37" t="s">
        <v>221</v>
      </c>
      <c r="B104" s="32" t="s">
        <v>214</v>
      </c>
      <c r="C104" s="37" t="s">
        <v>215</v>
      </c>
      <c r="D104" s="32" t="s">
        <v>28</v>
      </c>
      <c r="E104" s="32" t="s">
        <v>216</v>
      </c>
      <c r="F104" s="32" t="s">
        <v>222</v>
      </c>
      <c r="G104" s="33">
        <v>5332</v>
      </c>
      <c r="H104" s="34" t="s">
        <v>32</v>
      </c>
      <c r="I104" s="35">
        <v>45292</v>
      </c>
      <c r="J104" s="35">
        <v>45657</v>
      </c>
    </row>
    <row r="105" spans="1:10" s="28" customFormat="1" ht="20.100000000000001" customHeight="1">
      <c r="A105" s="37" t="s">
        <v>223</v>
      </c>
      <c r="B105" s="32" t="s">
        <v>214</v>
      </c>
      <c r="C105" s="37" t="s">
        <v>215</v>
      </c>
      <c r="D105" s="32" t="s">
        <v>31</v>
      </c>
      <c r="E105" s="32" t="s">
        <v>216</v>
      </c>
      <c r="F105" s="32" t="s">
        <v>222</v>
      </c>
      <c r="G105" s="33">
        <v>2957</v>
      </c>
      <c r="H105" s="34" t="s">
        <v>53</v>
      </c>
      <c r="I105" s="35">
        <v>45292</v>
      </c>
      <c r="J105" s="35">
        <v>45657</v>
      </c>
    </row>
    <row r="106" spans="1:10" s="28" customFormat="1" ht="20.100000000000001" customHeight="1">
      <c r="A106" s="37" t="s">
        <v>224</v>
      </c>
      <c r="B106" s="32" t="s">
        <v>214</v>
      </c>
      <c r="C106" s="37" t="s">
        <v>215</v>
      </c>
      <c r="D106" s="32" t="s">
        <v>31</v>
      </c>
      <c r="E106" s="32" t="s">
        <v>216</v>
      </c>
      <c r="F106" s="32" t="s">
        <v>219</v>
      </c>
      <c r="G106" s="33">
        <v>2772</v>
      </c>
      <c r="H106" s="34" t="s">
        <v>53</v>
      </c>
      <c r="I106" s="35">
        <v>45292</v>
      </c>
      <c r="J106" s="35">
        <v>45657</v>
      </c>
    </row>
    <row r="107" spans="1:10" s="28" customFormat="1" ht="20.100000000000001" customHeight="1">
      <c r="A107" s="37" t="s">
        <v>225</v>
      </c>
      <c r="B107" s="32" t="s">
        <v>214</v>
      </c>
      <c r="C107" s="37" t="s">
        <v>215</v>
      </c>
      <c r="D107" s="32" t="s">
        <v>31</v>
      </c>
      <c r="E107" s="32" t="s">
        <v>216</v>
      </c>
      <c r="F107" s="32" t="s">
        <v>217</v>
      </c>
      <c r="G107" s="33">
        <v>2748</v>
      </c>
      <c r="H107" s="34" t="s">
        <v>53</v>
      </c>
      <c r="I107" s="35">
        <v>45292</v>
      </c>
      <c r="J107" s="35">
        <v>45657</v>
      </c>
    </row>
    <row r="108" spans="1:10" s="28" customFormat="1" ht="20.100000000000001" customHeight="1">
      <c r="A108" s="37" t="s">
        <v>226</v>
      </c>
      <c r="B108" s="32" t="s">
        <v>214</v>
      </c>
      <c r="C108" s="37" t="s">
        <v>215</v>
      </c>
      <c r="D108" s="32" t="s">
        <v>58</v>
      </c>
      <c r="E108" s="32" t="s">
        <v>216</v>
      </c>
      <c r="F108" s="32" t="s">
        <v>227</v>
      </c>
      <c r="G108" s="33">
        <v>753</v>
      </c>
      <c r="H108" s="34" t="s">
        <v>62</v>
      </c>
      <c r="I108" s="35">
        <v>45292</v>
      </c>
      <c r="J108" s="35">
        <v>45657</v>
      </c>
    </row>
    <row r="109" spans="1:10" s="28" customFormat="1" ht="20.100000000000001" customHeight="1">
      <c r="A109" s="38" t="s">
        <v>228</v>
      </c>
      <c r="B109" s="24" t="s">
        <v>229</v>
      </c>
      <c r="C109" s="38" t="s">
        <v>230</v>
      </c>
      <c r="D109" s="24" t="s">
        <v>25</v>
      </c>
      <c r="E109" s="24" t="s">
        <v>26</v>
      </c>
      <c r="F109" s="24" t="s">
        <v>26</v>
      </c>
      <c r="G109" s="25">
        <v>5716</v>
      </c>
      <c r="H109" s="26"/>
      <c r="I109" s="27"/>
      <c r="J109" s="27"/>
    </row>
    <row r="110" spans="1:10" s="28" customFormat="1" ht="20.100000000000001" customHeight="1">
      <c r="A110" s="37" t="s">
        <v>231</v>
      </c>
      <c r="B110" s="32" t="s">
        <v>229</v>
      </c>
      <c r="C110" s="37" t="s">
        <v>230</v>
      </c>
      <c r="D110" s="32" t="s">
        <v>51</v>
      </c>
      <c r="E110" s="32" t="s">
        <v>26</v>
      </c>
      <c r="F110" s="32" t="s">
        <v>26</v>
      </c>
      <c r="G110" s="33">
        <v>5716</v>
      </c>
      <c r="H110" s="34" t="s">
        <v>32</v>
      </c>
      <c r="I110" s="35">
        <v>45292</v>
      </c>
      <c r="J110" s="35">
        <v>45657</v>
      </c>
    </row>
    <row r="111" spans="1:10" s="28" customFormat="1" ht="20.100000000000001" customHeight="1">
      <c r="A111" s="38" t="s">
        <v>232</v>
      </c>
      <c r="B111" s="24" t="s">
        <v>233</v>
      </c>
      <c r="C111" s="38" t="s">
        <v>230</v>
      </c>
      <c r="D111" s="24" t="s">
        <v>25</v>
      </c>
      <c r="E111" s="24" t="s">
        <v>46</v>
      </c>
      <c r="F111" s="24" t="s">
        <v>47</v>
      </c>
      <c r="G111" s="25">
        <v>11032</v>
      </c>
      <c r="H111" s="26"/>
      <c r="I111" s="27"/>
      <c r="J111" s="27"/>
    </row>
    <row r="112" spans="1:10" s="28" customFormat="1" ht="20.100000000000001" customHeight="1">
      <c r="A112" s="37" t="s">
        <v>234</v>
      </c>
      <c r="B112" s="32" t="s">
        <v>233</v>
      </c>
      <c r="C112" s="37" t="s">
        <v>230</v>
      </c>
      <c r="D112" s="32" t="s">
        <v>51</v>
      </c>
      <c r="E112" s="32" t="s">
        <v>46</v>
      </c>
      <c r="F112" s="32" t="s">
        <v>47</v>
      </c>
      <c r="G112" s="33">
        <v>5840</v>
      </c>
      <c r="H112" s="34" t="s">
        <v>32</v>
      </c>
      <c r="I112" s="35">
        <v>45292</v>
      </c>
      <c r="J112" s="35">
        <v>45657</v>
      </c>
    </row>
    <row r="113" spans="4:7" ht="27" customHeight="1">
      <c r="D113" s="47"/>
      <c r="E113" s="47"/>
      <c r="F113" s="47"/>
      <c r="G113" s="184" t="s">
        <v>356</v>
      </c>
    </row>
  </sheetData>
  <autoFilter ref="A15:J112"/>
  <mergeCells count="9">
    <mergeCell ref="A7:J7"/>
    <mergeCell ref="A9:J9"/>
    <mergeCell ref="A11:J11"/>
    <mergeCell ref="A13:C13"/>
    <mergeCell ref="D13:D14"/>
    <mergeCell ref="E13:F13"/>
    <mergeCell ref="G13:G14"/>
    <mergeCell ref="H13:H14"/>
    <mergeCell ref="I13:J13"/>
  </mergeCells>
  <printOptions horizontalCentered="1"/>
  <pageMargins left="0.59055118110236227" right="0.59055118110236227" top="1.1811023622047245" bottom="0.59055118110236227" header="0.78740157480314965" footer="0.31496062992125984"/>
  <pageSetup paperSize="9" scale="65" orientation="landscape" r:id="rId1"/>
  <headerFooter differentFirst="1">
    <oddHeader>&amp;CСтраница &amp;P из &amp;N&amp;R&amp;A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53"/>
  <sheetViews>
    <sheetView zoomScale="75" zoomScaleNormal="75" workbookViewId="0">
      <pane xSplit="3" ySplit="13" topLeftCell="D14" activePane="bottomRight" state="frozen"/>
      <selection activeCell="D18" sqref="D18"/>
      <selection pane="topRight" activeCell="D18" sqref="D18"/>
      <selection pane="bottomLeft" activeCell="D18" sqref="D18"/>
      <selection pane="bottomRight" activeCell="D18" sqref="D18"/>
    </sheetView>
  </sheetViews>
  <sheetFormatPr defaultColWidth="9.125" defaultRowHeight="15.75"/>
  <cols>
    <col min="1" max="1" width="5" style="65" customWidth="1"/>
    <col min="2" max="2" width="33.75" style="105" customWidth="1"/>
    <col min="3" max="3" width="6.25" style="105" customWidth="1"/>
    <col min="4" max="4" width="22.25" style="65" customWidth="1"/>
    <col min="5" max="5" width="21.625" style="65" customWidth="1"/>
    <col min="6" max="6" width="16.625" style="65" customWidth="1"/>
    <col min="7" max="7" width="24.625" style="65" customWidth="1"/>
    <col min="8" max="8" width="16.25" style="65" customWidth="1"/>
    <col min="9" max="9" width="10.125" style="65" customWidth="1"/>
    <col min="10" max="10" width="19.125" style="65" customWidth="1"/>
    <col min="11" max="11" width="10.125" style="65" customWidth="1"/>
    <col min="12" max="12" width="24.75" style="65" customWidth="1"/>
    <col min="13" max="13" width="14.75" style="65" customWidth="1"/>
    <col min="14" max="14" width="10.875" style="65" customWidth="1"/>
    <col min="15" max="15" width="14.75" style="65" customWidth="1"/>
    <col min="16" max="16" width="17.75" style="64" customWidth="1"/>
    <col min="17" max="17" width="0.625" style="64" customWidth="1"/>
    <col min="18" max="18" width="13.625" style="52" bestFit="1" customWidth="1"/>
    <col min="19" max="19" width="10.125" style="52" customWidth="1"/>
    <col min="20" max="20" width="11.75" style="64" customWidth="1"/>
    <col min="21" max="22" width="9.125" style="65"/>
    <col min="23" max="27" width="9.125" style="65" hidden="1" customWidth="1"/>
    <col min="28" max="28" width="0" style="65" hidden="1" customWidth="1"/>
    <col min="29" max="16384" width="9.125" style="65"/>
  </cols>
  <sheetData>
    <row r="1" spans="1:33" s="112" customFormat="1" ht="18">
      <c r="I1" s="181"/>
      <c r="P1" s="182" t="s">
        <v>351</v>
      </c>
    </row>
    <row r="2" spans="1:33" s="112" customFormat="1" ht="18">
      <c r="I2" s="181"/>
      <c r="P2" s="183" t="s">
        <v>349</v>
      </c>
    </row>
    <row r="3" spans="1:33" s="112" customFormat="1" ht="18">
      <c r="I3" s="181"/>
      <c r="P3" s="183" t="s">
        <v>350</v>
      </c>
    </row>
    <row r="4" spans="1:33" s="49" customFormat="1" ht="18">
      <c r="B4" s="50"/>
      <c r="C4" s="50"/>
      <c r="M4" s="51"/>
      <c r="N4" s="51"/>
      <c r="O4" s="51"/>
      <c r="P4" s="51" t="s">
        <v>354</v>
      </c>
      <c r="R4" s="52"/>
      <c r="S4" s="52"/>
      <c r="W4" s="49" t="s">
        <v>235</v>
      </c>
    </row>
    <row r="5" spans="1:33" s="49" customFormat="1" ht="18">
      <c r="B5" s="50"/>
      <c r="C5" s="50"/>
      <c r="M5" s="53"/>
      <c r="N5" s="53"/>
      <c r="O5" s="53"/>
      <c r="P5" s="53" t="s">
        <v>0</v>
      </c>
      <c r="R5" s="52"/>
      <c r="S5" s="52"/>
      <c r="W5" s="49" t="s">
        <v>236</v>
      </c>
    </row>
    <row r="6" spans="1:33" s="54" customFormat="1" ht="16.149999999999999" customHeight="1">
      <c r="P6" s="55"/>
      <c r="Q6" s="55"/>
      <c r="R6" s="52"/>
      <c r="S6" s="52"/>
      <c r="T6" s="55"/>
    </row>
    <row r="7" spans="1:33" s="57" customFormat="1" ht="64.5" customHeight="1">
      <c r="A7" s="278" t="s">
        <v>237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56"/>
      <c r="R7" s="52"/>
      <c r="S7" s="52"/>
      <c r="T7" s="56"/>
    </row>
    <row r="8" spans="1:33" s="58" customFormat="1" ht="4.5" customHeight="1">
      <c r="D8" s="59"/>
      <c r="R8" s="52"/>
      <c r="S8" s="52"/>
    </row>
    <row r="9" spans="1:33" s="58" customFormat="1" ht="39.75" customHeight="1">
      <c r="A9" s="279" t="s">
        <v>347</v>
      </c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60"/>
      <c r="R9" s="52"/>
      <c r="S9" s="52"/>
    </row>
    <row r="10" spans="1:33" s="61" customFormat="1" ht="5.25" customHeight="1">
      <c r="B10" s="62"/>
      <c r="C10" s="62"/>
      <c r="P10" s="63"/>
      <c r="Q10" s="63"/>
      <c r="R10" s="52"/>
      <c r="S10" s="52"/>
      <c r="T10" s="63"/>
    </row>
    <row r="11" spans="1:33" ht="54" customHeight="1">
      <c r="A11" s="280" t="s">
        <v>9</v>
      </c>
      <c r="B11" s="282" t="s">
        <v>3</v>
      </c>
      <c r="C11" s="283"/>
      <c r="D11" s="282" t="s">
        <v>238</v>
      </c>
      <c r="E11" s="283"/>
      <c r="F11" s="284" t="s">
        <v>6</v>
      </c>
      <c r="G11" s="284" t="s">
        <v>239</v>
      </c>
      <c r="H11" s="284" t="s">
        <v>240</v>
      </c>
      <c r="I11" s="284" t="s">
        <v>241</v>
      </c>
      <c r="J11" s="286" t="s">
        <v>242</v>
      </c>
      <c r="K11" s="286" t="s">
        <v>243</v>
      </c>
      <c r="L11" s="286" t="s">
        <v>244</v>
      </c>
      <c r="M11" s="284" t="s">
        <v>245</v>
      </c>
      <c r="N11" s="284" t="s">
        <v>246</v>
      </c>
      <c r="O11" s="284" t="s">
        <v>247</v>
      </c>
      <c r="P11" s="277" t="s">
        <v>248</v>
      </c>
      <c r="W11" s="65" t="s">
        <v>249</v>
      </c>
    </row>
    <row r="12" spans="1:33" ht="54" customHeight="1">
      <c r="A12" s="281"/>
      <c r="B12" s="66" t="s">
        <v>10</v>
      </c>
      <c r="C12" s="67" t="s">
        <v>11</v>
      </c>
      <c r="D12" s="68" t="s">
        <v>12</v>
      </c>
      <c r="E12" s="66" t="s">
        <v>250</v>
      </c>
      <c r="F12" s="285"/>
      <c r="G12" s="285"/>
      <c r="H12" s="285"/>
      <c r="I12" s="285"/>
      <c r="J12" s="287"/>
      <c r="K12" s="287"/>
      <c r="L12" s="287"/>
      <c r="M12" s="285"/>
      <c r="N12" s="285"/>
      <c r="O12" s="285"/>
      <c r="P12" s="277"/>
    </row>
    <row r="13" spans="1:33" s="73" customFormat="1" ht="15" customHeight="1">
      <c r="A13" s="69" t="s">
        <v>16</v>
      </c>
      <c r="B13" s="70">
        <v>2</v>
      </c>
      <c r="C13" s="69" t="s">
        <v>17</v>
      </c>
      <c r="D13" s="69" t="s">
        <v>18</v>
      </c>
      <c r="E13" s="70">
        <v>5</v>
      </c>
      <c r="F13" s="69" t="s">
        <v>19</v>
      </c>
      <c r="G13" s="69" t="s">
        <v>20</v>
      </c>
      <c r="H13" s="70">
        <v>8</v>
      </c>
      <c r="I13" s="69" t="s">
        <v>21</v>
      </c>
      <c r="J13" s="71" t="s">
        <v>22</v>
      </c>
      <c r="K13" s="71" t="s">
        <v>251</v>
      </c>
      <c r="L13" s="71" t="s">
        <v>228</v>
      </c>
      <c r="M13" s="69" t="s">
        <v>232</v>
      </c>
      <c r="N13" s="71" t="s">
        <v>252</v>
      </c>
      <c r="O13" s="69" t="s">
        <v>253</v>
      </c>
      <c r="P13" s="71" t="s">
        <v>254</v>
      </c>
      <c r="Q13" s="72"/>
      <c r="R13" s="52"/>
      <c r="S13" s="52"/>
      <c r="T13" s="72"/>
      <c r="W13" s="73" t="s">
        <v>232</v>
      </c>
    </row>
    <row r="14" spans="1:33" s="81" customFormat="1" ht="17.649999999999999" customHeight="1">
      <c r="A14" s="74"/>
      <c r="B14" s="75" t="s">
        <v>25</v>
      </c>
      <c r="C14" s="74"/>
      <c r="D14" s="75" t="s">
        <v>255</v>
      </c>
      <c r="E14" s="75"/>
      <c r="F14" s="76">
        <v>11225</v>
      </c>
      <c r="G14" s="77" t="s">
        <v>256</v>
      </c>
      <c r="H14" s="78">
        <f>H15+H18+H27+H37+H39+H42+H47</f>
        <v>70125403.920000002</v>
      </c>
      <c r="I14" s="77" t="s">
        <v>256</v>
      </c>
      <c r="J14" s="77" t="s">
        <v>256</v>
      </c>
      <c r="K14" s="77" t="s">
        <v>256</v>
      </c>
      <c r="L14" s="78" t="s">
        <v>256</v>
      </c>
      <c r="M14" s="78">
        <f>M15+M18+M27+M37+M39+M42+M47</f>
        <v>62610441.999999993</v>
      </c>
      <c r="N14" s="78" t="s">
        <v>256</v>
      </c>
      <c r="O14" s="78">
        <f>O15+O18+O27+O37+O39+O42+O47</f>
        <v>59796661.749999993</v>
      </c>
      <c r="P14" s="78">
        <f>P15+P18+P27+P37+P39+P42+P47</f>
        <v>59795179.630000003</v>
      </c>
      <c r="Q14" s="79"/>
      <c r="R14" s="52"/>
      <c r="S14" s="80"/>
      <c r="T14" s="79"/>
      <c r="V14" s="79"/>
      <c r="W14" s="81">
        <v>40489549.733055599</v>
      </c>
      <c r="X14" s="79">
        <f>P14-W14</f>
        <v>19305629.896944404</v>
      </c>
      <c r="Z14" s="81">
        <f>('[1]01'!L11+'[1]02'!L11+'[1]03'!L11+'[1]07'!L11*9)/12</f>
        <v>39888548.630000003</v>
      </c>
      <c r="AA14" s="79">
        <f>P14-Z14</f>
        <v>19906631</v>
      </c>
      <c r="AG14" s="79"/>
    </row>
    <row r="15" spans="1:33" s="88" customFormat="1" ht="18" customHeight="1">
      <c r="A15" s="82" t="s">
        <v>16</v>
      </c>
      <c r="B15" s="83" t="s">
        <v>23</v>
      </c>
      <c r="C15" s="82" t="s">
        <v>24</v>
      </c>
      <c r="D15" s="84" t="s">
        <v>256</v>
      </c>
      <c r="E15" s="83" t="s">
        <v>25</v>
      </c>
      <c r="F15" s="85">
        <v>2537</v>
      </c>
      <c r="G15" s="84" t="s">
        <v>256</v>
      </c>
      <c r="H15" s="86">
        <v>10217945.050000001</v>
      </c>
      <c r="I15" s="84" t="s">
        <v>256</v>
      </c>
      <c r="J15" s="84" t="s">
        <v>256</v>
      </c>
      <c r="K15" s="87" t="s">
        <v>256</v>
      </c>
      <c r="L15" s="87" t="s">
        <v>256</v>
      </c>
      <c r="M15" s="86">
        <v>6530806.54</v>
      </c>
      <c r="N15" s="87" t="s">
        <v>256</v>
      </c>
      <c r="O15" s="86">
        <v>6530806.54</v>
      </c>
      <c r="P15" s="78">
        <v>6653594.3399999999</v>
      </c>
      <c r="Q15" s="79"/>
      <c r="R15" s="52"/>
      <c r="S15" s="80"/>
      <c r="T15" s="79"/>
      <c r="U15" s="81"/>
      <c r="V15" s="79"/>
      <c r="W15" s="81">
        <v>4002346.62</v>
      </c>
      <c r="X15" s="79">
        <f t="shared" ref="X15:X48" si="0">P15-W15</f>
        <v>2651247.7199999997</v>
      </c>
      <c r="Z15" s="81">
        <f>('[1]01'!L12+'[1]02'!L12+'[1]03'!L12+'[1]07'!L12*9)/12</f>
        <v>4002346.6199999996</v>
      </c>
      <c r="AA15" s="79">
        <f t="shared" ref="AA15:AA48" si="1">P15-Z15</f>
        <v>2651247.7200000002</v>
      </c>
      <c r="AD15" s="81"/>
      <c r="AE15" s="81"/>
      <c r="AF15" s="81"/>
      <c r="AG15" s="79"/>
    </row>
    <row r="16" spans="1:33" s="88" customFormat="1" ht="18" customHeight="1">
      <c r="A16" s="89" t="s">
        <v>27</v>
      </c>
      <c r="B16" s="90" t="s">
        <v>23</v>
      </c>
      <c r="C16" s="89" t="s">
        <v>24</v>
      </c>
      <c r="D16" s="90" t="s">
        <v>34</v>
      </c>
      <c r="E16" s="90" t="s">
        <v>39</v>
      </c>
      <c r="F16" s="91">
        <v>1635</v>
      </c>
      <c r="G16" s="90" t="s">
        <v>257</v>
      </c>
      <c r="H16" s="92">
        <v>5533641.5899999999</v>
      </c>
      <c r="I16" s="93" t="s">
        <v>258</v>
      </c>
      <c r="J16" s="93" t="s">
        <v>259</v>
      </c>
      <c r="K16" s="94">
        <v>0.6</v>
      </c>
      <c r="L16" s="94">
        <v>0</v>
      </c>
      <c r="M16" s="92">
        <v>3320184.95</v>
      </c>
      <c r="N16" s="36">
        <v>12</v>
      </c>
      <c r="O16" s="92">
        <v>3320184.95</v>
      </c>
      <c r="P16" s="95">
        <v>3381608.37</v>
      </c>
      <c r="Q16" s="79"/>
      <c r="R16" s="52"/>
      <c r="S16" s="80"/>
      <c r="T16" s="79"/>
      <c r="U16" s="81"/>
      <c r="V16" s="79"/>
      <c r="W16" s="81">
        <v>1986905.47</v>
      </c>
      <c r="X16" s="79">
        <f t="shared" si="0"/>
        <v>1394702.9000000001</v>
      </c>
      <c r="Z16" s="81">
        <f>('[1]01'!L13+'[1]02'!L13+'[1]03'!L13+'[1]07'!L13*9)/12</f>
        <v>1986905.47</v>
      </c>
      <c r="AA16" s="79">
        <f t="shared" si="1"/>
        <v>1394702.9000000001</v>
      </c>
      <c r="AD16" s="81"/>
      <c r="AE16" s="81"/>
      <c r="AF16" s="81"/>
      <c r="AG16" s="79"/>
    </row>
    <row r="17" spans="1:33" s="88" customFormat="1" ht="18" customHeight="1">
      <c r="A17" s="89" t="s">
        <v>30</v>
      </c>
      <c r="B17" s="90" t="s">
        <v>23</v>
      </c>
      <c r="C17" s="89" t="s">
        <v>24</v>
      </c>
      <c r="D17" s="90" t="s">
        <v>34</v>
      </c>
      <c r="E17" s="90" t="s">
        <v>42</v>
      </c>
      <c r="F17" s="91">
        <v>902</v>
      </c>
      <c r="G17" s="90" t="s">
        <v>260</v>
      </c>
      <c r="H17" s="92">
        <v>4684303.46</v>
      </c>
      <c r="I17" s="93" t="s">
        <v>258</v>
      </c>
      <c r="J17" s="93" t="s">
        <v>259</v>
      </c>
      <c r="K17" s="94">
        <v>0.68540000000000001</v>
      </c>
      <c r="L17" s="94">
        <v>0</v>
      </c>
      <c r="M17" s="92">
        <v>3210621.59</v>
      </c>
      <c r="N17" s="36">
        <v>12</v>
      </c>
      <c r="O17" s="92">
        <v>3210621.59</v>
      </c>
      <c r="P17" s="95">
        <v>3271985.97</v>
      </c>
      <c r="Q17" s="79"/>
      <c r="R17" s="52"/>
      <c r="S17" s="80"/>
      <c r="T17" s="79"/>
      <c r="U17" s="81"/>
      <c r="V17" s="79"/>
      <c r="W17" s="81">
        <v>2015441.15</v>
      </c>
      <c r="X17" s="79">
        <f t="shared" si="0"/>
        <v>1256544.8200000003</v>
      </c>
      <c r="Z17" s="81">
        <f>('[1]01'!L14+'[1]02'!L14+'[1]03'!L14+'[1]07'!L14*9)/12</f>
        <v>2015441.1499999997</v>
      </c>
      <c r="AA17" s="79">
        <f t="shared" si="1"/>
        <v>1256544.8200000005</v>
      </c>
      <c r="AD17" s="81"/>
      <c r="AE17" s="81"/>
      <c r="AF17" s="81"/>
      <c r="AG17" s="79"/>
    </row>
    <row r="18" spans="1:33" s="88" customFormat="1" ht="18" customHeight="1">
      <c r="A18" s="82" t="s">
        <v>261</v>
      </c>
      <c r="B18" s="83" t="s">
        <v>44</v>
      </c>
      <c r="C18" s="82" t="s">
        <v>45</v>
      </c>
      <c r="D18" s="84" t="s">
        <v>256</v>
      </c>
      <c r="E18" s="83" t="s">
        <v>25</v>
      </c>
      <c r="F18" s="85">
        <v>2199</v>
      </c>
      <c r="G18" s="84" t="s">
        <v>256</v>
      </c>
      <c r="H18" s="86">
        <v>18407718.469999999</v>
      </c>
      <c r="I18" s="84" t="s">
        <v>256</v>
      </c>
      <c r="J18" s="84" t="s">
        <v>256</v>
      </c>
      <c r="K18" s="87" t="s">
        <v>256</v>
      </c>
      <c r="L18" s="87" t="s">
        <v>256</v>
      </c>
      <c r="M18" s="86">
        <v>15571316.949999999</v>
      </c>
      <c r="N18" s="87" t="s">
        <v>256</v>
      </c>
      <c r="O18" s="86">
        <v>15571316.949999999</v>
      </c>
      <c r="P18" s="78">
        <v>15621554.220000001</v>
      </c>
      <c r="Q18" s="79"/>
      <c r="R18" s="52"/>
      <c r="S18" s="80"/>
      <c r="T18" s="79"/>
      <c r="U18" s="81"/>
      <c r="V18" s="79"/>
      <c r="W18" s="81">
        <v>8485480.5477777794</v>
      </c>
      <c r="X18" s="79">
        <f t="shared" si="0"/>
        <v>7136073.6722222213</v>
      </c>
      <c r="Z18" s="81">
        <f>('[1]01'!L15+'[1]02'!L15+'[1]03'!L15+'[1]07'!L15*9)/12</f>
        <v>8466371.6166666653</v>
      </c>
      <c r="AA18" s="79">
        <f t="shared" si="1"/>
        <v>7155182.6033333354</v>
      </c>
      <c r="AD18" s="81"/>
      <c r="AE18" s="81"/>
      <c r="AF18" s="81"/>
      <c r="AG18" s="79"/>
    </row>
    <row r="19" spans="1:33" s="88" customFormat="1" ht="18" customHeight="1">
      <c r="A19" s="89" t="s">
        <v>48</v>
      </c>
      <c r="B19" s="90" t="s">
        <v>44</v>
      </c>
      <c r="C19" s="89" t="s">
        <v>45</v>
      </c>
      <c r="D19" s="90" t="s">
        <v>46</v>
      </c>
      <c r="E19" s="90" t="s">
        <v>262</v>
      </c>
      <c r="F19" s="91">
        <v>465</v>
      </c>
      <c r="G19" s="90" t="s">
        <v>263</v>
      </c>
      <c r="H19" s="92">
        <v>2342246.91</v>
      </c>
      <c r="I19" s="93" t="s">
        <v>258</v>
      </c>
      <c r="J19" s="96" t="s">
        <v>259</v>
      </c>
      <c r="K19" s="94">
        <v>0.81720000000000004</v>
      </c>
      <c r="L19" s="94">
        <v>1.3599999999999999E-2</v>
      </c>
      <c r="M19" s="92">
        <v>1914084.17</v>
      </c>
      <c r="N19" s="36">
        <v>12</v>
      </c>
      <c r="O19" s="92">
        <v>1914084.17</v>
      </c>
      <c r="P19" s="95">
        <v>2147157.2599999998</v>
      </c>
      <c r="Q19" s="79"/>
      <c r="R19" s="52"/>
      <c r="S19" s="80"/>
      <c r="T19" s="79"/>
      <c r="U19" s="81"/>
      <c r="V19" s="79"/>
      <c r="W19" s="81">
        <v>387196.61777777801</v>
      </c>
      <c r="X19" s="79">
        <f t="shared" si="0"/>
        <v>1759960.6422222217</v>
      </c>
      <c r="Z19" s="81">
        <f>('[1]01'!L16+'[1]02'!L16+'[1]03'!L16+'[1]07'!L16*9)/12</f>
        <v>368087.6866666667</v>
      </c>
      <c r="AA19" s="79">
        <f t="shared" si="1"/>
        <v>1779069.573333333</v>
      </c>
      <c r="AD19" s="81"/>
      <c r="AE19" s="81"/>
      <c r="AF19" s="81"/>
      <c r="AG19" s="79"/>
    </row>
    <row r="20" spans="1:33" s="88" customFormat="1" ht="18" customHeight="1">
      <c r="A20" s="89" t="s">
        <v>49</v>
      </c>
      <c r="B20" s="90" t="s">
        <v>44</v>
      </c>
      <c r="C20" s="89" t="s">
        <v>45</v>
      </c>
      <c r="D20" s="90" t="s">
        <v>46</v>
      </c>
      <c r="E20" s="90" t="s">
        <v>67</v>
      </c>
      <c r="F20" s="91">
        <v>309</v>
      </c>
      <c r="G20" s="90" t="s">
        <v>263</v>
      </c>
      <c r="H20" s="92">
        <v>2342246.91</v>
      </c>
      <c r="I20" s="93" t="s">
        <v>258</v>
      </c>
      <c r="J20" s="93" t="s">
        <v>259</v>
      </c>
      <c r="K20" s="94">
        <v>0.92610000000000003</v>
      </c>
      <c r="L20" s="94">
        <v>3.0999999999999999E-3</v>
      </c>
      <c r="M20" s="92">
        <v>2169154.86</v>
      </c>
      <c r="N20" s="36">
        <v>12</v>
      </c>
      <c r="O20" s="92">
        <v>2169154.86</v>
      </c>
      <c r="P20" s="95">
        <v>2178621.4399999999</v>
      </c>
      <c r="Q20" s="79"/>
      <c r="R20" s="52"/>
      <c r="S20" s="80"/>
      <c r="T20" s="79"/>
      <c r="U20" s="81"/>
      <c r="V20" s="79"/>
      <c r="W20" s="81">
        <v>253434.1</v>
      </c>
      <c r="X20" s="79">
        <f t="shared" si="0"/>
        <v>1925187.3399999999</v>
      </c>
      <c r="Z20" s="81">
        <f>('[1]01'!L17+'[1]02'!L17+'[1]03'!L17+'[1]07'!L17*9)/12</f>
        <v>253434.1</v>
      </c>
      <c r="AA20" s="79">
        <f t="shared" si="1"/>
        <v>1925187.3399999999</v>
      </c>
      <c r="AD20" s="81"/>
      <c r="AE20" s="81"/>
      <c r="AF20" s="81"/>
      <c r="AG20" s="79"/>
    </row>
    <row r="21" spans="1:33" s="88" customFormat="1" ht="18" customHeight="1">
      <c r="A21" s="89" t="s">
        <v>50</v>
      </c>
      <c r="B21" s="90" t="s">
        <v>44</v>
      </c>
      <c r="C21" s="89" t="s">
        <v>45</v>
      </c>
      <c r="D21" s="90" t="s">
        <v>46</v>
      </c>
      <c r="E21" s="90" t="s">
        <v>264</v>
      </c>
      <c r="F21" s="91">
        <v>439</v>
      </c>
      <c r="G21" s="90" t="s">
        <v>263</v>
      </c>
      <c r="H21" s="92">
        <v>2342246.91</v>
      </c>
      <c r="I21" s="93" t="s">
        <v>258</v>
      </c>
      <c r="J21" s="96" t="s">
        <v>265</v>
      </c>
      <c r="K21" s="94">
        <v>1.0092000000000001</v>
      </c>
      <c r="L21" s="94">
        <v>9.1999999999999998E-3</v>
      </c>
      <c r="M21" s="92">
        <v>2363795.58</v>
      </c>
      <c r="N21" s="36">
        <v>12</v>
      </c>
      <c r="O21" s="92">
        <v>2363795.58</v>
      </c>
      <c r="P21" s="95">
        <v>2365864.5699999998</v>
      </c>
      <c r="Q21" s="79"/>
      <c r="R21" s="52"/>
      <c r="S21" s="80"/>
      <c r="T21" s="79"/>
      <c r="U21" s="81"/>
      <c r="V21" s="79"/>
      <c r="W21" s="81">
        <v>1915150.81</v>
      </c>
      <c r="X21" s="79">
        <f t="shared" si="0"/>
        <v>450713.75999999978</v>
      </c>
      <c r="Z21" s="81">
        <f>('[1]01'!L18+'[1]02'!L18+'[1]03'!L18+'[1]07'!L18*9)/12</f>
        <v>1915150.8099999998</v>
      </c>
      <c r="AA21" s="79">
        <f t="shared" si="1"/>
        <v>450713.76</v>
      </c>
      <c r="AD21" s="81"/>
      <c r="AE21" s="81"/>
      <c r="AF21" s="81"/>
      <c r="AG21" s="79"/>
    </row>
    <row r="22" spans="1:33" s="88" customFormat="1" ht="18" customHeight="1">
      <c r="A22" s="89" t="s">
        <v>54</v>
      </c>
      <c r="B22" s="90" t="s">
        <v>44</v>
      </c>
      <c r="C22" s="89" t="s">
        <v>45</v>
      </c>
      <c r="D22" s="90" t="s">
        <v>46</v>
      </c>
      <c r="E22" s="90" t="s">
        <v>71</v>
      </c>
      <c r="F22" s="91">
        <v>419</v>
      </c>
      <c r="G22" s="90" t="s">
        <v>263</v>
      </c>
      <c r="H22" s="92">
        <v>2342246.91</v>
      </c>
      <c r="I22" s="93" t="s">
        <v>258</v>
      </c>
      <c r="J22" s="96" t="s">
        <v>265</v>
      </c>
      <c r="K22" s="94">
        <v>1.0145</v>
      </c>
      <c r="L22" s="94">
        <v>1.4500000000000001E-2</v>
      </c>
      <c r="M22" s="92">
        <v>2376209.4900000002</v>
      </c>
      <c r="N22" s="36">
        <v>12</v>
      </c>
      <c r="O22" s="92">
        <v>2376209.4900000002</v>
      </c>
      <c r="P22" s="95">
        <v>2379488.64</v>
      </c>
      <c r="Q22" s="79"/>
      <c r="R22" s="52"/>
      <c r="S22" s="80"/>
      <c r="T22" s="79"/>
      <c r="U22" s="81"/>
      <c r="V22" s="79"/>
      <c r="W22" s="81">
        <v>1915150.81</v>
      </c>
      <c r="X22" s="79">
        <f t="shared" si="0"/>
        <v>464337.83000000007</v>
      </c>
      <c r="Z22" s="81">
        <f>('[1]01'!L19+'[1]02'!L19+'[1]03'!L19+'[1]07'!L19*9)/12</f>
        <v>1915150.8099999998</v>
      </c>
      <c r="AA22" s="79">
        <f t="shared" si="1"/>
        <v>464337.83000000031</v>
      </c>
      <c r="AD22" s="81"/>
      <c r="AE22" s="81"/>
      <c r="AF22" s="81"/>
      <c r="AG22" s="79"/>
    </row>
    <row r="23" spans="1:33" s="88" customFormat="1" ht="18" customHeight="1">
      <c r="A23" s="89" t="s">
        <v>57</v>
      </c>
      <c r="B23" s="90" t="s">
        <v>44</v>
      </c>
      <c r="C23" s="89" t="s">
        <v>45</v>
      </c>
      <c r="D23" s="90" t="s">
        <v>55</v>
      </c>
      <c r="E23" s="90" t="s">
        <v>73</v>
      </c>
      <c r="F23" s="91">
        <v>268</v>
      </c>
      <c r="G23" s="90" t="s">
        <v>263</v>
      </c>
      <c r="H23" s="92">
        <v>2342246.91</v>
      </c>
      <c r="I23" s="93" t="s">
        <v>258</v>
      </c>
      <c r="J23" s="93" t="s">
        <v>259</v>
      </c>
      <c r="K23" s="94">
        <v>0.81389999999999996</v>
      </c>
      <c r="L23" s="94">
        <v>1.03E-2</v>
      </c>
      <c r="M23" s="92">
        <v>1906354.76</v>
      </c>
      <c r="N23" s="36">
        <v>12</v>
      </c>
      <c r="O23" s="92">
        <v>1906354.76</v>
      </c>
      <c r="P23" s="95">
        <v>1908677.49</v>
      </c>
      <c r="Q23" s="79"/>
      <c r="R23" s="52"/>
      <c r="S23" s="80"/>
      <c r="T23" s="79"/>
      <c r="U23" s="81"/>
      <c r="V23" s="79"/>
      <c r="W23" s="81">
        <v>1629277.14</v>
      </c>
      <c r="X23" s="79">
        <f t="shared" si="0"/>
        <v>279400.35000000009</v>
      </c>
      <c r="Z23" s="81">
        <f>('[1]01'!L20+'[1]02'!L20+'[1]03'!L20+'[1]07'!L20*9)/12</f>
        <v>1629277.14</v>
      </c>
      <c r="AA23" s="79">
        <f t="shared" si="1"/>
        <v>279400.35000000009</v>
      </c>
      <c r="AD23" s="81"/>
      <c r="AE23" s="81"/>
      <c r="AF23" s="81"/>
      <c r="AG23" s="79"/>
    </row>
    <row r="24" spans="1:33" s="88" customFormat="1" ht="18" customHeight="1">
      <c r="A24" s="89" t="s">
        <v>60</v>
      </c>
      <c r="B24" s="90" t="s">
        <v>44</v>
      </c>
      <c r="C24" s="89" t="s">
        <v>45</v>
      </c>
      <c r="D24" s="90" t="s">
        <v>55</v>
      </c>
      <c r="E24" s="90" t="s">
        <v>266</v>
      </c>
      <c r="F24" s="91">
        <v>107</v>
      </c>
      <c r="G24" s="90" t="s">
        <v>263</v>
      </c>
      <c r="H24" s="92">
        <v>2342246.91</v>
      </c>
      <c r="I24" s="93" t="s">
        <v>258</v>
      </c>
      <c r="J24" s="93" t="s">
        <v>259</v>
      </c>
      <c r="K24" s="94">
        <v>0.29599999999999999</v>
      </c>
      <c r="L24" s="94">
        <v>1.2999999999999999E-3</v>
      </c>
      <c r="M24" s="92">
        <v>693305.09</v>
      </c>
      <c r="N24" s="36">
        <v>12</v>
      </c>
      <c r="O24" s="92">
        <v>693305.09</v>
      </c>
      <c r="P24" s="95">
        <v>693597.87</v>
      </c>
      <c r="Q24" s="79"/>
      <c r="R24" s="52"/>
      <c r="S24" s="80"/>
      <c r="T24" s="79"/>
      <c r="U24" s="81"/>
      <c r="V24" s="79"/>
      <c r="W24" s="81">
        <v>253434.1</v>
      </c>
      <c r="X24" s="79">
        <f t="shared" si="0"/>
        <v>440163.77</v>
      </c>
      <c r="Z24" s="81">
        <f>('[1]01'!L21+'[1]02'!L21+'[1]03'!L21+'[1]07'!L21*9)/12</f>
        <v>253434.1</v>
      </c>
      <c r="AA24" s="79">
        <f t="shared" si="1"/>
        <v>440163.77</v>
      </c>
      <c r="AD24" s="81"/>
      <c r="AE24" s="81"/>
      <c r="AF24" s="81"/>
      <c r="AG24" s="79"/>
    </row>
    <row r="25" spans="1:33" s="88" customFormat="1" ht="18" customHeight="1">
      <c r="A25" s="89" t="s">
        <v>63</v>
      </c>
      <c r="B25" s="90" t="s">
        <v>44</v>
      </c>
      <c r="C25" s="89" t="s">
        <v>45</v>
      </c>
      <c r="D25" s="90" t="s">
        <v>46</v>
      </c>
      <c r="E25" s="90" t="s">
        <v>77</v>
      </c>
      <c r="F25" s="91">
        <v>122</v>
      </c>
      <c r="G25" s="90" t="s">
        <v>263</v>
      </c>
      <c r="H25" s="92">
        <v>2342246.91</v>
      </c>
      <c r="I25" s="93" t="s">
        <v>258</v>
      </c>
      <c r="J25" s="96" t="s">
        <v>265</v>
      </c>
      <c r="K25" s="97">
        <v>1.0061</v>
      </c>
      <c r="L25" s="97">
        <v>6.1000000000000004E-3</v>
      </c>
      <c r="M25" s="98">
        <v>2356534.62</v>
      </c>
      <c r="N25" s="36">
        <v>12</v>
      </c>
      <c r="O25" s="98">
        <v>2356534.62</v>
      </c>
      <c r="P25" s="95">
        <v>2137456.46</v>
      </c>
      <c r="Q25" s="79"/>
      <c r="R25" s="52"/>
      <c r="S25" s="80"/>
      <c r="T25" s="79"/>
      <c r="U25" s="81"/>
      <c r="V25" s="79"/>
      <c r="W25" s="81">
        <v>1915150.81</v>
      </c>
      <c r="X25" s="79">
        <f t="shared" si="0"/>
        <v>222305.64999999991</v>
      </c>
      <c r="Z25" s="81">
        <f>('[1]01'!L22+'[1]02'!L22+'[1]03'!L22+'[1]07'!L22*9)/12</f>
        <v>1915150.8099999998</v>
      </c>
      <c r="AA25" s="79">
        <f t="shared" si="1"/>
        <v>222305.65000000014</v>
      </c>
      <c r="AD25" s="81"/>
      <c r="AE25" s="81"/>
      <c r="AF25" s="81"/>
      <c r="AG25" s="79"/>
    </row>
    <row r="26" spans="1:33" s="88" customFormat="1" ht="18" customHeight="1">
      <c r="A26" s="89" t="s">
        <v>66</v>
      </c>
      <c r="B26" s="90" t="s">
        <v>44</v>
      </c>
      <c r="C26" s="89" t="s">
        <v>45</v>
      </c>
      <c r="D26" s="90" t="s">
        <v>55</v>
      </c>
      <c r="E26" s="90" t="s">
        <v>267</v>
      </c>
      <c r="F26" s="91">
        <v>70</v>
      </c>
      <c r="G26" s="90" t="s">
        <v>268</v>
      </c>
      <c r="H26" s="92">
        <v>2011990.1</v>
      </c>
      <c r="I26" s="93" t="s">
        <v>258</v>
      </c>
      <c r="J26" s="96" t="s">
        <v>259</v>
      </c>
      <c r="K26" s="94">
        <v>0.89059999999999995</v>
      </c>
      <c r="L26" s="94">
        <v>1.2999999999999999E-3</v>
      </c>
      <c r="M26" s="92">
        <v>1791878.38</v>
      </c>
      <c r="N26" s="36">
        <v>12</v>
      </c>
      <c r="O26" s="92">
        <v>1791878.38</v>
      </c>
      <c r="P26" s="95">
        <v>1810690.49</v>
      </c>
      <c r="Q26" s="79"/>
      <c r="R26" s="52"/>
      <c r="S26" s="80"/>
      <c r="T26" s="79"/>
      <c r="U26" s="81"/>
      <c r="V26" s="79"/>
      <c r="W26" s="81">
        <v>216686.16</v>
      </c>
      <c r="X26" s="79">
        <f t="shared" si="0"/>
        <v>1594004.33</v>
      </c>
      <c r="Z26" s="81">
        <f>('[1]01'!L23+'[1]02'!L23+'[1]03'!L23+'[1]07'!L23*9)/12</f>
        <v>216686.16</v>
      </c>
      <c r="AA26" s="79">
        <f t="shared" si="1"/>
        <v>1594004.33</v>
      </c>
      <c r="AD26" s="81"/>
      <c r="AE26" s="81"/>
      <c r="AF26" s="81"/>
      <c r="AG26" s="79"/>
    </row>
    <row r="27" spans="1:33" s="88" customFormat="1" ht="18" customHeight="1">
      <c r="A27" s="82" t="s">
        <v>17</v>
      </c>
      <c r="B27" s="83" t="s">
        <v>81</v>
      </c>
      <c r="C27" s="82" t="s">
        <v>82</v>
      </c>
      <c r="D27" s="84" t="s">
        <v>256</v>
      </c>
      <c r="E27" s="83" t="s">
        <v>25</v>
      </c>
      <c r="F27" s="85">
        <v>3580</v>
      </c>
      <c r="G27" s="84" t="s">
        <v>256</v>
      </c>
      <c r="H27" s="86">
        <v>23092021.93</v>
      </c>
      <c r="I27" s="84" t="s">
        <v>256</v>
      </c>
      <c r="J27" s="84" t="s">
        <v>256</v>
      </c>
      <c r="K27" s="87" t="s">
        <v>256</v>
      </c>
      <c r="L27" s="87" t="s">
        <v>256</v>
      </c>
      <c r="M27" s="86">
        <v>21807068.25</v>
      </c>
      <c r="N27" s="87" t="s">
        <v>256</v>
      </c>
      <c r="O27" s="86">
        <v>21807068.25</v>
      </c>
      <c r="P27" s="78">
        <v>21759033.68</v>
      </c>
      <c r="Q27" s="79"/>
      <c r="R27" s="52"/>
      <c r="S27" s="80"/>
      <c r="T27" s="79"/>
      <c r="U27" s="81"/>
      <c r="V27" s="79"/>
      <c r="W27" s="81">
        <v>17169532.059027798</v>
      </c>
      <c r="X27" s="79">
        <f t="shared" si="0"/>
        <v>4589501.6209722012</v>
      </c>
      <c r="Z27" s="81">
        <f>('[1]01'!L24+'[1]02'!L24+'[1]03'!L24+'[1]07'!L24*9)/12</f>
        <v>16048619.348333335</v>
      </c>
      <c r="AA27" s="79">
        <f t="shared" si="1"/>
        <v>5710414.3316666652</v>
      </c>
      <c r="AD27" s="81"/>
      <c r="AE27" s="81"/>
      <c r="AF27" s="81"/>
      <c r="AG27" s="79"/>
    </row>
    <row r="28" spans="1:33" s="88" customFormat="1" ht="18" customHeight="1">
      <c r="A28" s="89" t="s">
        <v>85</v>
      </c>
      <c r="B28" s="90" t="s">
        <v>81</v>
      </c>
      <c r="C28" s="89" t="s">
        <v>82</v>
      </c>
      <c r="D28" s="90" t="s">
        <v>83</v>
      </c>
      <c r="E28" s="90" t="s">
        <v>87</v>
      </c>
      <c r="F28" s="91">
        <v>1043</v>
      </c>
      <c r="G28" s="90" t="s">
        <v>260</v>
      </c>
      <c r="H28" s="92">
        <v>4684303.46</v>
      </c>
      <c r="I28" s="93" t="s">
        <v>258</v>
      </c>
      <c r="J28" s="93" t="s">
        <v>259</v>
      </c>
      <c r="K28" s="94">
        <v>0.68540000000000001</v>
      </c>
      <c r="L28" s="94">
        <v>0</v>
      </c>
      <c r="M28" s="92">
        <v>3210621.59</v>
      </c>
      <c r="N28" s="36">
        <v>12</v>
      </c>
      <c r="O28" s="92">
        <v>3210621.59</v>
      </c>
      <c r="P28" s="95">
        <v>3210621.59</v>
      </c>
      <c r="Q28" s="79"/>
      <c r="R28" s="52"/>
      <c r="S28" s="80"/>
      <c r="T28" s="79"/>
      <c r="U28" s="81"/>
      <c r="V28" s="79"/>
      <c r="W28" s="81">
        <v>2015441.15</v>
      </c>
      <c r="X28" s="79">
        <f t="shared" si="0"/>
        <v>1195180.44</v>
      </c>
      <c r="Z28" s="81">
        <f>('[1]01'!L25+'[1]02'!L25+'[1]03'!L25+'[1]07'!L25*9)/12</f>
        <v>2015441.1499999997</v>
      </c>
      <c r="AA28" s="79">
        <f t="shared" si="1"/>
        <v>1195180.4400000002</v>
      </c>
      <c r="AD28" s="81"/>
      <c r="AE28" s="81"/>
      <c r="AF28" s="81"/>
      <c r="AG28" s="79"/>
    </row>
    <row r="29" spans="1:33" s="88" customFormat="1" ht="18" customHeight="1">
      <c r="A29" s="89" t="s">
        <v>89</v>
      </c>
      <c r="B29" s="90" t="s">
        <v>81</v>
      </c>
      <c r="C29" s="89" t="s">
        <v>82</v>
      </c>
      <c r="D29" s="90" t="s">
        <v>83</v>
      </c>
      <c r="E29" s="90" t="s">
        <v>113</v>
      </c>
      <c r="F29" s="91">
        <v>838</v>
      </c>
      <c r="G29" s="90" t="s">
        <v>263</v>
      </c>
      <c r="H29" s="92">
        <v>2342246.91</v>
      </c>
      <c r="I29" s="93" t="s">
        <v>258</v>
      </c>
      <c r="J29" s="96" t="s">
        <v>265</v>
      </c>
      <c r="K29" s="94">
        <v>1.0314000000000001</v>
      </c>
      <c r="L29" s="94">
        <v>3.1399999999999997E-2</v>
      </c>
      <c r="M29" s="92">
        <v>2415793.46</v>
      </c>
      <c r="N29" s="36">
        <v>12</v>
      </c>
      <c r="O29" s="92">
        <v>2415793.46</v>
      </c>
      <c r="P29" s="95">
        <v>2422878.7599999998</v>
      </c>
      <c r="Q29" s="79"/>
      <c r="R29" s="52"/>
      <c r="S29" s="80"/>
      <c r="T29" s="79"/>
      <c r="U29" s="81"/>
      <c r="V29" s="79"/>
      <c r="W29" s="81">
        <v>1660544.17916667</v>
      </c>
      <c r="X29" s="79">
        <f t="shared" si="0"/>
        <v>762334.58083332982</v>
      </c>
      <c r="Z29" s="81">
        <f>('[1]01'!L26+'[1]02'!L26+'[1]03'!L26+'[1]07'!L26*9)/12</f>
        <v>1898770.3875</v>
      </c>
      <c r="AA29" s="79">
        <f t="shared" si="1"/>
        <v>524108.37249999982</v>
      </c>
      <c r="AD29" s="81"/>
      <c r="AE29" s="81"/>
      <c r="AF29" s="81"/>
      <c r="AG29" s="79"/>
    </row>
    <row r="30" spans="1:33" s="103" customFormat="1" ht="18" customHeight="1">
      <c r="A30" s="99" t="s">
        <v>92</v>
      </c>
      <c r="B30" s="100" t="s">
        <v>81</v>
      </c>
      <c r="C30" s="99" t="s">
        <v>82</v>
      </c>
      <c r="D30" s="100" t="s">
        <v>83</v>
      </c>
      <c r="E30" s="100" t="s">
        <v>115</v>
      </c>
      <c r="F30" s="91">
        <v>379</v>
      </c>
      <c r="G30" s="90" t="s">
        <v>263</v>
      </c>
      <c r="H30" s="92">
        <v>2342246.91</v>
      </c>
      <c r="I30" s="96" t="s">
        <v>258</v>
      </c>
      <c r="J30" s="96" t="s">
        <v>265</v>
      </c>
      <c r="K30" s="94">
        <v>1.0094000000000001</v>
      </c>
      <c r="L30" s="94">
        <v>9.4000000000000004E-3</v>
      </c>
      <c r="M30" s="92">
        <v>2364264.0299999998</v>
      </c>
      <c r="N30" s="36">
        <v>12</v>
      </c>
      <c r="O30" s="92">
        <v>2364264.0299999998</v>
      </c>
      <c r="P30" s="95">
        <v>2366372.0499999998</v>
      </c>
      <c r="Q30" s="101"/>
      <c r="R30" s="52"/>
      <c r="S30" s="80"/>
      <c r="T30" s="79"/>
      <c r="U30" s="81"/>
      <c r="V30" s="79"/>
      <c r="W30" s="102">
        <v>1904275.66805556</v>
      </c>
      <c r="X30" s="101">
        <f t="shared" si="0"/>
        <v>462096.38194443984</v>
      </c>
      <c r="Z30" s="102">
        <f>('[1]01'!L27+'[1]02'!L27+'[1]03'!L27+'[1]07'!L27*9)/12</f>
        <v>1879636.2416666665</v>
      </c>
      <c r="AA30" s="101">
        <f t="shared" si="1"/>
        <v>486735.80833333335</v>
      </c>
      <c r="AD30" s="81"/>
      <c r="AE30" s="81"/>
      <c r="AF30" s="81"/>
      <c r="AG30" s="79"/>
    </row>
    <row r="31" spans="1:33" s="88" customFormat="1" ht="18" customHeight="1">
      <c r="A31" s="89" t="s">
        <v>90</v>
      </c>
      <c r="B31" s="90" t="s">
        <v>81</v>
      </c>
      <c r="C31" s="89" t="s">
        <v>82</v>
      </c>
      <c r="D31" s="90" t="s">
        <v>83</v>
      </c>
      <c r="E31" s="90" t="s">
        <v>269</v>
      </c>
      <c r="F31" s="91">
        <v>275</v>
      </c>
      <c r="G31" s="90" t="s">
        <v>263</v>
      </c>
      <c r="H31" s="92">
        <v>2342246.91</v>
      </c>
      <c r="I31" s="93" t="s">
        <v>258</v>
      </c>
      <c r="J31" s="96" t="s">
        <v>265</v>
      </c>
      <c r="K31" s="94">
        <v>1.0079</v>
      </c>
      <c r="L31" s="94">
        <v>7.9000000000000008E-3</v>
      </c>
      <c r="M31" s="92">
        <v>2360750.66</v>
      </c>
      <c r="N31" s="36">
        <v>12</v>
      </c>
      <c r="O31" s="92">
        <v>2360750.66</v>
      </c>
      <c r="P31" s="95">
        <v>2362526.86</v>
      </c>
      <c r="Q31" s="79"/>
      <c r="R31" s="52"/>
      <c r="S31" s="80"/>
      <c r="T31" s="79"/>
      <c r="U31" s="81"/>
      <c r="V31" s="79"/>
      <c r="W31" s="81">
        <v>2027472.8</v>
      </c>
      <c r="X31" s="79">
        <f t="shared" si="0"/>
        <v>335054.05999999982</v>
      </c>
      <c r="Z31" s="81">
        <f>('[1]01'!L28+'[1]02'!L28+'[1]03'!L28+'[1]07'!L28*9)/12</f>
        <v>696943.77500000002</v>
      </c>
      <c r="AA31" s="79">
        <f t="shared" si="1"/>
        <v>1665583.085</v>
      </c>
      <c r="AD31" s="81"/>
      <c r="AE31" s="81"/>
      <c r="AF31" s="81"/>
      <c r="AG31" s="79"/>
    </row>
    <row r="32" spans="1:33" s="88" customFormat="1" ht="18" customHeight="1">
      <c r="A32" s="89" t="s">
        <v>95</v>
      </c>
      <c r="B32" s="90" t="s">
        <v>81</v>
      </c>
      <c r="C32" s="89" t="s">
        <v>82</v>
      </c>
      <c r="D32" s="90" t="s">
        <v>83</v>
      </c>
      <c r="E32" s="90" t="s">
        <v>119</v>
      </c>
      <c r="F32" s="91">
        <v>299</v>
      </c>
      <c r="G32" s="90" t="s">
        <v>263</v>
      </c>
      <c r="H32" s="92">
        <v>2342246.91</v>
      </c>
      <c r="I32" s="93" t="s">
        <v>258</v>
      </c>
      <c r="J32" s="96" t="s">
        <v>265</v>
      </c>
      <c r="K32" s="94">
        <v>1.0077</v>
      </c>
      <c r="L32" s="94">
        <v>7.7000000000000002E-3</v>
      </c>
      <c r="M32" s="92">
        <v>2360282.21</v>
      </c>
      <c r="N32" s="36">
        <v>12</v>
      </c>
      <c r="O32" s="92">
        <v>2360282.21</v>
      </c>
      <c r="P32" s="95">
        <v>2362019.38</v>
      </c>
      <c r="Q32" s="79"/>
      <c r="R32" s="52"/>
      <c r="S32" s="80"/>
      <c r="T32" s="79"/>
      <c r="U32" s="81"/>
      <c r="V32" s="79"/>
      <c r="W32" s="81">
        <v>1657070.4134722201</v>
      </c>
      <c r="X32" s="79">
        <f t="shared" si="0"/>
        <v>704948.96652777982</v>
      </c>
      <c r="Z32" s="81">
        <f>('[1]01'!L29+'[1]02'!L29+'[1]03'!L29+'[1]07'!L29*9)/12</f>
        <v>1653099.9458333335</v>
      </c>
      <c r="AA32" s="79">
        <f t="shared" si="1"/>
        <v>708919.43416666635</v>
      </c>
      <c r="AD32" s="81"/>
      <c r="AE32" s="81"/>
      <c r="AF32" s="81"/>
      <c r="AG32" s="79"/>
    </row>
    <row r="33" spans="1:33" s="88" customFormat="1" ht="18" customHeight="1">
      <c r="A33" s="89" t="s">
        <v>97</v>
      </c>
      <c r="B33" s="90" t="s">
        <v>81</v>
      </c>
      <c r="C33" s="89" t="s">
        <v>82</v>
      </c>
      <c r="D33" s="90" t="s">
        <v>83</v>
      </c>
      <c r="E33" s="90" t="s">
        <v>121</v>
      </c>
      <c r="F33" s="91">
        <v>363</v>
      </c>
      <c r="G33" s="90" t="s">
        <v>263</v>
      </c>
      <c r="H33" s="92">
        <v>2342246.91</v>
      </c>
      <c r="I33" s="93" t="s">
        <v>258</v>
      </c>
      <c r="J33" s="96" t="s">
        <v>265</v>
      </c>
      <c r="K33" s="94">
        <v>1.0125</v>
      </c>
      <c r="L33" s="94">
        <v>1.2500000000000001E-2</v>
      </c>
      <c r="M33" s="92">
        <v>2371525</v>
      </c>
      <c r="N33" s="36">
        <v>12</v>
      </c>
      <c r="O33" s="92">
        <v>2371525</v>
      </c>
      <c r="P33" s="95">
        <v>2374335.7000000002</v>
      </c>
      <c r="Q33" s="79"/>
      <c r="R33" s="52"/>
      <c r="S33" s="80"/>
      <c r="T33" s="79"/>
      <c r="U33" s="81"/>
      <c r="V33" s="79"/>
      <c r="W33" s="81">
        <v>1879636.24166667</v>
      </c>
      <c r="X33" s="79">
        <f t="shared" si="0"/>
        <v>494699.45833333023</v>
      </c>
      <c r="Z33" s="81">
        <f>('[1]01'!L30+'[1]02'!L30+'[1]03'!L30+'[1]07'!L30*9)/12</f>
        <v>1879636.2416666665</v>
      </c>
      <c r="AA33" s="79">
        <f t="shared" si="1"/>
        <v>494699.45833333372</v>
      </c>
      <c r="AD33" s="81"/>
      <c r="AE33" s="81"/>
      <c r="AF33" s="81"/>
      <c r="AG33" s="79"/>
    </row>
    <row r="34" spans="1:33" s="88" customFormat="1" ht="18" customHeight="1">
      <c r="A34" s="89" t="s">
        <v>98</v>
      </c>
      <c r="B34" s="90" t="s">
        <v>81</v>
      </c>
      <c r="C34" s="89" t="s">
        <v>82</v>
      </c>
      <c r="D34" s="90" t="s">
        <v>83</v>
      </c>
      <c r="E34" s="90" t="s">
        <v>123</v>
      </c>
      <c r="F34" s="91">
        <v>121</v>
      </c>
      <c r="G34" s="90" t="s">
        <v>263</v>
      </c>
      <c r="H34" s="92">
        <v>2342246.91</v>
      </c>
      <c r="I34" s="93" t="s">
        <v>258</v>
      </c>
      <c r="J34" s="96" t="s">
        <v>265</v>
      </c>
      <c r="K34" s="97">
        <v>1.0044</v>
      </c>
      <c r="L34" s="97">
        <v>4.4000000000000003E-3</v>
      </c>
      <c r="M34" s="98">
        <v>2352552.7999999998</v>
      </c>
      <c r="N34" s="36">
        <v>12</v>
      </c>
      <c r="O34" s="98">
        <v>2352552.7999999998</v>
      </c>
      <c r="P34" s="95">
        <v>2287321.2200000002</v>
      </c>
      <c r="Q34" s="79"/>
      <c r="R34" s="52"/>
      <c r="S34" s="80"/>
      <c r="T34" s="79"/>
      <c r="U34" s="81"/>
      <c r="V34" s="79"/>
      <c r="W34" s="81">
        <v>2027472.8</v>
      </c>
      <c r="X34" s="79">
        <f t="shared" si="0"/>
        <v>259848.42000000016</v>
      </c>
      <c r="Z34" s="81">
        <f>('[1]01'!L31+'[1]02'!L31+'[1]03'!L31+'[1]07'!L31*9)/12</f>
        <v>2027472.8</v>
      </c>
      <c r="AA34" s="79">
        <f t="shared" si="1"/>
        <v>259848.42000000016</v>
      </c>
      <c r="AD34" s="81"/>
      <c r="AE34" s="81"/>
      <c r="AF34" s="81"/>
      <c r="AG34" s="79"/>
    </row>
    <row r="35" spans="1:33" s="88" customFormat="1" ht="18" customHeight="1">
      <c r="A35" s="89" t="s">
        <v>100</v>
      </c>
      <c r="B35" s="90" t="s">
        <v>81</v>
      </c>
      <c r="C35" s="89" t="s">
        <v>82</v>
      </c>
      <c r="D35" s="90" t="s">
        <v>83</v>
      </c>
      <c r="E35" s="90" t="s">
        <v>125</v>
      </c>
      <c r="F35" s="91">
        <v>191</v>
      </c>
      <c r="G35" s="90" t="s">
        <v>263</v>
      </c>
      <c r="H35" s="92">
        <v>2342246.91</v>
      </c>
      <c r="I35" s="93" t="s">
        <v>258</v>
      </c>
      <c r="J35" s="93" t="s">
        <v>265</v>
      </c>
      <c r="K35" s="94">
        <v>1.0053000000000001</v>
      </c>
      <c r="L35" s="94">
        <v>5.3E-3</v>
      </c>
      <c r="M35" s="92">
        <v>2354660.8199999998</v>
      </c>
      <c r="N35" s="36">
        <v>12</v>
      </c>
      <c r="O35" s="92">
        <v>2354660.8199999998</v>
      </c>
      <c r="P35" s="95">
        <v>2355870.98</v>
      </c>
      <c r="Q35" s="79"/>
      <c r="R35" s="52"/>
      <c r="S35" s="80"/>
      <c r="T35" s="79"/>
      <c r="U35" s="81"/>
      <c r="V35" s="79"/>
      <c r="W35" s="81">
        <v>1970146.0066666701</v>
      </c>
      <c r="X35" s="79">
        <f t="shared" si="0"/>
        <v>385724.97333332989</v>
      </c>
      <c r="Z35" s="81">
        <f>('[1]01'!L32+'[1]02'!L32+'[1]03'!L32+'[1]07'!L32*9)/12</f>
        <v>1970146.0066666666</v>
      </c>
      <c r="AA35" s="79">
        <f t="shared" si="1"/>
        <v>385724.97333333339</v>
      </c>
      <c r="AD35" s="81"/>
      <c r="AE35" s="81"/>
      <c r="AF35" s="81"/>
      <c r="AG35" s="79"/>
    </row>
    <row r="36" spans="1:33" s="88" customFormat="1" ht="18" customHeight="1">
      <c r="A36" s="89" t="s">
        <v>102</v>
      </c>
      <c r="B36" s="90" t="s">
        <v>81</v>
      </c>
      <c r="C36" s="89" t="s">
        <v>82</v>
      </c>
      <c r="D36" s="90" t="s">
        <v>83</v>
      </c>
      <c r="E36" s="90" t="s">
        <v>127</v>
      </c>
      <c r="F36" s="91">
        <v>71</v>
      </c>
      <c r="G36" s="100" t="s">
        <v>268</v>
      </c>
      <c r="H36" s="92">
        <v>2011990.1</v>
      </c>
      <c r="I36" s="93" t="s">
        <v>258</v>
      </c>
      <c r="J36" s="93" t="s">
        <v>265</v>
      </c>
      <c r="K36" s="94">
        <v>1.0023</v>
      </c>
      <c r="L36" s="94">
        <v>2.3E-3</v>
      </c>
      <c r="M36" s="92">
        <v>2016617.68</v>
      </c>
      <c r="N36" s="36">
        <v>12</v>
      </c>
      <c r="O36" s="92">
        <v>2016617.68</v>
      </c>
      <c r="P36" s="95">
        <v>2017087.14</v>
      </c>
      <c r="Q36" s="79"/>
      <c r="R36" s="52"/>
      <c r="S36" s="80"/>
      <c r="T36" s="79"/>
      <c r="U36" s="81"/>
      <c r="V36" s="79"/>
      <c r="W36" s="81">
        <v>2027472.8</v>
      </c>
      <c r="X36" s="79">
        <f t="shared" si="0"/>
        <v>-10385.660000000149</v>
      </c>
      <c r="Z36" s="81">
        <f>('[1]01'!L33+'[1]02'!L33+'[1]03'!L33+'[1]07'!L33*9)/12</f>
        <v>2027472.8</v>
      </c>
      <c r="AA36" s="79">
        <f t="shared" si="1"/>
        <v>-10385.660000000149</v>
      </c>
      <c r="AD36" s="81"/>
      <c r="AE36" s="81"/>
      <c r="AF36" s="81"/>
      <c r="AG36" s="79"/>
    </row>
    <row r="37" spans="1:33" s="88" customFormat="1" ht="18" customHeight="1">
      <c r="A37" s="82" t="s">
        <v>18</v>
      </c>
      <c r="B37" s="83" t="s">
        <v>128</v>
      </c>
      <c r="C37" s="82" t="s">
        <v>129</v>
      </c>
      <c r="D37" s="84" t="s">
        <v>256</v>
      </c>
      <c r="E37" s="83" t="s">
        <v>25</v>
      </c>
      <c r="F37" s="85">
        <v>250</v>
      </c>
      <c r="G37" s="84" t="s">
        <v>256</v>
      </c>
      <c r="H37" s="86">
        <v>2342246.91</v>
      </c>
      <c r="I37" s="84" t="s">
        <v>256</v>
      </c>
      <c r="J37" s="84" t="s">
        <v>256</v>
      </c>
      <c r="K37" s="87" t="s">
        <v>256</v>
      </c>
      <c r="L37" s="87" t="s">
        <v>256</v>
      </c>
      <c r="M37" s="86">
        <v>2368948.52</v>
      </c>
      <c r="N37" s="87" t="s">
        <v>256</v>
      </c>
      <c r="O37" s="86">
        <v>2368948.52</v>
      </c>
      <c r="P37" s="78">
        <v>2371524.9900000002</v>
      </c>
      <c r="Q37" s="79"/>
      <c r="R37" s="52"/>
      <c r="S37" s="80"/>
      <c r="T37" s="79"/>
      <c r="U37" s="81"/>
      <c r="V37" s="79"/>
      <c r="W37" s="81">
        <v>1915150.81</v>
      </c>
      <c r="X37" s="79">
        <f t="shared" si="0"/>
        <v>456374.18000000017</v>
      </c>
      <c r="Z37" s="81">
        <f>('[1]01'!L34+'[1]02'!L34+'[1]03'!L34+'[1]07'!L34*9)/12</f>
        <v>1915150.8099999998</v>
      </c>
      <c r="AA37" s="79">
        <f t="shared" si="1"/>
        <v>456374.1800000004</v>
      </c>
      <c r="AD37" s="81"/>
      <c r="AE37" s="81"/>
      <c r="AF37" s="81"/>
      <c r="AG37" s="79"/>
    </row>
    <row r="38" spans="1:33" s="88" customFormat="1" ht="18" customHeight="1">
      <c r="A38" s="89" t="s">
        <v>132</v>
      </c>
      <c r="B38" s="90" t="s">
        <v>128</v>
      </c>
      <c r="C38" s="89" t="s">
        <v>129</v>
      </c>
      <c r="D38" s="90" t="s">
        <v>130</v>
      </c>
      <c r="E38" s="90" t="s">
        <v>136</v>
      </c>
      <c r="F38" s="91">
        <v>250</v>
      </c>
      <c r="G38" s="90" t="s">
        <v>263</v>
      </c>
      <c r="H38" s="92">
        <v>2342246.91</v>
      </c>
      <c r="I38" s="93" t="s">
        <v>258</v>
      </c>
      <c r="J38" s="96" t="s">
        <v>265</v>
      </c>
      <c r="K38" s="94">
        <v>1.0114000000000001</v>
      </c>
      <c r="L38" s="94">
        <v>1.14E-2</v>
      </c>
      <c r="M38" s="92">
        <v>2368948.52</v>
      </c>
      <c r="N38" s="36">
        <v>12</v>
      </c>
      <c r="O38" s="92">
        <v>2368948.52</v>
      </c>
      <c r="P38" s="95">
        <v>2371524.9900000002</v>
      </c>
      <c r="Q38" s="79"/>
      <c r="R38" s="52"/>
      <c r="S38" s="80"/>
      <c r="T38" s="79"/>
      <c r="U38" s="81"/>
      <c r="V38" s="79"/>
      <c r="W38" s="81">
        <v>1915150.81</v>
      </c>
      <c r="X38" s="79">
        <f t="shared" si="0"/>
        <v>456374.18000000017</v>
      </c>
      <c r="Z38" s="81">
        <f>('[1]01'!L35+'[1]02'!L35+'[1]03'!L35+'[1]07'!L35*9)/12</f>
        <v>1915150.8099999998</v>
      </c>
      <c r="AA38" s="79">
        <f t="shared" si="1"/>
        <v>456374.1800000004</v>
      </c>
      <c r="AD38" s="81"/>
      <c r="AE38" s="81"/>
      <c r="AF38" s="81"/>
      <c r="AG38" s="79"/>
    </row>
    <row r="39" spans="1:33" s="88" customFormat="1" ht="18" customHeight="1">
      <c r="A39" s="82" t="s">
        <v>270</v>
      </c>
      <c r="B39" s="83" t="s">
        <v>137</v>
      </c>
      <c r="C39" s="82" t="s">
        <v>138</v>
      </c>
      <c r="D39" s="84" t="s">
        <v>256</v>
      </c>
      <c r="E39" s="83" t="s">
        <v>25</v>
      </c>
      <c r="F39" s="85">
        <v>372</v>
      </c>
      <c r="G39" s="84" t="s">
        <v>256</v>
      </c>
      <c r="H39" s="86">
        <v>4684493.82</v>
      </c>
      <c r="I39" s="84" t="s">
        <v>256</v>
      </c>
      <c r="J39" s="84" t="s">
        <v>256</v>
      </c>
      <c r="K39" s="87" t="s">
        <v>256</v>
      </c>
      <c r="L39" s="87" t="s">
        <v>256</v>
      </c>
      <c r="M39" s="86">
        <v>4704871.37</v>
      </c>
      <c r="N39" s="87" t="s">
        <v>256</v>
      </c>
      <c r="O39" s="86">
        <v>4704871.37</v>
      </c>
      <c r="P39" s="78">
        <v>4706803.72</v>
      </c>
      <c r="Q39" s="79"/>
      <c r="R39" s="52"/>
      <c r="S39" s="80"/>
      <c r="T39" s="79"/>
      <c r="U39" s="81"/>
      <c r="V39" s="79"/>
      <c r="W39" s="81">
        <v>3367024.08</v>
      </c>
      <c r="X39" s="79">
        <f t="shared" si="0"/>
        <v>1339779.6399999997</v>
      </c>
      <c r="Z39" s="81">
        <f>('[1]01'!L36+'[1]02'!L36+'[1]03'!L36+'[1]07'!L36*9)/12</f>
        <v>3882965.22</v>
      </c>
      <c r="AA39" s="79">
        <f t="shared" si="1"/>
        <v>823838.49999999953</v>
      </c>
      <c r="AD39" s="81"/>
      <c r="AE39" s="81"/>
      <c r="AF39" s="81"/>
      <c r="AG39" s="79"/>
    </row>
    <row r="40" spans="1:33" s="88" customFormat="1" ht="18" customHeight="1">
      <c r="A40" s="89" t="s">
        <v>141</v>
      </c>
      <c r="B40" s="90" t="s">
        <v>137</v>
      </c>
      <c r="C40" s="89" t="s">
        <v>138</v>
      </c>
      <c r="D40" s="90" t="s">
        <v>143</v>
      </c>
      <c r="E40" s="90" t="s">
        <v>150</v>
      </c>
      <c r="F40" s="91">
        <v>234</v>
      </c>
      <c r="G40" s="90" t="s">
        <v>263</v>
      </c>
      <c r="H40" s="92">
        <v>2342246.91</v>
      </c>
      <c r="I40" s="93" t="s">
        <v>258</v>
      </c>
      <c r="J40" s="93" t="s">
        <v>265</v>
      </c>
      <c r="K40" s="94">
        <v>1.0059</v>
      </c>
      <c r="L40" s="94">
        <v>5.8999999999999999E-3</v>
      </c>
      <c r="M40" s="92">
        <v>2356066.17</v>
      </c>
      <c r="N40" s="36">
        <v>12</v>
      </c>
      <c r="O40" s="92">
        <v>2356066.17</v>
      </c>
      <c r="P40" s="95">
        <v>2357393.44</v>
      </c>
      <c r="Q40" s="79"/>
      <c r="R40" s="52"/>
      <c r="S40" s="80"/>
      <c r="T40" s="79"/>
      <c r="U40" s="81"/>
      <c r="V40" s="79"/>
      <c r="W40" s="81">
        <v>2027472.8</v>
      </c>
      <c r="X40" s="79">
        <f t="shared" si="0"/>
        <v>329920.6399999999</v>
      </c>
      <c r="Z40" s="81">
        <f>('[1]01'!L37+'[1]02'!L37+'[1]03'!L37+'[1]07'!L37*9)/12</f>
        <v>2027472.8</v>
      </c>
      <c r="AA40" s="79">
        <f t="shared" si="1"/>
        <v>329920.6399999999</v>
      </c>
      <c r="AD40" s="81"/>
      <c r="AE40" s="81"/>
      <c r="AF40" s="81"/>
      <c r="AG40" s="79"/>
    </row>
    <row r="41" spans="1:33" s="88" customFormat="1" ht="18" customHeight="1">
      <c r="A41" s="89" t="s">
        <v>142</v>
      </c>
      <c r="B41" s="90" t="s">
        <v>137</v>
      </c>
      <c r="C41" s="89" t="s">
        <v>138</v>
      </c>
      <c r="D41" s="90" t="s">
        <v>143</v>
      </c>
      <c r="E41" s="90" t="s">
        <v>271</v>
      </c>
      <c r="F41" s="91">
        <v>138</v>
      </c>
      <c r="G41" s="90" t="s">
        <v>263</v>
      </c>
      <c r="H41" s="92">
        <v>2342246.91</v>
      </c>
      <c r="I41" s="93" t="s">
        <v>258</v>
      </c>
      <c r="J41" s="96" t="s">
        <v>265</v>
      </c>
      <c r="K41" s="94">
        <v>1.0027999999999999</v>
      </c>
      <c r="L41" s="94">
        <v>2.8E-3</v>
      </c>
      <c r="M41" s="92">
        <v>2348805.2000000002</v>
      </c>
      <c r="N41" s="36">
        <v>12</v>
      </c>
      <c r="O41" s="92">
        <v>2348805.2000000002</v>
      </c>
      <c r="P41" s="95">
        <v>2349410.2799999998</v>
      </c>
      <c r="Q41" s="79"/>
      <c r="R41" s="52"/>
      <c r="S41" s="80"/>
      <c r="T41" s="79"/>
      <c r="U41" s="81"/>
      <c r="V41" s="79"/>
      <c r="W41" s="81">
        <v>1339551.28</v>
      </c>
      <c r="X41" s="79">
        <f t="shared" si="0"/>
        <v>1009858.9999999998</v>
      </c>
      <c r="Z41" s="81">
        <f>('[1]01'!L38+'[1]02'!L38+'[1]03'!L38+'[1]07'!L38*9)/12</f>
        <v>1855492.42</v>
      </c>
      <c r="AA41" s="79">
        <f t="shared" si="1"/>
        <v>493917.85999999987</v>
      </c>
      <c r="AD41" s="81"/>
      <c r="AE41" s="81"/>
      <c r="AF41" s="81"/>
      <c r="AG41" s="79"/>
    </row>
    <row r="42" spans="1:33" s="88" customFormat="1" ht="18" customHeight="1">
      <c r="A42" s="82" t="s">
        <v>19</v>
      </c>
      <c r="B42" s="83" t="s">
        <v>164</v>
      </c>
      <c r="C42" s="82" t="s">
        <v>165</v>
      </c>
      <c r="D42" s="84" t="s">
        <v>256</v>
      </c>
      <c r="E42" s="83" t="s">
        <v>25</v>
      </c>
      <c r="F42" s="85">
        <v>1809</v>
      </c>
      <c r="G42" s="84" t="s">
        <v>256</v>
      </c>
      <c r="H42" s="86">
        <f>SUM(H43:H46)</f>
        <v>9038730.8300000001</v>
      </c>
      <c r="I42" s="84" t="s">
        <v>256</v>
      </c>
      <c r="J42" s="84" t="s">
        <v>256</v>
      </c>
      <c r="K42" s="87" t="s">
        <v>256</v>
      </c>
      <c r="L42" s="87" t="s">
        <v>256</v>
      </c>
      <c r="M42" s="86">
        <f>SUM(M43:M46)</f>
        <v>9259887.1899999995</v>
      </c>
      <c r="N42" s="87" t="s">
        <v>256</v>
      </c>
      <c r="O42" s="86">
        <f t="shared" ref="O42:P42" si="2">SUM(O43:O46)</f>
        <v>6446106.9400000004</v>
      </c>
      <c r="P42" s="86">
        <f t="shared" si="2"/>
        <v>6312666.1399999997</v>
      </c>
      <c r="Q42" s="79"/>
      <c r="R42" s="52"/>
      <c r="S42" s="80"/>
      <c r="T42" s="79"/>
      <c r="U42" s="81"/>
      <c r="V42" s="79"/>
      <c r="W42" s="81">
        <v>3934896.99</v>
      </c>
      <c r="X42" s="79">
        <f t="shared" si="0"/>
        <v>2377769.1499999994</v>
      </c>
      <c r="Z42" s="81">
        <f>('[1]01'!L39+'[1]02'!L39+'[1]03'!L39+'[1]07'!L39*9)/12</f>
        <v>3934896.99</v>
      </c>
      <c r="AA42" s="79">
        <f t="shared" si="1"/>
        <v>2377769.1499999994</v>
      </c>
      <c r="AD42" s="81"/>
      <c r="AE42" s="81"/>
      <c r="AF42" s="81"/>
      <c r="AG42" s="79"/>
    </row>
    <row r="43" spans="1:33" s="88" customFormat="1" ht="18" customHeight="1">
      <c r="A43" s="89" t="s">
        <v>156</v>
      </c>
      <c r="B43" s="90" t="s">
        <v>164</v>
      </c>
      <c r="C43" s="89" t="s">
        <v>165</v>
      </c>
      <c r="D43" s="90" t="s">
        <v>166</v>
      </c>
      <c r="E43" s="104" t="s">
        <v>272</v>
      </c>
      <c r="F43" s="91">
        <v>706</v>
      </c>
      <c r="G43" s="90" t="s">
        <v>263</v>
      </c>
      <c r="H43" s="92">
        <v>2342246.91</v>
      </c>
      <c r="I43" s="93" t="s">
        <v>258</v>
      </c>
      <c r="J43" s="96" t="s">
        <v>265</v>
      </c>
      <c r="K43" s="97">
        <v>1.0321</v>
      </c>
      <c r="L43" s="97">
        <v>3.2099999999999997E-2</v>
      </c>
      <c r="M43" s="98">
        <v>2417433.04</v>
      </c>
      <c r="N43" s="36">
        <v>12</v>
      </c>
      <c r="O43" s="98">
        <v>2417433.04</v>
      </c>
      <c r="P43" s="95">
        <v>2301882.19</v>
      </c>
      <c r="Q43" s="79"/>
      <c r="R43" s="52"/>
      <c r="S43" s="80"/>
      <c r="T43" s="79"/>
      <c r="U43" s="81"/>
      <c r="V43" s="79"/>
      <c r="W43" s="81">
        <v>2201407.75</v>
      </c>
      <c r="X43" s="79">
        <f t="shared" si="0"/>
        <v>100474.43999999994</v>
      </c>
      <c r="Z43" s="81">
        <f>('[1]01'!L40+'[1]02'!L40+'[1]03'!L40+'[1]07'!L40*9)/12</f>
        <v>2201407.75</v>
      </c>
      <c r="AA43" s="79">
        <f t="shared" si="1"/>
        <v>100474.43999999994</v>
      </c>
      <c r="AD43" s="81"/>
      <c r="AE43" s="81"/>
      <c r="AF43" s="81"/>
      <c r="AG43" s="79"/>
    </row>
    <row r="44" spans="1:33" s="88" customFormat="1" ht="18" customHeight="1">
      <c r="A44" s="89" t="s">
        <v>157</v>
      </c>
      <c r="B44" s="90" t="s">
        <v>164</v>
      </c>
      <c r="C44" s="89" t="s">
        <v>165</v>
      </c>
      <c r="D44" s="90" t="s">
        <v>166</v>
      </c>
      <c r="E44" s="104" t="s">
        <v>273</v>
      </c>
      <c r="F44" s="91">
        <v>86</v>
      </c>
      <c r="G44" s="90" t="s">
        <v>268</v>
      </c>
      <c r="H44" s="92">
        <v>2011990.1</v>
      </c>
      <c r="I44" s="93" t="s">
        <v>258</v>
      </c>
      <c r="J44" s="96" t="s">
        <v>265</v>
      </c>
      <c r="K44" s="97">
        <v>1.0034000000000001</v>
      </c>
      <c r="L44" s="97">
        <v>3.3999999999999998E-3</v>
      </c>
      <c r="M44" s="98">
        <v>2018830.87</v>
      </c>
      <c r="N44" s="36">
        <v>12</v>
      </c>
      <c r="O44" s="98">
        <v>2018830.87</v>
      </c>
      <c r="P44" s="95">
        <v>2000940.92</v>
      </c>
      <c r="Q44" s="79"/>
      <c r="R44" s="52"/>
      <c r="S44" s="80"/>
      <c r="T44" s="79"/>
      <c r="U44" s="81"/>
      <c r="V44" s="79"/>
      <c r="W44" s="81">
        <v>1733489.24</v>
      </c>
      <c r="X44" s="79">
        <f t="shared" si="0"/>
        <v>267451.67999999993</v>
      </c>
      <c r="Z44" s="81">
        <f>('[1]01'!L41+'[1]02'!L41+'[1]03'!L41+'[1]07'!L41*9)/12</f>
        <v>1733489.24</v>
      </c>
      <c r="AA44" s="79">
        <f t="shared" si="1"/>
        <v>267451.67999999993</v>
      </c>
      <c r="AD44" s="81"/>
      <c r="AE44" s="81"/>
      <c r="AF44" s="81"/>
      <c r="AG44" s="79"/>
    </row>
    <row r="45" spans="1:33" s="88" customFormat="1" ht="18" customHeight="1">
      <c r="A45" s="89" t="s">
        <v>158</v>
      </c>
      <c r="B45" s="90" t="s">
        <v>164</v>
      </c>
      <c r="C45" s="89" t="s">
        <v>165</v>
      </c>
      <c r="D45" s="90" t="s">
        <v>166</v>
      </c>
      <c r="E45" s="104" t="s">
        <v>274</v>
      </c>
      <c r="F45" s="91">
        <v>412</v>
      </c>
      <c r="G45" s="90" t="s">
        <v>263</v>
      </c>
      <c r="H45" s="92">
        <v>2342246.91</v>
      </c>
      <c r="I45" s="93" t="s">
        <v>258</v>
      </c>
      <c r="J45" s="96" t="s">
        <v>265</v>
      </c>
      <c r="K45" s="97">
        <v>1.0149999999999999</v>
      </c>
      <c r="L45" s="97">
        <v>1.5041317740493889E-2</v>
      </c>
      <c r="M45" s="98">
        <v>2377380.61</v>
      </c>
      <c r="N45" s="36">
        <v>5</v>
      </c>
      <c r="O45" s="98">
        <v>990575.25</v>
      </c>
      <c r="P45" s="95">
        <v>990575.25</v>
      </c>
      <c r="Q45" s="79"/>
      <c r="R45" s="52"/>
      <c r="S45" s="80"/>
      <c r="T45" s="79"/>
      <c r="U45" s="81"/>
      <c r="V45" s="79"/>
      <c r="W45" s="81">
        <v>1733489.24</v>
      </c>
      <c r="X45" s="79">
        <f t="shared" si="0"/>
        <v>-742913.99</v>
      </c>
      <c r="Z45" s="81">
        <f>('[1]01'!L42+'[1]02'!L42+'[1]03'!L42+'[1]07'!L42*9)/12</f>
        <v>1638198.0250000001</v>
      </c>
      <c r="AA45" s="79">
        <f t="shared" si="1"/>
        <v>-647622.77500000014</v>
      </c>
      <c r="AD45" s="81"/>
      <c r="AE45" s="81"/>
      <c r="AF45" s="81"/>
      <c r="AG45" s="79"/>
    </row>
    <row r="46" spans="1:33" s="88" customFormat="1" ht="18" customHeight="1">
      <c r="A46" s="89" t="s">
        <v>161</v>
      </c>
      <c r="B46" s="90" t="s">
        <v>164</v>
      </c>
      <c r="C46" s="89" t="s">
        <v>165</v>
      </c>
      <c r="D46" s="90" t="s">
        <v>166</v>
      </c>
      <c r="E46" s="104" t="s">
        <v>275</v>
      </c>
      <c r="F46" s="91">
        <v>800</v>
      </c>
      <c r="G46" s="90" t="s">
        <v>263</v>
      </c>
      <c r="H46" s="92">
        <v>2342246.91</v>
      </c>
      <c r="I46" s="93" t="s">
        <v>258</v>
      </c>
      <c r="J46" s="96" t="s">
        <v>265</v>
      </c>
      <c r="K46" s="97">
        <v>1.0444</v>
      </c>
      <c r="L46" s="97">
        <v>4.4390230404872208E-2</v>
      </c>
      <c r="M46" s="98">
        <v>2446242.67</v>
      </c>
      <c r="N46" s="36">
        <v>5</v>
      </c>
      <c r="O46" s="98">
        <v>1019267.78</v>
      </c>
      <c r="P46" s="95">
        <v>1019267.78</v>
      </c>
      <c r="Q46" s="79"/>
      <c r="R46" s="52"/>
      <c r="S46" s="80"/>
      <c r="T46" s="79"/>
      <c r="U46" s="81"/>
      <c r="V46" s="79"/>
      <c r="W46" s="81">
        <v>1733489.24</v>
      </c>
      <c r="X46" s="79">
        <f t="shared" si="0"/>
        <v>-714221.46</v>
      </c>
      <c r="Z46" s="81">
        <f>('[1]01'!L43+'[1]02'!L43+'[1]03'!L43+'[1]07'!L43*9)/12</f>
        <v>1638198.0250000001</v>
      </c>
      <c r="AA46" s="79">
        <f t="shared" si="1"/>
        <v>-618930.24500000011</v>
      </c>
      <c r="AD46" s="81"/>
      <c r="AE46" s="81"/>
      <c r="AF46" s="81"/>
      <c r="AG46" s="79"/>
    </row>
    <row r="47" spans="1:33" s="88" customFormat="1" ht="18" customHeight="1">
      <c r="A47" s="82" t="s">
        <v>20</v>
      </c>
      <c r="B47" s="83" t="s">
        <v>183</v>
      </c>
      <c r="C47" s="82" t="s">
        <v>184</v>
      </c>
      <c r="D47" s="84" t="s">
        <v>256</v>
      </c>
      <c r="E47" s="83" t="s">
        <v>25</v>
      </c>
      <c r="F47" s="85">
        <v>283</v>
      </c>
      <c r="G47" s="84" t="s">
        <v>256</v>
      </c>
      <c r="H47" s="86">
        <v>2342246.91</v>
      </c>
      <c r="I47" s="84" t="s">
        <v>256</v>
      </c>
      <c r="J47" s="84" t="s">
        <v>256</v>
      </c>
      <c r="K47" s="87" t="s">
        <v>256</v>
      </c>
      <c r="L47" s="87" t="s">
        <v>256</v>
      </c>
      <c r="M47" s="86">
        <v>2367543.1800000002</v>
      </c>
      <c r="N47" s="87" t="s">
        <v>256</v>
      </c>
      <c r="O47" s="86">
        <v>2367543.1800000002</v>
      </c>
      <c r="P47" s="78">
        <v>2370002.54</v>
      </c>
      <c r="Q47" s="79"/>
      <c r="R47" s="52"/>
      <c r="S47" s="80"/>
      <c r="T47" s="79"/>
      <c r="U47" s="81"/>
      <c r="V47" s="79"/>
      <c r="W47" s="81">
        <v>1615118.62625</v>
      </c>
      <c r="X47" s="79">
        <f t="shared" si="0"/>
        <v>754883.91375000007</v>
      </c>
      <c r="Z47" s="81">
        <f>('[1]01'!L42+'[1]02'!L42+'[1]03'!L42+'[1]07'!L42*9)/12</f>
        <v>1638198.0250000001</v>
      </c>
      <c r="AA47" s="79">
        <f t="shared" si="1"/>
        <v>731804.5149999999</v>
      </c>
      <c r="AD47" s="81"/>
      <c r="AE47" s="81"/>
      <c r="AF47" s="81"/>
      <c r="AG47" s="79"/>
    </row>
    <row r="48" spans="1:33" s="88" customFormat="1" ht="18" customHeight="1">
      <c r="A48" s="89" t="s">
        <v>168</v>
      </c>
      <c r="B48" s="90" t="s">
        <v>276</v>
      </c>
      <c r="C48" s="89" t="s">
        <v>184</v>
      </c>
      <c r="D48" s="90" t="s">
        <v>185</v>
      </c>
      <c r="E48" s="90" t="s">
        <v>194</v>
      </c>
      <c r="F48" s="91">
        <v>283</v>
      </c>
      <c r="G48" s="90" t="s">
        <v>263</v>
      </c>
      <c r="H48" s="92">
        <v>2342246.91</v>
      </c>
      <c r="I48" s="93" t="s">
        <v>258</v>
      </c>
      <c r="J48" s="93" t="s">
        <v>265</v>
      </c>
      <c r="K48" s="94">
        <v>1.0107999999999999</v>
      </c>
      <c r="L48" s="94">
        <v>1.0800000000000001E-2</v>
      </c>
      <c r="M48" s="92">
        <v>2367543.1800000002</v>
      </c>
      <c r="N48" s="36">
        <v>12</v>
      </c>
      <c r="O48" s="92">
        <v>2367543.1800000002</v>
      </c>
      <c r="P48" s="95">
        <v>2370002.54</v>
      </c>
      <c r="Q48" s="79"/>
      <c r="R48" s="52"/>
      <c r="S48" s="80"/>
      <c r="T48" s="79"/>
      <c r="U48" s="81"/>
      <c r="V48" s="79"/>
      <c r="W48" s="81">
        <v>1615118.62625</v>
      </c>
      <c r="X48" s="79">
        <f t="shared" si="0"/>
        <v>754883.91375000007</v>
      </c>
      <c r="Z48" s="81">
        <f>('[1]01'!L43+'[1]02'!L43+'[1]03'!L43+'[1]07'!L43*9)/12</f>
        <v>1638198.0250000001</v>
      </c>
      <c r="AA48" s="79">
        <f t="shared" si="1"/>
        <v>731804.5149999999</v>
      </c>
      <c r="AD48" s="81"/>
      <c r="AE48" s="81"/>
      <c r="AF48" s="81"/>
      <c r="AG48" s="79"/>
    </row>
    <row r="49" spans="1:33" ht="4.5" customHeight="1"/>
    <row r="50" spans="1:33" ht="20.25" customHeight="1">
      <c r="B50" s="105" t="s">
        <v>277</v>
      </c>
    </row>
    <row r="51" spans="1:33" ht="13.5" customHeight="1">
      <c r="D51" s="105"/>
      <c r="E51" s="106"/>
      <c r="F51" s="107"/>
      <c r="G51" s="106"/>
      <c r="H51" s="184" t="s">
        <v>356</v>
      </c>
      <c r="M51" s="108"/>
      <c r="N51" s="108"/>
      <c r="O51" s="108"/>
      <c r="P51" s="108"/>
    </row>
    <row r="52" spans="1:33" s="64" customFormat="1" ht="5.25" customHeight="1">
      <c r="A52" s="65"/>
      <c r="B52" s="105"/>
      <c r="C52" s="10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R52" s="52"/>
      <c r="S52" s="52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</row>
    <row r="53" spans="1:33" s="64" customFormat="1">
      <c r="A53" s="65"/>
      <c r="B53" s="105"/>
      <c r="C53" s="105"/>
      <c r="D53" s="65"/>
      <c r="E53" s="65"/>
      <c r="F53" s="65"/>
      <c r="G53" s="65"/>
      <c r="H53" s="65"/>
      <c r="I53" s="65"/>
      <c r="J53" s="65"/>
      <c r="K53" s="65"/>
      <c r="L53" s="65"/>
      <c r="M53" s="108"/>
      <c r="N53" s="108"/>
      <c r="O53" s="108"/>
      <c r="R53" s="52"/>
      <c r="S53" s="52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</row>
  </sheetData>
  <autoFilter ref="A13:M48">
    <filterColumn colId="11"/>
  </autoFilter>
  <mergeCells count="16">
    <mergeCell ref="P11:P12"/>
    <mergeCell ref="A7:P7"/>
    <mergeCell ref="A9:P9"/>
    <mergeCell ref="A11:A12"/>
    <mergeCell ref="B11:C11"/>
    <mergeCell ref="D11:E11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</mergeCells>
  <printOptions horizontalCentered="1"/>
  <pageMargins left="0.39370078740157483" right="0.39370078740157483" top="0.98425196850393704" bottom="0.39370078740157483" header="0.78740157480314965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"/>
  <sheetViews>
    <sheetView zoomScale="84" zoomScaleNormal="84" workbookViewId="0">
      <pane xSplit="2" ySplit="15" topLeftCell="C32" activePane="bottomRight" state="frozen"/>
      <selection activeCell="D18" sqref="D18"/>
      <selection pane="topRight" activeCell="D18" sqref="D18"/>
      <selection pane="bottomLeft" activeCell="D18" sqref="D18"/>
      <selection pane="bottomRight" activeCell="I37" sqref="I37"/>
    </sheetView>
  </sheetViews>
  <sheetFormatPr defaultColWidth="9" defaultRowHeight="15.75"/>
  <cols>
    <col min="1" max="1" width="4.5" style="11" customWidth="1"/>
    <col min="2" max="2" width="34" style="11" customWidth="1"/>
    <col min="3" max="3" width="5" style="11" customWidth="1"/>
    <col min="4" max="4" width="12.125" style="11" customWidth="1"/>
    <col min="5" max="5" width="10.125" style="11" customWidth="1"/>
    <col min="6" max="9" width="11.125" style="11" customWidth="1"/>
    <col min="10" max="10" width="11.25" style="11" customWidth="1"/>
    <col min="11" max="16384" width="9" style="11"/>
  </cols>
  <sheetData>
    <row r="1" spans="1:10" s="112" customFormat="1" ht="18">
      <c r="I1" s="181"/>
      <c r="J1" s="182" t="s">
        <v>352</v>
      </c>
    </row>
    <row r="2" spans="1:10" s="112" customFormat="1" ht="18">
      <c r="I2" s="181"/>
      <c r="J2" s="183" t="s">
        <v>349</v>
      </c>
    </row>
    <row r="3" spans="1:10" s="112" customFormat="1" ht="18">
      <c r="I3" s="181"/>
      <c r="J3" s="183" t="s">
        <v>350</v>
      </c>
    </row>
    <row r="4" spans="1:10" ht="18">
      <c r="J4" s="3" t="s">
        <v>355</v>
      </c>
    </row>
    <row r="5" spans="1:10" ht="18">
      <c r="J5" s="4" t="s">
        <v>0</v>
      </c>
    </row>
    <row r="6" spans="1:10" s="165" customFormat="1" ht="16.149999999999999" customHeight="1"/>
    <row r="7" spans="1:10" ht="108.75" customHeight="1">
      <c r="A7" s="288" t="s">
        <v>318</v>
      </c>
      <c r="B7" s="288"/>
      <c r="C7" s="288"/>
      <c r="D7" s="288"/>
      <c r="E7" s="288"/>
      <c r="F7" s="288"/>
      <c r="G7" s="288"/>
      <c r="H7" s="288"/>
      <c r="I7" s="288"/>
      <c r="J7" s="288"/>
    </row>
    <row r="8" spans="1:10" ht="6.6" customHeight="1"/>
    <row r="9" spans="1:10" ht="39" customHeight="1">
      <c r="A9" s="268" t="s">
        <v>347</v>
      </c>
      <c r="B9" s="268"/>
      <c r="C9" s="268"/>
      <c r="D9" s="268"/>
      <c r="E9" s="268"/>
      <c r="F9" s="268"/>
      <c r="G9" s="268"/>
      <c r="H9" s="268"/>
      <c r="I9" s="268"/>
      <c r="J9" s="268"/>
    </row>
    <row r="10" spans="1:10" ht="6.75" customHeight="1">
      <c r="E10" s="166"/>
      <c r="F10" s="166"/>
    </row>
    <row r="11" spans="1:10" ht="20.100000000000001" customHeight="1">
      <c r="A11" s="289" t="s">
        <v>9</v>
      </c>
      <c r="B11" s="289" t="s">
        <v>3</v>
      </c>
      <c r="C11" s="289"/>
      <c r="D11" s="290" t="s">
        <v>346</v>
      </c>
      <c r="E11" s="293" t="s">
        <v>319</v>
      </c>
      <c r="F11" s="294" t="s">
        <v>320</v>
      </c>
      <c r="G11" s="294"/>
      <c r="H11" s="294"/>
      <c r="I11" s="294"/>
      <c r="J11" s="295" t="s">
        <v>321</v>
      </c>
    </row>
    <row r="12" spans="1:10" ht="20.100000000000001" customHeight="1">
      <c r="A12" s="289"/>
      <c r="B12" s="289"/>
      <c r="C12" s="289"/>
      <c r="D12" s="291"/>
      <c r="E12" s="293"/>
      <c r="F12" s="296" t="s">
        <v>322</v>
      </c>
      <c r="G12" s="296"/>
      <c r="H12" s="296"/>
      <c r="I12" s="296"/>
      <c r="J12" s="295"/>
    </row>
    <row r="13" spans="1:10" ht="20.100000000000001" customHeight="1">
      <c r="A13" s="289"/>
      <c r="B13" s="289" t="s">
        <v>10</v>
      </c>
      <c r="C13" s="289" t="s">
        <v>11</v>
      </c>
      <c r="D13" s="291"/>
      <c r="E13" s="293"/>
      <c r="F13" s="294" t="s">
        <v>323</v>
      </c>
      <c r="G13" s="294" t="s">
        <v>324</v>
      </c>
      <c r="H13" s="294" t="s">
        <v>325</v>
      </c>
      <c r="I13" s="294" t="s">
        <v>326</v>
      </c>
      <c r="J13" s="295"/>
    </row>
    <row r="14" spans="1:10" ht="20.100000000000001" customHeight="1">
      <c r="A14" s="289"/>
      <c r="B14" s="289"/>
      <c r="C14" s="289"/>
      <c r="D14" s="292"/>
      <c r="E14" s="293"/>
      <c r="F14" s="294"/>
      <c r="G14" s="294"/>
      <c r="H14" s="294"/>
      <c r="I14" s="294"/>
      <c r="J14" s="295"/>
    </row>
    <row r="15" spans="1:10" s="169" customFormat="1" ht="15" customHeight="1">
      <c r="A15" s="167">
        <v>1</v>
      </c>
      <c r="B15" s="167">
        <v>2</v>
      </c>
      <c r="C15" s="167">
        <v>3</v>
      </c>
      <c r="D15" s="168">
        <v>4</v>
      </c>
      <c r="E15" s="167">
        <v>5</v>
      </c>
      <c r="F15" s="167">
        <v>6</v>
      </c>
      <c r="G15" s="167">
        <v>7</v>
      </c>
      <c r="H15" s="167">
        <v>8</v>
      </c>
      <c r="I15" s="167">
        <v>9</v>
      </c>
      <c r="J15" s="167">
        <v>10</v>
      </c>
    </row>
    <row r="16" spans="1:10" s="177" customFormat="1" ht="24" customHeight="1">
      <c r="A16" s="170">
        <v>1</v>
      </c>
      <c r="B16" s="171" t="s">
        <v>327</v>
      </c>
      <c r="C16" s="172" t="s">
        <v>328</v>
      </c>
      <c r="D16" s="173">
        <v>1745</v>
      </c>
      <c r="E16" s="174">
        <v>6118.58</v>
      </c>
      <c r="F16" s="175">
        <v>0.80794999999999995</v>
      </c>
      <c r="G16" s="175">
        <v>0.97899999999999998</v>
      </c>
      <c r="H16" s="175">
        <v>1</v>
      </c>
      <c r="I16" s="175">
        <v>0.94976000000000005</v>
      </c>
      <c r="J16" s="176">
        <v>4596.55</v>
      </c>
    </row>
    <row r="17" spans="1:10" s="177" customFormat="1" ht="24" customHeight="1">
      <c r="A17" s="170">
        <v>2</v>
      </c>
      <c r="B17" s="171" t="s">
        <v>23</v>
      </c>
      <c r="C17" s="172" t="s">
        <v>24</v>
      </c>
      <c r="D17" s="173">
        <v>72948</v>
      </c>
      <c r="E17" s="174">
        <v>6118.58</v>
      </c>
      <c r="F17" s="175">
        <v>1.07524</v>
      </c>
      <c r="G17" s="175">
        <v>1</v>
      </c>
      <c r="H17" s="175">
        <v>1.06914</v>
      </c>
      <c r="I17" s="175">
        <v>1.04983</v>
      </c>
      <c r="J17" s="176">
        <v>7384.3</v>
      </c>
    </row>
    <row r="18" spans="1:10" s="177" customFormat="1" ht="24" customHeight="1">
      <c r="A18" s="170">
        <v>3</v>
      </c>
      <c r="B18" s="171" t="s">
        <v>44</v>
      </c>
      <c r="C18" s="172" t="s">
        <v>45</v>
      </c>
      <c r="D18" s="173">
        <v>39901</v>
      </c>
      <c r="E18" s="174">
        <v>6118.58</v>
      </c>
      <c r="F18" s="175">
        <v>1.14089</v>
      </c>
      <c r="G18" s="175">
        <v>1.008</v>
      </c>
      <c r="H18" s="175">
        <v>1.0969199999999999</v>
      </c>
      <c r="I18" s="175">
        <v>1.0205</v>
      </c>
      <c r="J18" s="176">
        <v>7876.67</v>
      </c>
    </row>
    <row r="19" spans="1:10" s="177" customFormat="1" ht="24" customHeight="1">
      <c r="A19" s="170">
        <v>4</v>
      </c>
      <c r="B19" s="171" t="s">
        <v>81</v>
      </c>
      <c r="C19" s="172" t="s">
        <v>82</v>
      </c>
      <c r="D19" s="173">
        <v>40852</v>
      </c>
      <c r="E19" s="174">
        <v>6118.58</v>
      </c>
      <c r="F19" s="175">
        <v>1.0626500000000001</v>
      </c>
      <c r="G19" s="175">
        <v>1</v>
      </c>
      <c r="H19" s="175">
        <v>1.12158</v>
      </c>
      <c r="I19" s="175">
        <v>1</v>
      </c>
      <c r="J19" s="176">
        <v>7292.41</v>
      </c>
    </row>
    <row r="20" spans="1:10" s="177" customFormat="1" ht="24" customHeight="1">
      <c r="A20" s="170">
        <v>5</v>
      </c>
      <c r="B20" s="171" t="s">
        <v>128</v>
      </c>
      <c r="C20" s="172" t="s">
        <v>129</v>
      </c>
      <c r="D20" s="173">
        <v>8685</v>
      </c>
      <c r="E20" s="174">
        <v>6118.58</v>
      </c>
      <c r="F20" s="175">
        <v>1.08954</v>
      </c>
      <c r="G20" s="175">
        <v>1.0029999999999999</v>
      </c>
      <c r="H20" s="175">
        <v>1.12175</v>
      </c>
      <c r="I20" s="175">
        <v>1.02</v>
      </c>
      <c r="J20" s="176">
        <v>7650.52</v>
      </c>
    </row>
    <row r="21" spans="1:10" s="177" customFormat="1" ht="24" customHeight="1">
      <c r="A21" s="170">
        <v>6</v>
      </c>
      <c r="B21" s="171" t="s">
        <v>137</v>
      </c>
      <c r="C21" s="172" t="s">
        <v>138</v>
      </c>
      <c r="D21" s="173">
        <v>57927</v>
      </c>
      <c r="E21" s="174">
        <v>6118.58</v>
      </c>
      <c r="F21" s="175">
        <v>1.08372</v>
      </c>
      <c r="G21" s="175">
        <v>1.0029999999999999</v>
      </c>
      <c r="H21" s="175">
        <v>1.07396</v>
      </c>
      <c r="I21" s="175">
        <v>1.042</v>
      </c>
      <c r="J21" s="176">
        <v>7442.6</v>
      </c>
    </row>
    <row r="22" spans="1:10" s="177" customFormat="1" ht="24" customHeight="1">
      <c r="A22" s="170">
        <v>7</v>
      </c>
      <c r="B22" s="171" t="s">
        <v>153</v>
      </c>
      <c r="C22" s="172" t="s">
        <v>154</v>
      </c>
      <c r="D22" s="173">
        <v>24466</v>
      </c>
      <c r="E22" s="178">
        <v>6118.58</v>
      </c>
      <c r="F22" s="175">
        <v>1.08769</v>
      </c>
      <c r="G22" s="175">
        <v>1</v>
      </c>
      <c r="H22" s="175">
        <v>1.1165799999999999</v>
      </c>
      <c r="I22" s="175">
        <v>1.0377000000000001</v>
      </c>
      <c r="J22" s="176">
        <v>7711.12</v>
      </c>
    </row>
    <row r="23" spans="1:10" s="177" customFormat="1" ht="24" customHeight="1">
      <c r="A23" s="170">
        <v>8</v>
      </c>
      <c r="B23" s="171" t="s">
        <v>164</v>
      </c>
      <c r="C23" s="172" t="s">
        <v>165</v>
      </c>
      <c r="D23" s="173">
        <v>27702</v>
      </c>
      <c r="E23" s="178">
        <v>6118.58</v>
      </c>
      <c r="F23" s="175">
        <v>1.09589</v>
      </c>
      <c r="G23" s="175">
        <v>1.008</v>
      </c>
      <c r="H23" s="175">
        <v>1.1193</v>
      </c>
      <c r="I23" s="175">
        <v>1.022</v>
      </c>
      <c r="J23" s="176">
        <v>7731.71</v>
      </c>
    </row>
    <row r="24" spans="1:10" s="177" customFormat="1" ht="24" customHeight="1">
      <c r="A24" s="170">
        <v>9</v>
      </c>
      <c r="B24" s="171" t="s">
        <v>183</v>
      </c>
      <c r="C24" s="172" t="s">
        <v>184</v>
      </c>
      <c r="D24" s="173">
        <v>44246</v>
      </c>
      <c r="E24" s="178">
        <v>6118.58</v>
      </c>
      <c r="F24" s="175">
        <v>1.1347499999999999</v>
      </c>
      <c r="G24" s="175">
        <v>1.008</v>
      </c>
      <c r="H24" s="175">
        <v>1.08952</v>
      </c>
      <c r="I24" s="175">
        <v>1.004</v>
      </c>
      <c r="J24" s="176">
        <v>7655.62</v>
      </c>
    </row>
    <row r="25" spans="1:10" s="177" customFormat="1" ht="24" customHeight="1">
      <c r="A25" s="170">
        <v>10</v>
      </c>
      <c r="B25" s="171" t="s">
        <v>329</v>
      </c>
      <c r="C25" s="172" t="s">
        <v>330</v>
      </c>
      <c r="D25" s="173">
        <v>111208</v>
      </c>
      <c r="E25" s="178">
        <v>6118.58</v>
      </c>
      <c r="F25" s="175">
        <v>0.85006000000000004</v>
      </c>
      <c r="G25" s="175">
        <v>0.97899999999999998</v>
      </c>
      <c r="H25" s="175">
        <v>1</v>
      </c>
      <c r="I25" s="175">
        <v>0.96843000000000001</v>
      </c>
      <c r="J25" s="176">
        <v>4931.18</v>
      </c>
    </row>
    <row r="26" spans="1:10" s="177" customFormat="1" ht="24" customHeight="1">
      <c r="A26" s="170">
        <v>11</v>
      </c>
      <c r="B26" s="171" t="s">
        <v>331</v>
      </c>
      <c r="C26" s="172" t="s">
        <v>295</v>
      </c>
      <c r="D26" s="173">
        <v>92279</v>
      </c>
      <c r="E26" s="178">
        <v>6118.58</v>
      </c>
      <c r="F26" s="175">
        <v>0.85689000000000004</v>
      </c>
      <c r="G26" s="175">
        <v>0.97899999999999998</v>
      </c>
      <c r="H26" s="175">
        <v>1</v>
      </c>
      <c r="I26" s="175">
        <v>0.94976000000000005</v>
      </c>
      <c r="J26" s="176">
        <v>4874.97</v>
      </c>
    </row>
    <row r="27" spans="1:10" s="177" customFormat="1" ht="24" customHeight="1">
      <c r="A27" s="170">
        <v>12</v>
      </c>
      <c r="B27" s="171" t="s">
        <v>332</v>
      </c>
      <c r="C27" s="172" t="s">
        <v>333</v>
      </c>
      <c r="D27" s="173">
        <v>21459</v>
      </c>
      <c r="E27" s="178">
        <v>6118.58</v>
      </c>
      <c r="F27" s="175">
        <v>1.98491</v>
      </c>
      <c r="G27" s="175">
        <v>1.0389999999999999</v>
      </c>
      <c r="H27" s="175">
        <v>1</v>
      </c>
      <c r="I27" s="175">
        <v>1</v>
      </c>
      <c r="J27" s="176">
        <v>12618.48</v>
      </c>
    </row>
    <row r="28" spans="1:10" s="177" customFormat="1" ht="24" customHeight="1">
      <c r="A28" s="170">
        <v>13</v>
      </c>
      <c r="B28" s="171" t="s">
        <v>334</v>
      </c>
      <c r="C28" s="172" t="s">
        <v>335</v>
      </c>
      <c r="D28" s="173">
        <v>15912</v>
      </c>
      <c r="E28" s="178">
        <v>6118.58</v>
      </c>
      <c r="F28" s="175">
        <v>1.97349</v>
      </c>
      <c r="G28" s="175">
        <v>1.0389999999999999</v>
      </c>
      <c r="H28" s="175">
        <v>1</v>
      </c>
      <c r="I28" s="175">
        <v>1</v>
      </c>
      <c r="J28" s="176">
        <v>12545.88</v>
      </c>
    </row>
    <row r="29" spans="1:10" s="177" customFormat="1" ht="24" customHeight="1">
      <c r="A29" s="170">
        <v>14</v>
      </c>
      <c r="B29" s="171" t="s">
        <v>336</v>
      </c>
      <c r="C29" s="172" t="s">
        <v>337</v>
      </c>
      <c r="D29" s="173">
        <v>16208</v>
      </c>
      <c r="E29" s="174">
        <v>6118.58</v>
      </c>
      <c r="F29" s="175">
        <v>1.9901800000000001</v>
      </c>
      <c r="G29" s="175">
        <v>1.0389999999999999</v>
      </c>
      <c r="H29" s="175">
        <v>1</v>
      </c>
      <c r="I29" s="175">
        <v>1</v>
      </c>
      <c r="J29" s="176">
        <v>12651.98</v>
      </c>
    </row>
    <row r="30" spans="1:10" s="177" customFormat="1" ht="24" customHeight="1">
      <c r="A30" s="170">
        <v>15</v>
      </c>
      <c r="B30" s="171" t="s">
        <v>338</v>
      </c>
      <c r="C30" s="172" t="s">
        <v>196</v>
      </c>
      <c r="D30" s="173">
        <v>17473</v>
      </c>
      <c r="E30" s="174">
        <v>6118.58</v>
      </c>
      <c r="F30" s="175">
        <v>0.99387999999999999</v>
      </c>
      <c r="G30" s="175">
        <v>1.1100000000000001</v>
      </c>
      <c r="H30" s="175">
        <v>1.05714</v>
      </c>
      <c r="I30" s="175">
        <v>1</v>
      </c>
      <c r="J30" s="176">
        <v>7135.76</v>
      </c>
    </row>
    <row r="31" spans="1:10" s="177" customFormat="1" ht="24" customHeight="1">
      <c r="A31" s="170">
        <v>16</v>
      </c>
      <c r="B31" s="171" t="s">
        <v>339</v>
      </c>
      <c r="C31" s="172" t="s">
        <v>207</v>
      </c>
      <c r="D31" s="173">
        <v>15653</v>
      </c>
      <c r="E31" s="174">
        <v>6118.58</v>
      </c>
      <c r="F31" s="175">
        <v>1.07063</v>
      </c>
      <c r="G31" s="175">
        <v>1</v>
      </c>
      <c r="H31" s="175">
        <v>1.11476</v>
      </c>
      <c r="I31" s="175">
        <v>1</v>
      </c>
      <c r="J31" s="176">
        <v>7302.5</v>
      </c>
    </row>
    <row r="32" spans="1:10" s="177" customFormat="1" ht="24" customHeight="1">
      <c r="A32" s="170">
        <v>17</v>
      </c>
      <c r="B32" s="171" t="s">
        <v>340</v>
      </c>
      <c r="C32" s="172" t="s">
        <v>215</v>
      </c>
      <c r="D32" s="173">
        <v>30988</v>
      </c>
      <c r="E32" s="174">
        <v>6118.58</v>
      </c>
      <c r="F32" s="175">
        <v>1.1476599999999999</v>
      </c>
      <c r="G32" s="175">
        <v>1</v>
      </c>
      <c r="H32" s="175">
        <v>1.12158</v>
      </c>
      <c r="I32" s="175">
        <v>1</v>
      </c>
      <c r="J32" s="176">
        <v>7875.79</v>
      </c>
    </row>
    <row r="33" spans="1:10" s="177" customFormat="1" ht="24" customHeight="1">
      <c r="A33" s="170">
        <v>18</v>
      </c>
      <c r="B33" s="171" t="s">
        <v>341</v>
      </c>
      <c r="C33" s="172" t="s">
        <v>342</v>
      </c>
      <c r="D33" s="173">
        <v>5670</v>
      </c>
      <c r="E33" s="174">
        <v>6118.58</v>
      </c>
      <c r="F33" s="175">
        <v>0.93830999999999998</v>
      </c>
      <c r="G33" s="175">
        <v>1.1100000000000001</v>
      </c>
      <c r="H33" s="175">
        <v>1.1200000000000001</v>
      </c>
      <c r="I33" s="175">
        <v>1</v>
      </c>
      <c r="J33" s="176">
        <v>7137.37</v>
      </c>
    </row>
    <row r="34" spans="1:10" s="177" customFormat="1" ht="24" customHeight="1">
      <c r="A34" s="170">
        <v>19</v>
      </c>
      <c r="B34" s="171" t="s">
        <v>343</v>
      </c>
      <c r="C34" s="172" t="s">
        <v>344</v>
      </c>
      <c r="D34" s="173">
        <v>2727</v>
      </c>
      <c r="E34" s="174">
        <v>6118.58</v>
      </c>
      <c r="F34" s="175">
        <v>0.96130000000000004</v>
      </c>
      <c r="G34" s="175">
        <v>1.1100000000000001</v>
      </c>
      <c r="H34" s="175">
        <v>1</v>
      </c>
      <c r="I34" s="175">
        <v>1</v>
      </c>
      <c r="J34" s="176">
        <v>6528.79</v>
      </c>
    </row>
    <row r="35" spans="1:10" s="177" customFormat="1" ht="24" customHeight="1">
      <c r="A35" s="170">
        <v>20</v>
      </c>
      <c r="B35" s="171" t="s">
        <v>345</v>
      </c>
      <c r="C35" s="172" t="s">
        <v>230</v>
      </c>
      <c r="D35" s="173">
        <v>10592</v>
      </c>
      <c r="E35" s="174">
        <v>6118.58</v>
      </c>
      <c r="F35" s="175">
        <v>0.84353</v>
      </c>
      <c r="G35" s="175">
        <v>0.97899999999999998</v>
      </c>
      <c r="H35" s="175">
        <v>1.06352</v>
      </c>
      <c r="I35" s="175">
        <v>0.94976000000000005</v>
      </c>
      <c r="J35" s="176">
        <v>5103.8</v>
      </c>
    </row>
    <row r="36" spans="1:10" ht="7.5" customHeight="1">
      <c r="E36" s="179"/>
      <c r="F36" s="179"/>
      <c r="G36" s="179"/>
      <c r="H36" s="179"/>
      <c r="I36" s="179"/>
      <c r="J36" s="179"/>
    </row>
    <row r="37" spans="1:10" ht="13.5" customHeight="1">
      <c r="D37" s="180"/>
      <c r="E37" s="180"/>
      <c r="F37" s="180"/>
      <c r="G37" s="180"/>
      <c r="H37" s="180"/>
      <c r="I37" s="184" t="s">
        <v>356</v>
      </c>
    </row>
    <row r="38" spans="1:10" ht="11.1" customHeight="1"/>
    <row r="40" spans="1:10">
      <c r="E40" s="179"/>
      <c r="G40" s="179"/>
      <c r="H40" s="179"/>
      <c r="I40" s="179"/>
      <c r="J40" s="179"/>
    </row>
    <row r="44" spans="1:10">
      <c r="E44" s="179"/>
      <c r="F44" s="179"/>
      <c r="G44" s="179"/>
      <c r="H44" s="179"/>
      <c r="I44" s="179"/>
      <c r="J44" s="179"/>
    </row>
  </sheetData>
  <autoFilter ref="A15:J15">
    <filterColumn colId="3"/>
    <filterColumn colId="5"/>
    <filterColumn colId="9"/>
  </autoFilter>
  <mergeCells count="15">
    <mergeCell ref="A7:J7"/>
    <mergeCell ref="A9:J9"/>
    <mergeCell ref="A11:A14"/>
    <mergeCell ref="B11:C12"/>
    <mergeCell ref="D11:D14"/>
    <mergeCell ref="E11:E14"/>
    <mergeCell ref="F11:I11"/>
    <mergeCell ref="J11:J14"/>
    <mergeCell ref="F12:I12"/>
    <mergeCell ref="B13:B14"/>
    <mergeCell ref="C13:C14"/>
    <mergeCell ref="F13:F14"/>
    <mergeCell ref="G13:G14"/>
    <mergeCell ref="H13:H14"/>
    <mergeCell ref="I13:I14"/>
  </mergeCells>
  <printOptions horizontalCentered="1"/>
  <pageMargins left="1.1811023622047245" right="0.39370078740157483" top="0.78740157480314965" bottom="0.78740157480314965" header="0.31496062992125984" footer="0.31496062992125984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31"/>
  <sheetViews>
    <sheetView zoomScale="85" zoomScaleNormal="85" workbookViewId="0">
      <pane xSplit="2" ySplit="11" topLeftCell="C12" activePane="bottomRight" state="frozen"/>
      <selection activeCell="D18" sqref="D18"/>
      <selection pane="topRight" activeCell="D18" sqref="D18"/>
      <selection pane="bottomLeft" activeCell="D18" sqref="D18"/>
      <selection pane="bottomRight" activeCell="A12" sqref="A12:XFD12"/>
    </sheetView>
  </sheetViews>
  <sheetFormatPr defaultColWidth="9" defaultRowHeight="15.75"/>
  <cols>
    <col min="1" max="1" width="10.625" style="112" customWidth="1"/>
    <col min="2" max="2" width="19.75" style="112" customWidth="1"/>
    <col min="3" max="3" width="64.625" style="112" customWidth="1"/>
    <col min="4" max="4" width="5.625" style="159" customWidth="1"/>
    <col min="5" max="5" width="24.75" style="159" customWidth="1"/>
    <col min="6" max="6" width="17.625" style="112" customWidth="1"/>
    <col min="7" max="7" width="12.625" style="112" customWidth="1"/>
    <col min="8" max="9" width="11.625" style="112" customWidth="1"/>
    <col min="10" max="10" width="29.875" style="112" customWidth="1"/>
    <col min="11" max="16384" width="9" style="112"/>
  </cols>
  <sheetData>
    <row r="1" spans="1:11" ht="18">
      <c r="D1" s="112"/>
      <c r="E1" s="112"/>
      <c r="I1" s="181"/>
      <c r="J1" s="182" t="s">
        <v>504</v>
      </c>
    </row>
    <row r="2" spans="1:11" ht="18">
      <c r="D2" s="112"/>
      <c r="E2" s="112"/>
      <c r="I2" s="181"/>
      <c r="J2" s="183" t="s">
        <v>349</v>
      </c>
    </row>
    <row r="3" spans="1:11" ht="18">
      <c r="D3" s="112"/>
      <c r="E3" s="112"/>
      <c r="I3" s="181"/>
      <c r="J3" s="183" t="s">
        <v>350</v>
      </c>
    </row>
    <row r="4" spans="1:11" customFormat="1" ht="26.25" customHeight="1">
      <c r="A4" s="288" t="s">
        <v>357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</row>
    <row r="5" spans="1:11" customFormat="1" ht="29.25" customHeight="1">
      <c r="A5" s="288" t="s">
        <v>358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</row>
    <row r="6" spans="1:11" s="185" customFormat="1" ht="16.149999999999999" customHeight="1"/>
    <row r="7" spans="1:11" customFormat="1" ht="39.75" customHeight="1">
      <c r="A7" s="267" t="s">
        <v>278</v>
      </c>
      <c r="B7" s="267"/>
      <c r="C7" s="267"/>
      <c r="D7" s="267"/>
      <c r="E7" s="267"/>
      <c r="F7" s="267"/>
      <c r="G7" s="267"/>
      <c r="H7" s="267"/>
      <c r="I7" s="267"/>
      <c r="J7" s="267"/>
    </row>
    <row r="8" spans="1:11" customFormat="1" ht="11.45" customHeight="1">
      <c r="A8" s="109"/>
      <c r="B8" s="109"/>
      <c r="C8" s="109"/>
      <c r="D8" s="110"/>
      <c r="E8" s="110"/>
      <c r="F8" s="109"/>
      <c r="G8" s="109"/>
      <c r="H8" s="111"/>
      <c r="I8" s="111"/>
    </row>
    <row r="9" spans="1:11" ht="34.15" customHeight="1">
      <c r="A9" s="298" t="s">
        <v>279</v>
      </c>
      <c r="B9" s="299" t="s">
        <v>280</v>
      </c>
      <c r="C9" s="299"/>
      <c r="D9" s="299" t="s">
        <v>281</v>
      </c>
      <c r="E9" s="299"/>
      <c r="F9" s="300" t="s">
        <v>282</v>
      </c>
      <c r="G9" s="300" t="s">
        <v>283</v>
      </c>
      <c r="H9" s="301" t="s">
        <v>284</v>
      </c>
      <c r="I9" s="301"/>
      <c r="J9" s="301" t="s">
        <v>285</v>
      </c>
    </row>
    <row r="10" spans="1:11" ht="34.15" customHeight="1">
      <c r="A10" s="298"/>
      <c r="B10" s="113" t="s">
        <v>286</v>
      </c>
      <c r="C10" s="114" t="s">
        <v>287</v>
      </c>
      <c r="D10" s="113" t="s">
        <v>286</v>
      </c>
      <c r="E10" s="114" t="s">
        <v>288</v>
      </c>
      <c r="F10" s="300"/>
      <c r="G10" s="300"/>
      <c r="H10" s="115" t="s">
        <v>289</v>
      </c>
      <c r="I10" s="115" t="s">
        <v>290</v>
      </c>
      <c r="J10" s="301"/>
    </row>
    <row r="11" spans="1:11" s="117" customFormat="1" ht="12.75">
      <c r="A11" s="116" t="s">
        <v>16</v>
      </c>
      <c r="B11" s="116" t="s">
        <v>261</v>
      </c>
      <c r="C11" s="116" t="s">
        <v>17</v>
      </c>
      <c r="D11" s="116" t="s">
        <v>18</v>
      </c>
      <c r="E11" s="116" t="s">
        <v>270</v>
      </c>
      <c r="F11" s="116" t="s">
        <v>19</v>
      </c>
      <c r="G11" s="116" t="s">
        <v>20</v>
      </c>
      <c r="H11" s="116" t="s">
        <v>291</v>
      </c>
      <c r="I11" s="116" t="s">
        <v>21</v>
      </c>
      <c r="J11" s="116" t="s">
        <v>22</v>
      </c>
    </row>
    <row r="12" spans="1:11" s="117" customFormat="1" ht="33.75" customHeight="1">
      <c r="A12" s="186" t="s">
        <v>359</v>
      </c>
      <c r="B12" s="187"/>
      <c r="C12" s="187"/>
      <c r="D12" s="187"/>
      <c r="E12" s="187"/>
      <c r="F12" s="187"/>
      <c r="G12" s="187"/>
      <c r="H12" s="187"/>
      <c r="I12" s="187"/>
      <c r="J12" s="187"/>
    </row>
    <row r="13" spans="1:11" ht="28.5" customHeight="1">
      <c r="A13" s="118" t="s">
        <v>303</v>
      </c>
      <c r="B13" s="119"/>
      <c r="C13" s="120" t="s">
        <v>304</v>
      </c>
      <c r="D13" s="120"/>
      <c r="E13" s="120"/>
      <c r="F13" s="120"/>
      <c r="G13" s="120"/>
      <c r="H13" s="120"/>
      <c r="I13" s="121"/>
      <c r="J13" s="121"/>
    </row>
    <row r="14" spans="1:11" ht="28.5" customHeight="1">
      <c r="A14" s="118" t="s">
        <v>305</v>
      </c>
      <c r="B14" s="119"/>
      <c r="C14" s="120" t="s">
        <v>306</v>
      </c>
      <c r="D14" s="120"/>
      <c r="E14" s="120"/>
      <c r="F14" s="120"/>
      <c r="G14" s="120"/>
      <c r="H14" s="120"/>
      <c r="I14" s="120"/>
      <c r="J14" s="128"/>
    </row>
    <row r="15" spans="1:11" ht="28.5" customHeight="1">
      <c r="A15" s="118" t="s">
        <v>307</v>
      </c>
      <c r="B15" s="119"/>
      <c r="C15" s="120" t="s">
        <v>308</v>
      </c>
      <c r="D15" s="120"/>
      <c r="E15" s="120"/>
      <c r="F15" s="120"/>
      <c r="G15" s="120"/>
      <c r="H15" s="120"/>
      <c r="I15" s="120"/>
      <c r="J15" s="128"/>
    </row>
    <row r="16" spans="1:11" s="143" customFormat="1" ht="28.5" customHeight="1">
      <c r="A16" s="129" t="s">
        <v>307</v>
      </c>
      <c r="B16" s="138" t="s">
        <v>364</v>
      </c>
      <c r="C16" s="139" t="s">
        <v>365</v>
      </c>
      <c r="D16" s="129" t="s">
        <v>292</v>
      </c>
      <c r="E16" s="140" t="s">
        <v>293</v>
      </c>
      <c r="F16" s="150">
        <v>233</v>
      </c>
      <c r="G16" s="141" t="s">
        <v>294</v>
      </c>
      <c r="H16" s="122">
        <v>235</v>
      </c>
      <c r="I16" s="122">
        <v>235</v>
      </c>
      <c r="J16" s="142"/>
    </row>
    <row r="17" spans="1:11" s="123" customFormat="1" ht="28.5" customHeight="1">
      <c r="A17" s="151" t="s">
        <v>310</v>
      </c>
      <c r="B17" s="152"/>
      <c r="C17" s="153" t="s">
        <v>311</v>
      </c>
      <c r="D17" s="153"/>
      <c r="E17" s="153"/>
      <c r="F17" s="153"/>
      <c r="G17" s="153"/>
      <c r="H17" s="154"/>
      <c r="I17" s="154"/>
      <c r="J17" s="155"/>
    </row>
    <row r="18" spans="1:11" s="123" customFormat="1" ht="28.5" customHeight="1">
      <c r="A18" s="145" t="s">
        <v>310</v>
      </c>
      <c r="B18" s="146" t="s">
        <v>367</v>
      </c>
      <c r="C18" s="146" t="s">
        <v>366</v>
      </c>
      <c r="D18" s="145" t="s">
        <v>292</v>
      </c>
      <c r="E18" s="147" t="s">
        <v>293</v>
      </c>
      <c r="F18" s="150">
        <v>233</v>
      </c>
      <c r="G18" s="148" t="s">
        <v>294</v>
      </c>
      <c r="H18" s="149">
        <v>338</v>
      </c>
      <c r="I18" s="149">
        <v>338</v>
      </c>
      <c r="J18" s="149"/>
    </row>
    <row r="19" spans="1:11" ht="28.5" customHeight="1">
      <c r="A19" s="118" t="s">
        <v>312</v>
      </c>
      <c r="B19" s="119"/>
      <c r="C19" s="120" t="s">
        <v>313</v>
      </c>
      <c r="D19" s="120"/>
      <c r="E19" s="120"/>
      <c r="F19" s="120"/>
      <c r="G19" s="120"/>
      <c r="H19" s="144"/>
      <c r="I19" s="144"/>
      <c r="J19" s="128"/>
    </row>
    <row r="20" spans="1:11" s="143" customFormat="1" ht="28.5" customHeight="1">
      <c r="A20" s="136" t="s">
        <v>312</v>
      </c>
      <c r="B20" s="138" t="s">
        <v>361</v>
      </c>
      <c r="C20" s="139" t="s">
        <v>360</v>
      </c>
      <c r="D20" s="136" t="s">
        <v>314</v>
      </c>
      <c r="E20" s="156" t="s">
        <v>315</v>
      </c>
      <c r="F20" s="136" t="s">
        <v>309</v>
      </c>
      <c r="G20" s="137" t="s">
        <v>294</v>
      </c>
      <c r="H20" s="122">
        <v>655</v>
      </c>
      <c r="I20" s="122">
        <v>655</v>
      </c>
      <c r="J20" s="157"/>
    </row>
    <row r="21" spans="1:11" s="143" customFormat="1" ht="28.5" customHeight="1">
      <c r="A21" s="136" t="s">
        <v>312</v>
      </c>
      <c r="B21" s="138" t="s">
        <v>362</v>
      </c>
      <c r="C21" s="139" t="s">
        <v>363</v>
      </c>
      <c r="D21" s="136" t="s">
        <v>314</v>
      </c>
      <c r="E21" s="156" t="s">
        <v>315</v>
      </c>
      <c r="F21" s="136" t="s">
        <v>309</v>
      </c>
      <c r="G21" s="137" t="s">
        <v>294</v>
      </c>
      <c r="H21" s="122">
        <v>655</v>
      </c>
      <c r="I21" s="122">
        <v>655</v>
      </c>
      <c r="J21" s="157"/>
    </row>
    <row r="22" spans="1:11" ht="28.5" customHeight="1">
      <c r="A22" s="118" t="s">
        <v>297</v>
      </c>
      <c r="B22" s="119"/>
      <c r="C22" s="120" t="s">
        <v>298</v>
      </c>
      <c r="D22" s="120"/>
      <c r="E22" s="120"/>
      <c r="F22" s="120"/>
      <c r="G22" s="120"/>
      <c r="H22" s="120"/>
      <c r="I22" s="120"/>
      <c r="J22" s="121"/>
    </row>
    <row r="23" spans="1:11" s="117" customFormat="1" ht="33.75" customHeight="1">
      <c r="A23" s="188" t="s">
        <v>368</v>
      </c>
      <c r="B23" s="187"/>
      <c r="C23" s="187"/>
      <c r="D23" s="187"/>
      <c r="E23" s="187"/>
      <c r="F23" s="187"/>
      <c r="G23" s="187"/>
      <c r="H23" s="187"/>
      <c r="I23" s="187"/>
      <c r="J23" s="187"/>
    </row>
    <row r="24" spans="1:11" ht="28.5" customHeight="1">
      <c r="A24" s="132" t="s">
        <v>299</v>
      </c>
      <c r="B24" s="133"/>
      <c r="C24" s="134" t="s">
        <v>300</v>
      </c>
      <c r="D24" s="134"/>
      <c r="E24" s="134"/>
      <c r="F24" s="134"/>
      <c r="G24" s="134"/>
      <c r="H24" s="134"/>
      <c r="I24" s="134"/>
      <c r="J24" s="135"/>
    </row>
    <row r="25" spans="1:11" ht="28.5" customHeight="1">
      <c r="A25" s="124" t="s">
        <v>299</v>
      </c>
      <c r="B25" s="130" t="s">
        <v>301</v>
      </c>
      <c r="C25" s="130" t="s">
        <v>302</v>
      </c>
      <c r="D25" s="124" t="s">
        <v>292</v>
      </c>
      <c r="E25" s="125" t="s">
        <v>293</v>
      </c>
      <c r="F25" s="124" t="s">
        <v>296</v>
      </c>
      <c r="G25" s="126" t="s">
        <v>294</v>
      </c>
      <c r="H25" s="131"/>
      <c r="I25" s="131">
        <v>8351</v>
      </c>
      <c r="J25" s="127"/>
    </row>
    <row r="26" spans="1:11" s="117" customFormat="1" ht="33.75" customHeight="1">
      <c r="A26" s="186" t="s">
        <v>369</v>
      </c>
      <c r="B26" s="187"/>
      <c r="C26" s="187"/>
      <c r="D26" s="187"/>
      <c r="E26" s="187"/>
      <c r="F26" s="187"/>
      <c r="G26" s="187"/>
      <c r="H26" s="187"/>
      <c r="I26" s="187"/>
      <c r="J26" s="187"/>
      <c r="K26" s="112"/>
    </row>
    <row r="27" spans="1:11" ht="28.5" customHeight="1">
      <c r="A27" s="132" t="s">
        <v>299</v>
      </c>
      <c r="B27" s="133"/>
      <c r="C27" s="134" t="s">
        <v>300</v>
      </c>
      <c r="D27" s="134"/>
      <c r="E27" s="134"/>
      <c r="F27" s="134"/>
      <c r="G27" s="134"/>
      <c r="H27" s="134"/>
      <c r="I27" s="134"/>
      <c r="J27" s="135"/>
    </row>
    <row r="28" spans="1:11" ht="28.5" customHeight="1">
      <c r="A28" s="124" t="s">
        <v>299</v>
      </c>
      <c r="B28" s="130" t="s">
        <v>301</v>
      </c>
      <c r="C28" s="130" t="s">
        <v>302</v>
      </c>
      <c r="D28" s="124" t="s">
        <v>292</v>
      </c>
      <c r="E28" s="125" t="s">
        <v>293</v>
      </c>
      <c r="F28" s="124" t="s">
        <v>296</v>
      </c>
      <c r="G28" s="126" t="s">
        <v>294</v>
      </c>
      <c r="H28" s="131">
        <v>9978</v>
      </c>
      <c r="I28" s="131">
        <v>9978</v>
      </c>
      <c r="J28" s="127"/>
    </row>
    <row r="29" spans="1:11" ht="7.5" customHeight="1">
      <c r="A29" s="158"/>
    </row>
    <row r="30" spans="1:11" s="162" customFormat="1" ht="16.5">
      <c r="A30" s="160">
        <v>1</v>
      </c>
      <c r="B30" s="161" t="s">
        <v>316</v>
      </c>
      <c r="D30" s="163"/>
      <c r="E30" s="163"/>
      <c r="F30" s="164"/>
      <c r="G30" s="163"/>
      <c r="H30" s="164"/>
      <c r="I30" s="163"/>
      <c r="J30" s="163"/>
    </row>
    <row r="31" spans="1:11">
      <c r="A31" s="297" t="s">
        <v>317</v>
      </c>
      <c r="B31" s="297"/>
      <c r="C31" s="297"/>
      <c r="D31" s="297"/>
      <c r="E31" s="297"/>
      <c r="F31" s="297"/>
      <c r="G31" s="297"/>
      <c r="H31" s="297"/>
      <c r="I31" s="297"/>
      <c r="J31" s="297"/>
    </row>
  </sheetData>
  <autoFilter ref="A11:J21">
    <filterColumn colId="1"/>
    <filterColumn colId="2"/>
  </autoFilter>
  <mergeCells count="11">
    <mergeCell ref="A31:J31"/>
    <mergeCell ref="A4:K4"/>
    <mergeCell ref="A5:K5"/>
    <mergeCell ref="A7:J7"/>
    <mergeCell ref="A9:A10"/>
    <mergeCell ref="B9:C9"/>
    <mergeCell ref="D9:E9"/>
    <mergeCell ref="F9:F10"/>
    <mergeCell ref="G9:G10"/>
    <mergeCell ref="H9:I9"/>
    <mergeCell ref="J9:J10"/>
  </mergeCells>
  <conditionalFormatting sqref="A27">
    <cfRule type="cellIs" dxfId="1" priority="2" operator="equal">
      <formula>"посещение по неотложной помощи"</formula>
    </cfRule>
  </conditionalFormatting>
  <conditionalFormatting sqref="A24">
    <cfRule type="cellIs" dxfId="0" priority="1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59055118110236227" header="0.78740157480314965" footer="0.31496062992125984"/>
  <pageSetup paperSize="9" scale="58" orientation="landscape" r:id="rId1"/>
  <headerFooter differentFirst="1">
    <oddHeader>&amp;CСтраница &amp;P из &amp;N&amp;R&amp;A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W157"/>
  <sheetViews>
    <sheetView zoomScale="80" zoomScaleNormal="80" workbookViewId="0">
      <pane xSplit="3" ySplit="17" topLeftCell="D18" activePane="bottomRight" state="frozen"/>
      <selection activeCell="D18" sqref="D18"/>
      <selection pane="topRight" activeCell="D18" sqref="D18"/>
      <selection pane="bottomLeft" activeCell="D18" sqref="D18"/>
      <selection pane="bottomRight" activeCell="T131" sqref="A17:T131"/>
    </sheetView>
  </sheetViews>
  <sheetFormatPr defaultColWidth="9" defaultRowHeight="14.25"/>
  <cols>
    <col min="1" max="1" width="13.625" style="232" customWidth="1"/>
    <col min="2" max="2" width="7" style="232" customWidth="1"/>
    <col min="3" max="3" width="17.5" style="232" customWidth="1"/>
    <col min="4" max="11" width="10.625" style="232" customWidth="1"/>
    <col min="12" max="12" width="20.875" style="232" customWidth="1"/>
    <col min="13" max="20" width="10.625" style="198" customWidth="1"/>
    <col min="21" max="21" width="9" style="198"/>
    <col min="22" max="22" width="13.5" style="198" customWidth="1"/>
    <col min="23" max="16384" width="9" style="198"/>
  </cols>
  <sheetData>
    <row r="1" spans="1:205" s="112" customFormat="1" ht="18">
      <c r="I1" s="181"/>
      <c r="T1" s="182" t="s">
        <v>505</v>
      </c>
    </row>
    <row r="2" spans="1:205" s="112" customFormat="1" ht="18">
      <c r="I2" s="181"/>
      <c r="T2" s="183" t="s">
        <v>349</v>
      </c>
    </row>
    <row r="3" spans="1:205" s="112" customFormat="1" ht="18">
      <c r="I3" s="181"/>
      <c r="T3" s="183" t="s">
        <v>350</v>
      </c>
    </row>
    <row r="4" spans="1:205" s="191" customFormat="1" ht="18.75">
      <c r="A4" s="189"/>
      <c r="B4" s="189"/>
      <c r="C4" s="189"/>
      <c r="D4" s="189"/>
      <c r="E4" s="189"/>
      <c r="F4" s="190"/>
      <c r="G4" s="190"/>
      <c r="T4" s="192" t="s">
        <v>506</v>
      </c>
    </row>
    <row r="5" spans="1:205" s="191" customFormat="1" ht="18.75">
      <c r="A5" s="189"/>
      <c r="B5" s="189"/>
      <c r="C5" s="189"/>
      <c r="D5" s="189"/>
      <c r="E5" s="189"/>
      <c r="F5" s="193"/>
      <c r="G5" s="193"/>
      <c r="T5" s="194" t="s">
        <v>0</v>
      </c>
    </row>
    <row r="6" spans="1:205" s="195" customFormat="1" ht="16.149999999999999" customHeight="1"/>
    <row r="7" spans="1:205" s="52" customFormat="1" ht="45.75" customHeight="1">
      <c r="A7" s="309" t="s">
        <v>370</v>
      </c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</row>
    <row r="8" spans="1:205" s="52" customFormat="1" ht="9" customHeight="1">
      <c r="A8" s="196"/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7"/>
    </row>
    <row r="9" spans="1:205" ht="39.75" customHeight="1">
      <c r="A9" s="310" t="s">
        <v>371</v>
      </c>
      <c r="B9" s="310"/>
      <c r="C9" s="310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</row>
    <row r="10" spans="1:205" ht="8.1" customHeight="1">
      <c r="A10" s="199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</row>
    <row r="11" spans="1:205" s="200" customFormat="1" ht="46.5" customHeight="1">
      <c r="A11" s="311" t="s">
        <v>503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</row>
    <row r="12" spans="1:205" s="202" customFormat="1" ht="7.5" customHeight="1">
      <c r="A12" s="201"/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01"/>
      <c r="BH12" s="201"/>
      <c r="BI12" s="201"/>
      <c r="BJ12" s="201"/>
      <c r="BK12" s="201"/>
      <c r="BL12" s="201"/>
      <c r="BM12" s="201"/>
      <c r="BN12" s="201"/>
      <c r="BO12" s="201"/>
      <c r="BP12" s="201"/>
      <c r="BQ12" s="201"/>
      <c r="BR12" s="201"/>
      <c r="BS12" s="201"/>
      <c r="BT12" s="201"/>
      <c r="BU12" s="201"/>
      <c r="BV12" s="201"/>
      <c r="BW12" s="201"/>
      <c r="BX12" s="201"/>
      <c r="BY12" s="201"/>
      <c r="BZ12" s="201"/>
      <c r="CA12" s="201"/>
      <c r="CB12" s="201"/>
      <c r="CC12" s="201"/>
      <c r="CD12" s="201"/>
      <c r="CE12" s="201"/>
      <c r="CF12" s="201"/>
      <c r="CG12" s="201"/>
      <c r="CH12" s="201"/>
      <c r="CI12" s="201"/>
      <c r="CJ12" s="201"/>
      <c r="CK12" s="201"/>
      <c r="CL12" s="201"/>
      <c r="CM12" s="201"/>
      <c r="CN12" s="201"/>
      <c r="CO12" s="201"/>
      <c r="CP12" s="201"/>
      <c r="CQ12" s="201"/>
      <c r="CR12" s="201"/>
      <c r="CS12" s="201"/>
      <c r="CT12" s="201"/>
      <c r="CU12" s="201"/>
      <c r="CV12" s="201"/>
      <c r="CW12" s="201"/>
      <c r="CX12" s="201"/>
      <c r="CY12" s="201"/>
      <c r="CZ12" s="201"/>
      <c r="DA12" s="201"/>
      <c r="DB12" s="201"/>
      <c r="DC12" s="201"/>
      <c r="DD12" s="201"/>
      <c r="DE12" s="201"/>
      <c r="DF12" s="201"/>
      <c r="DG12" s="201"/>
      <c r="DH12" s="201"/>
      <c r="DI12" s="201"/>
      <c r="DJ12" s="201"/>
      <c r="DK12" s="201"/>
      <c r="DL12" s="201"/>
      <c r="DM12" s="201"/>
      <c r="DN12" s="201"/>
      <c r="DO12" s="201"/>
      <c r="DP12" s="201"/>
      <c r="DQ12" s="201"/>
      <c r="DR12" s="201"/>
      <c r="DS12" s="201"/>
      <c r="DT12" s="201"/>
      <c r="DU12" s="201"/>
      <c r="DV12" s="201"/>
      <c r="DW12" s="201"/>
      <c r="DX12" s="201"/>
      <c r="DY12" s="201"/>
      <c r="DZ12" s="201"/>
      <c r="EA12" s="201"/>
      <c r="EB12" s="201"/>
      <c r="EC12" s="201"/>
      <c r="ED12" s="201"/>
      <c r="EE12" s="201"/>
      <c r="EF12" s="201"/>
      <c r="EG12" s="201"/>
      <c r="EH12" s="201"/>
      <c r="EI12" s="201"/>
      <c r="EJ12" s="201"/>
      <c r="EK12" s="201"/>
      <c r="EL12" s="201"/>
      <c r="EM12" s="201"/>
      <c r="EN12" s="201"/>
      <c r="EO12" s="201"/>
      <c r="EP12" s="201"/>
      <c r="EQ12" s="201"/>
      <c r="ER12" s="201"/>
      <c r="ES12" s="201"/>
      <c r="ET12" s="201"/>
      <c r="EU12" s="201"/>
      <c r="EV12" s="201"/>
      <c r="EW12" s="201"/>
      <c r="EX12" s="201"/>
      <c r="EY12" s="201"/>
      <c r="EZ12" s="201"/>
      <c r="FA12" s="201"/>
      <c r="FB12" s="201"/>
      <c r="FC12" s="201"/>
      <c r="FD12" s="201"/>
      <c r="FE12" s="201"/>
      <c r="FF12" s="201"/>
      <c r="FG12" s="201"/>
      <c r="FH12" s="201"/>
      <c r="FI12" s="201"/>
      <c r="FJ12" s="201"/>
      <c r="FK12" s="201"/>
      <c r="FL12" s="201"/>
      <c r="FM12" s="201"/>
      <c r="FN12" s="201"/>
      <c r="FO12" s="201"/>
      <c r="FP12" s="201"/>
      <c r="FQ12" s="201"/>
      <c r="FR12" s="201"/>
      <c r="FS12" s="201"/>
      <c r="FT12" s="201"/>
      <c r="FU12" s="201"/>
      <c r="FV12" s="201"/>
      <c r="FW12" s="201"/>
      <c r="FX12" s="201"/>
      <c r="FY12" s="201"/>
      <c r="FZ12" s="201"/>
      <c r="GA12" s="201"/>
      <c r="GB12" s="201"/>
      <c r="GC12" s="201"/>
      <c r="GD12" s="201"/>
      <c r="GE12" s="201"/>
      <c r="GF12" s="201"/>
      <c r="GG12" s="201"/>
      <c r="GH12" s="201"/>
      <c r="GI12" s="201"/>
      <c r="GJ12" s="201"/>
      <c r="GK12" s="201"/>
      <c r="GL12" s="201"/>
      <c r="GM12" s="201"/>
      <c r="GN12" s="201"/>
      <c r="GO12" s="201"/>
      <c r="GP12" s="201"/>
      <c r="GQ12" s="201"/>
      <c r="GR12" s="201"/>
      <c r="GS12" s="201"/>
      <c r="GT12" s="201"/>
      <c r="GU12" s="201"/>
      <c r="GV12" s="201"/>
      <c r="GW12" s="201"/>
    </row>
    <row r="13" spans="1:205" s="203" customFormat="1" ht="39" customHeight="1">
      <c r="A13" s="312" t="s">
        <v>372</v>
      </c>
      <c r="B13" s="314" t="s">
        <v>373</v>
      </c>
      <c r="C13" s="312" t="s">
        <v>374</v>
      </c>
      <c r="D13" s="316" t="s">
        <v>375</v>
      </c>
      <c r="E13" s="316"/>
      <c r="F13" s="316"/>
      <c r="G13" s="316"/>
      <c r="H13" s="316"/>
      <c r="I13" s="316"/>
      <c r="J13" s="316"/>
      <c r="K13" s="316"/>
      <c r="L13" s="312" t="s">
        <v>374</v>
      </c>
      <c r="M13" s="316" t="s">
        <v>376</v>
      </c>
      <c r="N13" s="316"/>
      <c r="O13" s="316"/>
      <c r="P13" s="316"/>
      <c r="Q13" s="316"/>
      <c r="R13" s="316"/>
      <c r="S13" s="316"/>
      <c r="T13" s="316"/>
    </row>
    <row r="14" spans="1:205" s="203" customFormat="1" ht="39" customHeight="1">
      <c r="A14" s="313"/>
      <c r="B14" s="315"/>
      <c r="C14" s="313"/>
      <c r="D14" s="305" t="s">
        <v>377</v>
      </c>
      <c r="E14" s="306"/>
      <c r="F14" s="306"/>
      <c r="G14" s="307"/>
      <c r="H14" s="305" t="s">
        <v>378</v>
      </c>
      <c r="I14" s="306"/>
      <c r="J14" s="306"/>
      <c r="K14" s="307"/>
      <c r="L14" s="313"/>
      <c r="M14" s="305" t="s">
        <v>377</v>
      </c>
      <c r="N14" s="306"/>
      <c r="O14" s="306"/>
      <c r="P14" s="307"/>
      <c r="Q14" s="305" t="s">
        <v>378</v>
      </c>
      <c r="R14" s="306"/>
      <c r="S14" s="306"/>
      <c r="T14" s="307"/>
    </row>
    <row r="15" spans="1:205" s="203" customFormat="1" ht="48" customHeight="1">
      <c r="A15" s="313"/>
      <c r="B15" s="315"/>
      <c r="C15" s="313"/>
      <c r="D15" s="308" t="s">
        <v>379</v>
      </c>
      <c r="E15" s="308"/>
      <c r="F15" s="308" t="s">
        <v>380</v>
      </c>
      <c r="G15" s="308"/>
      <c r="H15" s="308" t="s">
        <v>379</v>
      </c>
      <c r="I15" s="308"/>
      <c r="J15" s="308" t="s">
        <v>380</v>
      </c>
      <c r="K15" s="308"/>
      <c r="L15" s="313"/>
      <c r="M15" s="308" t="s">
        <v>379</v>
      </c>
      <c r="N15" s="308"/>
      <c r="O15" s="308" t="s">
        <v>380</v>
      </c>
      <c r="P15" s="308"/>
      <c r="Q15" s="308" t="s">
        <v>379</v>
      </c>
      <c r="R15" s="308"/>
      <c r="S15" s="308" t="s">
        <v>380</v>
      </c>
      <c r="T15" s="308"/>
    </row>
    <row r="16" spans="1:205" s="203" customFormat="1" ht="23.25" customHeight="1">
      <c r="A16" s="313"/>
      <c r="B16" s="315"/>
      <c r="C16" s="313"/>
      <c r="D16" s="204" t="s">
        <v>381</v>
      </c>
      <c r="E16" s="204" t="s">
        <v>382</v>
      </c>
      <c r="F16" s="204" t="s">
        <v>381</v>
      </c>
      <c r="G16" s="204" t="s">
        <v>382</v>
      </c>
      <c r="H16" s="204" t="s">
        <v>381</v>
      </c>
      <c r="I16" s="204" t="s">
        <v>382</v>
      </c>
      <c r="J16" s="204" t="s">
        <v>381</v>
      </c>
      <c r="K16" s="204" t="s">
        <v>382</v>
      </c>
      <c r="L16" s="313"/>
      <c r="M16" s="204" t="s">
        <v>381</v>
      </c>
      <c r="N16" s="204" t="s">
        <v>382</v>
      </c>
      <c r="O16" s="204" t="s">
        <v>381</v>
      </c>
      <c r="P16" s="204" t="s">
        <v>382</v>
      </c>
      <c r="Q16" s="204" t="s">
        <v>381</v>
      </c>
      <c r="R16" s="204" t="s">
        <v>382</v>
      </c>
      <c r="S16" s="204" t="s">
        <v>381</v>
      </c>
      <c r="T16" s="204" t="s">
        <v>382</v>
      </c>
    </row>
    <row r="17" spans="1:20" s="207" customFormat="1" ht="15" customHeight="1">
      <c r="A17" s="205" t="s">
        <v>16</v>
      </c>
      <c r="B17" s="206">
        <f>A17+1</f>
        <v>2</v>
      </c>
      <c r="C17" s="206">
        <f t="shared" ref="C17:T17" si="0">B17+1</f>
        <v>3</v>
      </c>
      <c r="D17" s="206">
        <f t="shared" si="0"/>
        <v>4</v>
      </c>
      <c r="E17" s="206">
        <f t="shared" si="0"/>
        <v>5</v>
      </c>
      <c r="F17" s="206">
        <f t="shared" si="0"/>
        <v>6</v>
      </c>
      <c r="G17" s="206">
        <f t="shared" si="0"/>
        <v>7</v>
      </c>
      <c r="H17" s="206">
        <f t="shared" si="0"/>
        <v>8</v>
      </c>
      <c r="I17" s="206">
        <f t="shared" si="0"/>
        <v>9</v>
      </c>
      <c r="J17" s="206">
        <f t="shared" si="0"/>
        <v>10</v>
      </c>
      <c r="K17" s="206">
        <f t="shared" si="0"/>
        <v>11</v>
      </c>
      <c r="L17" s="206">
        <f t="shared" si="0"/>
        <v>12</v>
      </c>
      <c r="M17" s="206">
        <f t="shared" si="0"/>
        <v>13</v>
      </c>
      <c r="N17" s="206">
        <f t="shared" si="0"/>
        <v>14</v>
      </c>
      <c r="O17" s="206">
        <f t="shared" si="0"/>
        <v>15</v>
      </c>
      <c r="P17" s="206">
        <f t="shared" si="0"/>
        <v>16</v>
      </c>
      <c r="Q17" s="206">
        <f t="shared" si="0"/>
        <v>17</v>
      </c>
      <c r="R17" s="206">
        <f t="shared" si="0"/>
        <v>18</v>
      </c>
      <c r="S17" s="206">
        <f t="shared" si="0"/>
        <v>19</v>
      </c>
      <c r="T17" s="206">
        <f t="shared" si="0"/>
        <v>20</v>
      </c>
    </row>
    <row r="18" spans="1:20" s="210" customFormat="1" ht="17.100000000000001" customHeight="1">
      <c r="A18" s="208" t="s">
        <v>383</v>
      </c>
      <c r="B18" s="208" t="s">
        <v>16</v>
      </c>
      <c r="C18" s="208" t="s">
        <v>529</v>
      </c>
      <c r="D18" s="209" t="s">
        <v>256</v>
      </c>
      <c r="E18" s="209" t="s">
        <v>256</v>
      </c>
      <c r="F18" s="209" t="s">
        <v>256</v>
      </c>
      <c r="G18" s="209" t="s">
        <v>256</v>
      </c>
      <c r="H18" s="209" t="s">
        <v>256</v>
      </c>
      <c r="I18" s="209" t="s">
        <v>256</v>
      </c>
      <c r="J18" s="209" t="s">
        <v>256</v>
      </c>
      <c r="K18" s="209" t="s">
        <v>256</v>
      </c>
      <c r="L18" s="208" t="s">
        <v>530</v>
      </c>
      <c r="M18" s="209">
        <v>858</v>
      </c>
      <c r="N18" s="209">
        <v>858</v>
      </c>
      <c r="O18" s="209">
        <v>1466</v>
      </c>
      <c r="P18" s="209">
        <v>1466</v>
      </c>
      <c r="Q18" s="209">
        <v>1030</v>
      </c>
      <c r="R18" s="209">
        <v>1030</v>
      </c>
      <c r="S18" s="209">
        <v>1759</v>
      </c>
      <c r="T18" s="209">
        <v>1759</v>
      </c>
    </row>
    <row r="19" spans="1:20" s="210" customFormat="1" ht="17.100000000000001" customHeight="1">
      <c r="A19" s="208" t="s">
        <v>384</v>
      </c>
      <c r="B19" s="208" t="s">
        <v>16</v>
      </c>
      <c r="C19" s="208" t="s">
        <v>529</v>
      </c>
      <c r="D19" s="209" t="s">
        <v>256</v>
      </c>
      <c r="E19" s="209" t="s">
        <v>256</v>
      </c>
      <c r="F19" s="209" t="s">
        <v>256</v>
      </c>
      <c r="G19" s="209" t="s">
        <v>256</v>
      </c>
      <c r="H19" s="209" t="s">
        <v>256</v>
      </c>
      <c r="I19" s="209" t="s">
        <v>256</v>
      </c>
      <c r="J19" s="209" t="s">
        <v>256</v>
      </c>
      <c r="K19" s="209" t="s">
        <v>256</v>
      </c>
      <c r="L19" s="208" t="s">
        <v>530</v>
      </c>
      <c r="M19" s="209">
        <v>7101</v>
      </c>
      <c r="N19" s="209">
        <v>7101</v>
      </c>
      <c r="O19" s="209">
        <v>7709</v>
      </c>
      <c r="P19" s="209">
        <v>7709</v>
      </c>
      <c r="Q19" s="209">
        <v>8521</v>
      </c>
      <c r="R19" s="209">
        <v>8521</v>
      </c>
      <c r="S19" s="209">
        <v>9251</v>
      </c>
      <c r="T19" s="209">
        <v>9251</v>
      </c>
    </row>
    <row r="20" spans="1:20" s="210" customFormat="1" ht="17.100000000000001" customHeight="1">
      <c r="A20" s="208" t="s">
        <v>385</v>
      </c>
      <c r="B20" s="208" t="s">
        <v>16</v>
      </c>
      <c r="C20" s="208" t="s">
        <v>529</v>
      </c>
      <c r="D20" s="209" t="s">
        <v>256</v>
      </c>
      <c r="E20" s="209" t="s">
        <v>256</v>
      </c>
      <c r="F20" s="209" t="s">
        <v>256</v>
      </c>
      <c r="G20" s="209" t="s">
        <v>256</v>
      </c>
      <c r="H20" s="209" t="s">
        <v>256</v>
      </c>
      <c r="I20" s="209" t="s">
        <v>256</v>
      </c>
      <c r="J20" s="209" t="s">
        <v>256</v>
      </c>
      <c r="K20" s="209" t="s">
        <v>256</v>
      </c>
      <c r="L20" s="208" t="s">
        <v>530</v>
      </c>
      <c r="M20" s="209">
        <v>1197</v>
      </c>
      <c r="N20" s="209">
        <v>1197</v>
      </c>
      <c r="O20" s="209">
        <v>1805</v>
      </c>
      <c r="P20" s="209">
        <v>1805</v>
      </c>
      <c r="Q20" s="209">
        <v>1436</v>
      </c>
      <c r="R20" s="209">
        <v>1436</v>
      </c>
      <c r="S20" s="209">
        <v>2166</v>
      </c>
      <c r="T20" s="209">
        <v>2166</v>
      </c>
    </row>
    <row r="21" spans="1:20" s="210" customFormat="1" ht="17.100000000000001" customHeight="1">
      <c r="A21" s="208" t="s">
        <v>386</v>
      </c>
      <c r="B21" s="208" t="s">
        <v>16</v>
      </c>
      <c r="C21" s="208" t="s">
        <v>529</v>
      </c>
      <c r="D21" s="209" t="s">
        <v>256</v>
      </c>
      <c r="E21" s="209" t="s">
        <v>256</v>
      </c>
      <c r="F21" s="209" t="s">
        <v>256</v>
      </c>
      <c r="G21" s="209" t="s">
        <v>256</v>
      </c>
      <c r="H21" s="209" t="s">
        <v>256</v>
      </c>
      <c r="I21" s="209" t="s">
        <v>256</v>
      </c>
      <c r="J21" s="209" t="s">
        <v>256</v>
      </c>
      <c r="K21" s="209" t="s">
        <v>256</v>
      </c>
      <c r="L21" s="208" t="s">
        <v>530</v>
      </c>
      <c r="M21" s="209">
        <v>1692</v>
      </c>
      <c r="N21" s="209">
        <v>1692</v>
      </c>
      <c r="O21" s="209">
        <v>2300</v>
      </c>
      <c r="P21" s="209">
        <v>2300</v>
      </c>
      <c r="Q21" s="209">
        <v>2030</v>
      </c>
      <c r="R21" s="209">
        <v>2030</v>
      </c>
      <c r="S21" s="209">
        <v>2760</v>
      </c>
      <c r="T21" s="209">
        <v>2760</v>
      </c>
    </row>
    <row r="22" spans="1:20" s="210" customFormat="1" ht="17.100000000000001" customHeight="1">
      <c r="A22" s="208" t="s">
        <v>387</v>
      </c>
      <c r="B22" s="265" t="s">
        <v>16</v>
      </c>
      <c r="C22" s="265" t="s">
        <v>529</v>
      </c>
      <c r="D22" s="264" t="s">
        <v>256</v>
      </c>
      <c r="E22" s="264" t="s">
        <v>256</v>
      </c>
      <c r="F22" s="209" t="s">
        <v>256</v>
      </c>
      <c r="G22" s="209" t="s">
        <v>256</v>
      </c>
      <c r="H22" s="209" t="s">
        <v>256</v>
      </c>
      <c r="I22" s="209" t="s">
        <v>256</v>
      </c>
      <c r="J22" s="209" t="s">
        <v>256</v>
      </c>
      <c r="K22" s="209" t="s">
        <v>256</v>
      </c>
      <c r="L22" s="208" t="s">
        <v>530</v>
      </c>
      <c r="M22" s="209">
        <v>858</v>
      </c>
      <c r="N22" s="209">
        <v>858</v>
      </c>
      <c r="O22" s="209">
        <v>1466</v>
      </c>
      <c r="P22" s="209">
        <v>1466</v>
      </c>
      <c r="Q22" s="209">
        <v>1030</v>
      </c>
      <c r="R22" s="209">
        <v>1030</v>
      </c>
      <c r="S22" s="209">
        <v>1759</v>
      </c>
      <c r="T22" s="209">
        <v>1759</v>
      </c>
    </row>
    <row r="23" spans="1:20" s="210" customFormat="1" ht="17.100000000000001" customHeight="1">
      <c r="A23" s="208" t="s">
        <v>388</v>
      </c>
      <c r="B23" s="265" t="s">
        <v>16</v>
      </c>
      <c r="C23" s="265" t="s">
        <v>529</v>
      </c>
      <c r="D23" s="264" t="s">
        <v>256</v>
      </c>
      <c r="E23" s="264" t="s">
        <v>256</v>
      </c>
      <c r="F23" s="209" t="s">
        <v>256</v>
      </c>
      <c r="G23" s="209" t="s">
        <v>256</v>
      </c>
      <c r="H23" s="209" t="s">
        <v>256</v>
      </c>
      <c r="I23" s="209" t="s">
        <v>256</v>
      </c>
      <c r="J23" s="209" t="s">
        <v>256</v>
      </c>
      <c r="K23" s="209" t="s">
        <v>256</v>
      </c>
      <c r="L23" s="208" t="s">
        <v>530</v>
      </c>
      <c r="M23" s="209">
        <v>858</v>
      </c>
      <c r="N23" s="209">
        <v>858</v>
      </c>
      <c r="O23" s="209">
        <v>1466</v>
      </c>
      <c r="P23" s="209">
        <v>1466</v>
      </c>
      <c r="Q23" s="209">
        <v>1030</v>
      </c>
      <c r="R23" s="209">
        <v>1030</v>
      </c>
      <c r="S23" s="209">
        <v>1759</v>
      </c>
      <c r="T23" s="209">
        <v>1759</v>
      </c>
    </row>
    <row r="24" spans="1:20" s="210" customFormat="1" ht="17.100000000000001" customHeight="1">
      <c r="A24" s="208" t="s">
        <v>389</v>
      </c>
      <c r="B24" s="265" t="s">
        <v>16</v>
      </c>
      <c r="C24" s="265" t="s">
        <v>529</v>
      </c>
      <c r="D24" s="264" t="s">
        <v>256</v>
      </c>
      <c r="E24" s="264" t="s">
        <v>256</v>
      </c>
      <c r="F24" s="209" t="s">
        <v>256</v>
      </c>
      <c r="G24" s="209" t="s">
        <v>256</v>
      </c>
      <c r="H24" s="209" t="s">
        <v>256</v>
      </c>
      <c r="I24" s="209" t="s">
        <v>256</v>
      </c>
      <c r="J24" s="209" t="s">
        <v>256</v>
      </c>
      <c r="K24" s="209" t="s">
        <v>256</v>
      </c>
      <c r="L24" s="208" t="s">
        <v>530</v>
      </c>
      <c r="M24" s="209">
        <v>858</v>
      </c>
      <c r="N24" s="209">
        <v>858</v>
      </c>
      <c r="O24" s="209">
        <v>1466</v>
      </c>
      <c r="P24" s="209">
        <v>1466</v>
      </c>
      <c r="Q24" s="209">
        <v>1030</v>
      </c>
      <c r="R24" s="209">
        <v>1030</v>
      </c>
      <c r="S24" s="209">
        <v>1759</v>
      </c>
      <c r="T24" s="209">
        <v>1759</v>
      </c>
    </row>
    <row r="25" spans="1:20" s="210" customFormat="1" ht="17.100000000000001" customHeight="1">
      <c r="A25" s="208" t="s">
        <v>390</v>
      </c>
      <c r="B25" s="265" t="s">
        <v>16</v>
      </c>
      <c r="C25" s="265" t="s">
        <v>529</v>
      </c>
      <c r="D25" s="264" t="s">
        <v>256</v>
      </c>
      <c r="E25" s="264" t="s">
        <v>256</v>
      </c>
      <c r="F25" s="209" t="s">
        <v>256</v>
      </c>
      <c r="G25" s="209" t="s">
        <v>256</v>
      </c>
      <c r="H25" s="209" t="s">
        <v>256</v>
      </c>
      <c r="I25" s="209" t="s">
        <v>256</v>
      </c>
      <c r="J25" s="209" t="s">
        <v>256</v>
      </c>
      <c r="K25" s="209" t="s">
        <v>256</v>
      </c>
      <c r="L25" s="208" t="s">
        <v>530</v>
      </c>
      <c r="M25" s="209">
        <v>858</v>
      </c>
      <c r="N25" s="209">
        <v>858</v>
      </c>
      <c r="O25" s="209">
        <v>1466</v>
      </c>
      <c r="P25" s="209">
        <v>1466</v>
      </c>
      <c r="Q25" s="209">
        <v>1030</v>
      </c>
      <c r="R25" s="209">
        <v>1030</v>
      </c>
      <c r="S25" s="209">
        <v>1759</v>
      </c>
      <c r="T25" s="209">
        <v>1759</v>
      </c>
    </row>
    <row r="26" spans="1:20" s="210" customFormat="1" ht="17.100000000000001" customHeight="1">
      <c r="A26" s="208" t="s">
        <v>391</v>
      </c>
      <c r="B26" s="265" t="s">
        <v>16</v>
      </c>
      <c r="C26" s="265" t="s">
        <v>529</v>
      </c>
      <c r="D26" s="264" t="s">
        <v>256</v>
      </c>
      <c r="E26" s="264" t="s">
        <v>256</v>
      </c>
      <c r="F26" s="209" t="s">
        <v>256</v>
      </c>
      <c r="G26" s="209" t="s">
        <v>256</v>
      </c>
      <c r="H26" s="209" t="s">
        <v>256</v>
      </c>
      <c r="I26" s="209" t="s">
        <v>256</v>
      </c>
      <c r="J26" s="209" t="s">
        <v>256</v>
      </c>
      <c r="K26" s="209" t="s">
        <v>256</v>
      </c>
      <c r="L26" s="208" t="s">
        <v>530</v>
      </c>
      <c r="M26" s="209">
        <v>858</v>
      </c>
      <c r="N26" s="209">
        <v>858</v>
      </c>
      <c r="O26" s="209">
        <v>1466</v>
      </c>
      <c r="P26" s="209">
        <v>1466</v>
      </c>
      <c r="Q26" s="209">
        <v>1030</v>
      </c>
      <c r="R26" s="209">
        <v>1030</v>
      </c>
      <c r="S26" s="209">
        <v>1759</v>
      </c>
      <c r="T26" s="209">
        <v>1759</v>
      </c>
    </row>
    <row r="27" spans="1:20" s="210" customFormat="1" ht="17.100000000000001" customHeight="1">
      <c r="A27" s="208" t="s">
        <v>392</v>
      </c>
      <c r="B27" s="265" t="s">
        <v>16</v>
      </c>
      <c r="C27" s="265" t="s">
        <v>529</v>
      </c>
      <c r="D27" s="264" t="s">
        <v>256</v>
      </c>
      <c r="E27" s="264" t="s">
        <v>256</v>
      </c>
      <c r="F27" s="209" t="s">
        <v>256</v>
      </c>
      <c r="G27" s="209" t="s">
        <v>256</v>
      </c>
      <c r="H27" s="209" t="s">
        <v>256</v>
      </c>
      <c r="I27" s="209" t="s">
        <v>256</v>
      </c>
      <c r="J27" s="209" t="s">
        <v>256</v>
      </c>
      <c r="K27" s="209" t="s">
        <v>256</v>
      </c>
      <c r="L27" s="208" t="s">
        <v>530</v>
      </c>
      <c r="M27" s="209">
        <v>858</v>
      </c>
      <c r="N27" s="209">
        <v>858</v>
      </c>
      <c r="O27" s="209">
        <v>1466</v>
      </c>
      <c r="P27" s="209">
        <v>1466</v>
      </c>
      <c r="Q27" s="209">
        <v>1030</v>
      </c>
      <c r="R27" s="209">
        <v>1030</v>
      </c>
      <c r="S27" s="209">
        <v>1759</v>
      </c>
      <c r="T27" s="209">
        <v>1759</v>
      </c>
    </row>
    <row r="28" spans="1:20" s="210" customFormat="1" ht="17.100000000000001" customHeight="1">
      <c r="A28" s="208" t="s">
        <v>393</v>
      </c>
      <c r="B28" s="265" t="s">
        <v>16</v>
      </c>
      <c r="C28" s="265" t="s">
        <v>529</v>
      </c>
      <c r="D28" s="264" t="s">
        <v>256</v>
      </c>
      <c r="E28" s="264" t="s">
        <v>256</v>
      </c>
      <c r="F28" s="209" t="s">
        <v>256</v>
      </c>
      <c r="G28" s="209" t="s">
        <v>256</v>
      </c>
      <c r="H28" s="209" t="s">
        <v>256</v>
      </c>
      <c r="I28" s="209" t="s">
        <v>256</v>
      </c>
      <c r="J28" s="209" t="s">
        <v>256</v>
      </c>
      <c r="K28" s="209" t="s">
        <v>256</v>
      </c>
      <c r="L28" s="208" t="s">
        <v>530</v>
      </c>
      <c r="M28" s="209">
        <v>858</v>
      </c>
      <c r="N28" s="209">
        <v>858</v>
      </c>
      <c r="O28" s="209">
        <v>1466</v>
      </c>
      <c r="P28" s="209">
        <v>1466</v>
      </c>
      <c r="Q28" s="209">
        <v>1030</v>
      </c>
      <c r="R28" s="209">
        <v>1030</v>
      </c>
      <c r="S28" s="209">
        <v>1759</v>
      </c>
      <c r="T28" s="209">
        <v>1759</v>
      </c>
    </row>
    <row r="29" spans="1:20" s="210" customFormat="1" ht="17.100000000000001" customHeight="1">
      <c r="A29" s="208" t="s">
        <v>394</v>
      </c>
      <c r="B29" s="208" t="s">
        <v>16</v>
      </c>
      <c r="C29" s="208" t="s">
        <v>529</v>
      </c>
      <c r="D29" s="209" t="s">
        <v>256</v>
      </c>
      <c r="E29" s="209" t="s">
        <v>256</v>
      </c>
      <c r="F29" s="209" t="s">
        <v>256</v>
      </c>
      <c r="G29" s="209" t="s">
        <v>256</v>
      </c>
      <c r="H29" s="209" t="s">
        <v>256</v>
      </c>
      <c r="I29" s="209" t="s">
        <v>256</v>
      </c>
      <c r="J29" s="209" t="s">
        <v>256</v>
      </c>
      <c r="K29" s="209" t="s">
        <v>256</v>
      </c>
      <c r="L29" s="208" t="s">
        <v>530</v>
      </c>
      <c r="M29" s="209">
        <v>858</v>
      </c>
      <c r="N29" s="209">
        <v>858</v>
      </c>
      <c r="O29" s="209">
        <v>1466</v>
      </c>
      <c r="P29" s="209">
        <v>1466</v>
      </c>
      <c r="Q29" s="209">
        <v>1030</v>
      </c>
      <c r="R29" s="209">
        <v>1030</v>
      </c>
      <c r="S29" s="209">
        <v>1759</v>
      </c>
      <c r="T29" s="209">
        <v>1759</v>
      </c>
    </row>
    <row r="30" spans="1:20" s="210" customFormat="1" ht="17.100000000000001" customHeight="1">
      <c r="A30" s="208" t="s">
        <v>395</v>
      </c>
      <c r="B30" s="208" t="s">
        <v>16</v>
      </c>
      <c r="C30" s="208" t="s">
        <v>529</v>
      </c>
      <c r="D30" s="209">
        <v>9559</v>
      </c>
      <c r="E30" s="209">
        <v>9559</v>
      </c>
      <c r="F30" s="209">
        <v>10167</v>
      </c>
      <c r="G30" s="209">
        <v>10167</v>
      </c>
      <c r="H30" s="209">
        <v>11471</v>
      </c>
      <c r="I30" s="209">
        <v>11471</v>
      </c>
      <c r="J30" s="209">
        <v>12200</v>
      </c>
      <c r="K30" s="209">
        <v>12200</v>
      </c>
      <c r="L30" s="208" t="s">
        <v>530</v>
      </c>
      <c r="M30" s="209">
        <v>5747</v>
      </c>
      <c r="N30" s="209">
        <v>5747</v>
      </c>
      <c r="O30" s="209">
        <v>6355</v>
      </c>
      <c r="P30" s="209">
        <v>6355</v>
      </c>
      <c r="Q30" s="209">
        <v>6896</v>
      </c>
      <c r="R30" s="209">
        <v>6896</v>
      </c>
      <c r="S30" s="209">
        <v>7626</v>
      </c>
      <c r="T30" s="209">
        <v>7626</v>
      </c>
    </row>
    <row r="31" spans="1:20" s="210" customFormat="1" ht="17.100000000000001" customHeight="1">
      <c r="A31" s="208" t="s">
        <v>396</v>
      </c>
      <c r="B31" s="208" t="s">
        <v>16</v>
      </c>
      <c r="C31" s="208" t="s">
        <v>529</v>
      </c>
      <c r="D31" s="209" t="s">
        <v>256</v>
      </c>
      <c r="E31" s="209" t="s">
        <v>256</v>
      </c>
      <c r="F31" s="209"/>
      <c r="G31" s="209"/>
      <c r="H31" s="209" t="s">
        <v>256</v>
      </c>
      <c r="I31" s="209" t="s">
        <v>256</v>
      </c>
      <c r="J31" s="209"/>
      <c r="K31" s="209"/>
      <c r="L31" s="208" t="s">
        <v>530</v>
      </c>
      <c r="M31" s="209">
        <v>858</v>
      </c>
      <c r="N31" s="209">
        <v>858</v>
      </c>
      <c r="O31" s="209">
        <v>1466</v>
      </c>
      <c r="P31" s="209">
        <v>1466</v>
      </c>
      <c r="Q31" s="209">
        <v>1030</v>
      </c>
      <c r="R31" s="209">
        <v>1030</v>
      </c>
      <c r="S31" s="209">
        <v>1759</v>
      </c>
      <c r="T31" s="209">
        <v>1759</v>
      </c>
    </row>
    <row r="32" spans="1:20" s="210" customFormat="1" ht="17.100000000000001" customHeight="1">
      <c r="A32" s="208" t="s">
        <v>397</v>
      </c>
      <c r="B32" s="208" t="s">
        <v>16</v>
      </c>
      <c r="C32" s="208" t="s">
        <v>529</v>
      </c>
      <c r="D32" s="209" t="s">
        <v>256</v>
      </c>
      <c r="E32" s="209" t="s">
        <v>256</v>
      </c>
      <c r="F32" s="209"/>
      <c r="G32" s="209"/>
      <c r="H32" s="209" t="s">
        <v>256</v>
      </c>
      <c r="I32" s="209" t="s">
        <v>256</v>
      </c>
      <c r="J32" s="209"/>
      <c r="K32" s="209"/>
      <c r="L32" s="208" t="s">
        <v>530</v>
      </c>
      <c r="M32" s="209">
        <v>858</v>
      </c>
      <c r="N32" s="209">
        <v>858</v>
      </c>
      <c r="O32" s="209">
        <v>1466</v>
      </c>
      <c r="P32" s="209">
        <v>1466</v>
      </c>
      <c r="Q32" s="209">
        <v>1030</v>
      </c>
      <c r="R32" s="209">
        <v>1030</v>
      </c>
      <c r="S32" s="209">
        <v>1759</v>
      </c>
      <c r="T32" s="209">
        <v>1759</v>
      </c>
    </row>
    <row r="33" spans="1:26" s="210" customFormat="1" ht="17.100000000000001" customHeight="1">
      <c r="A33" s="208" t="s">
        <v>398</v>
      </c>
      <c r="B33" s="208" t="s">
        <v>16</v>
      </c>
      <c r="C33" s="208" t="s">
        <v>529</v>
      </c>
      <c r="D33" s="209">
        <v>8685</v>
      </c>
      <c r="E33" s="209">
        <v>8685</v>
      </c>
      <c r="F33" s="209">
        <v>9293</v>
      </c>
      <c r="G33" s="209">
        <v>9293</v>
      </c>
      <c r="H33" s="209">
        <v>10422</v>
      </c>
      <c r="I33" s="209">
        <v>10422</v>
      </c>
      <c r="J33" s="209">
        <v>11152</v>
      </c>
      <c r="K33" s="209">
        <v>11152</v>
      </c>
      <c r="L33" s="208" t="s">
        <v>530</v>
      </c>
      <c r="M33" s="209">
        <v>1417</v>
      </c>
      <c r="N33" s="209">
        <v>1417</v>
      </c>
      <c r="O33" s="209">
        <v>2025</v>
      </c>
      <c r="P33" s="209">
        <v>2025</v>
      </c>
      <c r="Q33" s="209">
        <v>1700</v>
      </c>
      <c r="R33" s="209">
        <v>1700</v>
      </c>
      <c r="S33" s="209">
        <v>2430</v>
      </c>
      <c r="T33" s="209">
        <v>2430</v>
      </c>
    </row>
    <row r="34" spans="1:26" s="210" customFormat="1" ht="17.100000000000001" customHeight="1">
      <c r="A34" s="208" t="s">
        <v>399</v>
      </c>
      <c r="B34" s="208" t="s">
        <v>16</v>
      </c>
      <c r="C34" s="208" t="s">
        <v>529</v>
      </c>
      <c r="D34" s="209">
        <v>9244</v>
      </c>
      <c r="E34" s="209">
        <v>9244</v>
      </c>
      <c r="F34" s="209">
        <v>9852</v>
      </c>
      <c r="G34" s="209">
        <v>9852</v>
      </c>
      <c r="H34" s="209">
        <v>11093</v>
      </c>
      <c r="I34" s="209">
        <v>11093</v>
      </c>
      <c r="J34" s="209">
        <v>11822</v>
      </c>
      <c r="K34" s="209">
        <v>11822</v>
      </c>
      <c r="L34" s="208" t="s">
        <v>530</v>
      </c>
      <c r="M34" s="209">
        <v>5926</v>
      </c>
      <c r="N34" s="209">
        <v>5926</v>
      </c>
      <c r="O34" s="209">
        <v>6534</v>
      </c>
      <c r="P34" s="209">
        <v>6534</v>
      </c>
      <c r="Q34" s="209">
        <v>7111</v>
      </c>
      <c r="R34" s="209">
        <v>7111</v>
      </c>
      <c r="S34" s="209">
        <v>7841</v>
      </c>
      <c r="T34" s="209">
        <v>7841</v>
      </c>
    </row>
    <row r="35" spans="1:26" s="210" customFormat="1" ht="17.100000000000001" customHeight="1">
      <c r="A35" s="208" t="s">
        <v>400</v>
      </c>
      <c r="B35" s="208" t="s">
        <v>16</v>
      </c>
      <c r="C35" s="208" t="s">
        <v>529</v>
      </c>
      <c r="D35" s="209">
        <v>9244</v>
      </c>
      <c r="E35" s="209">
        <v>9244</v>
      </c>
      <c r="F35" s="209">
        <v>9852</v>
      </c>
      <c r="G35" s="209">
        <v>9852</v>
      </c>
      <c r="H35" s="209">
        <v>11093</v>
      </c>
      <c r="I35" s="209">
        <v>11093</v>
      </c>
      <c r="J35" s="209">
        <v>11822</v>
      </c>
      <c r="K35" s="209">
        <v>11822</v>
      </c>
      <c r="L35" s="208" t="s">
        <v>530</v>
      </c>
      <c r="M35" s="209">
        <v>1417</v>
      </c>
      <c r="N35" s="209">
        <v>1417</v>
      </c>
      <c r="O35" s="209">
        <v>2025</v>
      </c>
      <c r="P35" s="209">
        <v>2025</v>
      </c>
      <c r="Q35" s="209">
        <v>1700</v>
      </c>
      <c r="R35" s="209">
        <v>1700</v>
      </c>
      <c r="S35" s="209">
        <v>2430</v>
      </c>
      <c r="T35" s="209">
        <v>2430</v>
      </c>
    </row>
    <row r="36" spans="1:26" s="210" customFormat="1" ht="17.100000000000001" customHeight="1">
      <c r="A36" s="208" t="s">
        <v>401</v>
      </c>
      <c r="B36" s="208" t="s">
        <v>16</v>
      </c>
      <c r="C36" s="208" t="s">
        <v>529</v>
      </c>
      <c r="D36" s="209">
        <v>10078</v>
      </c>
      <c r="E36" s="209">
        <v>10078</v>
      </c>
      <c r="F36" s="209">
        <v>10686</v>
      </c>
      <c r="G36" s="209">
        <v>10686</v>
      </c>
      <c r="H36" s="209">
        <v>12094</v>
      </c>
      <c r="I36" s="209">
        <v>12094</v>
      </c>
      <c r="J36" s="209">
        <v>12823</v>
      </c>
      <c r="K36" s="209">
        <v>12823</v>
      </c>
      <c r="L36" s="208" t="s">
        <v>530</v>
      </c>
      <c r="M36" s="209">
        <v>1417</v>
      </c>
      <c r="N36" s="209">
        <v>1417</v>
      </c>
      <c r="O36" s="209">
        <v>2025</v>
      </c>
      <c r="P36" s="209">
        <v>2025</v>
      </c>
      <c r="Q36" s="209">
        <v>1700</v>
      </c>
      <c r="R36" s="209">
        <v>1700</v>
      </c>
      <c r="S36" s="209">
        <v>2430</v>
      </c>
      <c r="T36" s="209">
        <v>2430</v>
      </c>
    </row>
    <row r="37" spans="1:26" s="210" customFormat="1" ht="17.100000000000001" customHeight="1">
      <c r="A37" s="208" t="s">
        <v>402</v>
      </c>
      <c r="B37" s="208" t="s">
        <v>16</v>
      </c>
      <c r="C37" s="208" t="s">
        <v>529</v>
      </c>
      <c r="D37" s="209">
        <v>10078</v>
      </c>
      <c r="E37" s="209">
        <v>10078</v>
      </c>
      <c r="F37" s="209">
        <v>10686</v>
      </c>
      <c r="G37" s="209">
        <v>10686</v>
      </c>
      <c r="H37" s="209">
        <v>12094</v>
      </c>
      <c r="I37" s="209">
        <v>12094</v>
      </c>
      <c r="J37" s="209">
        <v>12823</v>
      </c>
      <c r="K37" s="209">
        <v>12823</v>
      </c>
      <c r="L37" s="208" t="s">
        <v>530</v>
      </c>
      <c r="M37" s="209">
        <v>10282</v>
      </c>
      <c r="N37" s="209">
        <v>10282</v>
      </c>
      <c r="O37" s="209">
        <v>10890</v>
      </c>
      <c r="P37" s="209">
        <v>10890</v>
      </c>
      <c r="Q37" s="209">
        <v>12338</v>
      </c>
      <c r="R37" s="209">
        <v>12338</v>
      </c>
      <c r="S37" s="209">
        <v>13068</v>
      </c>
      <c r="T37" s="209">
        <v>13068</v>
      </c>
    </row>
    <row r="38" spans="1:26" s="210" customFormat="1" ht="17.100000000000001" customHeight="1">
      <c r="A38" s="208" t="s">
        <v>403</v>
      </c>
      <c r="B38" s="208" t="s">
        <v>16</v>
      </c>
      <c r="C38" s="208" t="s">
        <v>529</v>
      </c>
      <c r="D38" s="209">
        <v>10622</v>
      </c>
      <c r="E38" s="209">
        <v>10757</v>
      </c>
      <c r="F38" s="209">
        <v>11230</v>
      </c>
      <c r="G38" s="209">
        <v>11365</v>
      </c>
      <c r="H38" s="209">
        <v>12746</v>
      </c>
      <c r="I38" s="209">
        <v>12908</v>
      </c>
      <c r="J38" s="209">
        <v>13476</v>
      </c>
      <c r="K38" s="209">
        <v>13638</v>
      </c>
      <c r="L38" s="208" t="s">
        <v>530</v>
      </c>
      <c r="M38" s="209">
        <v>4258</v>
      </c>
      <c r="N38" s="209">
        <v>4258</v>
      </c>
      <c r="O38" s="209">
        <v>4866</v>
      </c>
      <c r="P38" s="209">
        <v>4866</v>
      </c>
      <c r="Q38" s="209">
        <v>5110</v>
      </c>
      <c r="R38" s="209">
        <v>5110</v>
      </c>
      <c r="S38" s="209">
        <v>5839</v>
      </c>
      <c r="T38" s="209">
        <v>5839</v>
      </c>
    </row>
    <row r="39" spans="1:26" s="210" customFormat="1" ht="17.100000000000001" customHeight="1">
      <c r="A39" s="208" t="s">
        <v>404</v>
      </c>
      <c r="B39" s="208" t="s">
        <v>16</v>
      </c>
      <c r="C39" s="208" t="s">
        <v>529</v>
      </c>
      <c r="D39" s="209">
        <v>10622</v>
      </c>
      <c r="E39" s="209">
        <v>10757</v>
      </c>
      <c r="F39" s="209">
        <v>11230</v>
      </c>
      <c r="G39" s="209">
        <v>11365</v>
      </c>
      <c r="H39" s="209">
        <v>12746</v>
      </c>
      <c r="I39" s="209">
        <v>12908</v>
      </c>
      <c r="J39" s="209">
        <v>13476</v>
      </c>
      <c r="K39" s="209">
        <v>13638</v>
      </c>
      <c r="L39" s="208" t="s">
        <v>530</v>
      </c>
      <c r="M39" s="209">
        <v>1417</v>
      </c>
      <c r="N39" s="209">
        <v>1417</v>
      </c>
      <c r="O39" s="209">
        <v>2025</v>
      </c>
      <c r="P39" s="209">
        <v>2025</v>
      </c>
      <c r="Q39" s="209">
        <v>1700</v>
      </c>
      <c r="R39" s="209">
        <v>1700</v>
      </c>
      <c r="S39" s="209">
        <v>2430</v>
      </c>
      <c r="T39" s="209">
        <v>2430</v>
      </c>
    </row>
    <row r="40" spans="1:26" s="210" customFormat="1" ht="17.100000000000001" customHeight="1">
      <c r="A40" s="208" t="s">
        <v>405</v>
      </c>
      <c r="B40" s="208" t="s">
        <v>16</v>
      </c>
      <c r="C40" s="208" t="s">
        <v>529</v>
      </c>
      <c r="D40" s="209">
        <v>10622</v>
      </c>
      <c r="E40" s="209">
        <v>10757</v>
      </c>
      <c r="F40" s="209">
        <v>11230</v>
      </c>
      <c r="G40" s="209">
        <v>11365</v>
      </c>
      <c r="H40" s="209">
        <v>12746</v>
      </c>
      <c r="I40" s="209">
        <v>12908</v>
      </c>
      <c r="J40" s="209">
        <v>13476</v>
      </c>
      <c r="K40" s="209">
        <v>13638</v>
      </c>
      <c r="L40" s="208" t="s">
        <v>530</v>
      </c>
      <c r="M40" s="209">
        <v>1417</v>
      </c>
      <c r="N40" s="209">
        <v>1417</v>
      </c>
      <c r="O40" s="209">
        <v>2025</v>
      </c>
      <c r="P40" s="209">
        <v>2025</v>
      </c>
      <c r="Q40" s="209">
        <v>1700</v>
      </c>
      <c r="R40" s="209">
        <v>1700</v>
      </c>
      <c r="S40" s="209">
        <v>2430</v>
      </c>
      <c r="T40" s="209">
        <v>2430</v>
      </c>
    </row>
    <row r="41" spans="1:26" s="210" customFormat="1" ht="17.100000000000001" customHeight="1">
      <c r="A41" s="208" t="s">
        <v>406</v>
      </c>
      <c r="B41" s="208" t="s">
        <v>16</v>
      </c>
      <c r="C41" s="208" t="s">
        <v>529</v>
      </c>
      <c r="D41" s="209">
        <v>10622</v>
      </c>
      <c r="E41" s="209">
        <v>10757</v>
      </c>
      <c r="F41" s="209">
        <v>11230</v>
      </c>
      <c r="G41" s="209">
        <v>11365</v>
      </c>
      <c r="H41" s="209">
        <v>12746</v>
      </c>
      <c r="I41" s="209">
        <v>12908</v>
      </c>
      <c r="J41" s="209">
        <v>13476</v>
      </c>
      <c r="K41" s="209">
        <v>13638</v>
      </c>
      <c r="L41" s="208" t="s">
        <v>530</v>
      </c>
      <c r="M41" s="209">
        <v>5092</v>
      </c>
      <c r="N41" s="209">
        <v>5092</v>
      </c>
      <c r="O41" s="209">
        <v>5700</v>
      </c>
      <c r="P41" s="209">
        <v>5700</v>
      </c>
      <c r="Q41" s="209">
        <v>6110</v>
      </c>
      <c r="R41" s="209">
        <v>6110</v>
      </c>
      <c r="S41" s="209">
        <v>6840</v>
      </c>
      <c r="T41" s="209">
        <v>6840</v>
      </c>
    </row>
    <row r="42" spans="1:26" s="210" customFormat="1" ht="17.100000000000001" customHeight="1">
      <c r="A42" s="208" t="s">
        <v>407</v>
      </c>
      <c r="B42" s="208" t="s">
        <v>16</v>
      </c>
      <c r="C42" s="208" t="s">
        <v>529</v>
      </c>
      <c r="D42" s="209">
        <v>10622</v>
      </c>
      <c r="E42" s="209">
        <v>10757</v>
      </c>
      <c r="F42" s="209">
        <v>11230</v>
      </c>
      <c r="G42" s="209">
        <v>11365</v>
      </c>
      <c r="H42" s="209">
        <v>12746</v>
      </c>
      <c r="I42" s="209">
        <v>12908</v>
      </c>
      <c r="J42" s="209">
        <v>13476</v>
      </c>
      <c r="K42" s="209">
        <v>13638</v>
      </c>
      <c r="L42" s="208" t="s">
        <v>530</v>
      </c>
      <c r="M42" s="209">
        <v>1417</v>
      </c>
      <c r="N42" s="209">
        <v>1417</v>
      </c>
      <c r="O42" s="209">
        <v>2025</v>
      </c>
      <c r="P42" s="209">
        <v>2025</v>
      </c>
      <c r="Q42" s="209">
        <v>1700</v>
      </c>
      <c r="R42" s="209">
        <v>1700</v>
      </c>
      <c r="S42" s="209">
        <v>2430</v>
      </c>
      <c r="T42" s="209">
        <v>2430</v>
      </c>
    </row>
    <row r="43" spans="1:26" s="210" customFormat="1" ht="17.100000000000001" customHeight="1">
      <c r="A43" s="208" t="s">
        <v>408</v>
      </c>
      <c r="B43" s="208" t="s">
        <v>16</v>
      </c>
      <c r="C43" s="208" t="s">
        <v>529</v>
      </c>
      <c r="D43" s="209">
        <v>10622</v>
      </c>
      <c r="E43" s="209">
        <v>10757</v>
      </c>
      <c r="F43" s="209">
        <v>11230</v>
      </c>
      <c r="G43" s="209">
        <v>11365</v>
      </c>
      <c r="H43" s="209">
        <v>12746</v>
      </c>
      <c r="I43" s="209">
        <v>12908</v>
      </c>
      <c r="J43" s="209">
        <v>13476</v>
      </c>
      <c r="K43" s="209">
        <v>13638</v>
      </c>
      <c r="L43" s="208" t="s">
        <v>530</v>
      </c>
      <c r="M43" s="209">
        <v>1417</v>
      </c>
      <c r="N43" s="209">
        <v>1417</v>
      </c>
      <c r="O43" s="209">
        <v>2025</v>
      </c>
      <c r="P43" s="209">
        <v>2025</v>
      </c>
      <c r="Q43" s="209">
        <v>1700</v>
      </c>
      <c r="R43" s="209">
        <v>1700</v>
      </c>
      <c r="S43" s="209">
        <v>2430</v>
      </c>
      <c r="T43" s="209">
        <v>2430</v>
      </c>
    </row>
    <row r="44" spans="1:26" s="210" customFormat="1" ht="17.100000000000001" customHeight="1">
      <c r="A44" s="208" t="s">
        <v>409</v>
      </c>
      <c r="B44" s="208" t="s">
        <v>16</v>
      </c>
      <c r="C44" s="208" t="s">
        <v>529</v>
      </c>
      <c r="D44" s="209">
        <v>10622</v>
      </c>
      <c r="E44" s="209">
        <v>10757</v>
      </c>
      <c r="F44" s="209">
        <v>11230</v>
      </c>
      <c r="G44" s="209">
        <v>11365</v>
      </c>
      <c r="H44" s="209">
        <v>12746</v>
      </c>
      <c r="I44" s="209">
        <v>12908</v>
      </c>
      <c r="J44" s="209">
        <v>13476</v>
      </c>
      <c r="K44" s="209">
        <v>13638</v>
      </c>
      <c r="L44" s="208" t="s">
        <v>530</v>
      </c>
      <c r="M44" s="209">
        <v>2251</v>
      </c>
      <c r="N44" s="209">
        <v>2251</v>
      </c>
      <c r="O44" s="209">
        <v>2859</v>
      </c>
      <c r="P44" s="209">
        <v>2859</v>
      </c>
      <c r="Q44" s="209">
        <v>2701</v>
      </c>
      <c r="R44" s="209">
        <v>2701</v>
      </c>
      <c r="S44" s="209">
        <v>3431</v>
      </c>
      <c r="T44" s="209">
        <v>3431</v>
      </c>
    </row>
    <row r="45" spans="1:26" s="210" customFormat="1" ht="17.100000000000001" customHeight="1">
      <c r="A45" s="208" t="s">
        <v>410</v>
      </c>
      <c r="B45" s="208" t="s">
        <v>16</v>
      </c>
      <c r="C45" s="208" t="s">
        <v>529</v>
      </c>
      <c r="D45" s="209">
        <v>10622</v>
      </c>
      <c r="E45" s="209">
        <v>10757</v>
      </c>
      <c r="F45" s="209">
        <v>11230</v>
      </c>
      <c r="G45" s="209">
        <v>11365</v>
      </c>
      <c r="H45" s="209">
        <v>12746</v>
      </c>
      <c r="I45" s="209">
        <v>12908</v>
      </c>
      <c r="J45" s="209">
        <v>13476</v>
      </c>
      <c r="K45" s="209">
        <v>13638</v>
      </c>
      <c r="L45" s="208" t="s">
        <v>530</v>
      </c>
      <c r="M45" s="209">
        <v>2251</v>
      </c>
      <c r="N45" s="209">
        <v>2251</v>
      </c>
      <c r="O45" s="209">
        <v>2859</v>
      </c>
      <c r="P45" s="209">
        <v>2859</v>
      </c>
      <c r="Q45" s="209">
        <v>2701</v>
      </c>
      <c r="R45" s="209">
        <v>2701</v>
      </c>
      <c r="S45" s="209">
        <v>3431</v>
      </c>
      <c r="T45" s="209">
        <v>3431</v>
      </c>
    </row>
    <row r="46" spans="1:26" s="210" customFormat="1" ht="17.100000000000001" customHeight="1">
      <c r="A46" s="208" t="s">
        <v>411</v>
      </c>
      <c r="B46" s="208" t="s">
        <v>16</v>
      </c>
      <c r="C46" s="208" t="s">
        <v>529</v>
      </c>
      <c r="D46" s="209">
        <v>10807</v>
      </c>
      <c r="E46" s="209">
        <v>10942</v>
      </c>
      <c r="F46" s="209">
        <v>11415</v>
      </c>
      <c r="G46" s="209">
        <v>11550</v>
      </c>
      <c r="H46" s="209">
        <v>12968</v>
      </c>
      <c r="I46" s="209">
        <v>13130</v>
      </c>
      <c r="J46" s="209">
        <v>13698</v>
      </c>
      <c r="K46" s="209">
        <v>13860</v>
      </c>
      <c r="L46" s="208" t="s">
        <v>530</v>
      </c>
      <c r="M46" s="209">
        <v>9256</v>
      </c>
      <c r="N46" s="209">
        <v>9256</v>
      </c>
      <c r="O46" s="209">
        <v>9864</v>
      </c>
      <c r="P46" s="209">
        <v>9864</v>
      </c>
      <c r="Q46" s="209">
        <v>11107</v>
      </c>
      <c r="R46" s="209">
        <v>11107</v>
      </c>
      <c r="S46" s="209">
        <v>11837</v>
      </c>
      <c r="T46" s="209">
        <v>11837</v>
      </c>
    </row>
    <row r="47" spans="1:26" s="210" customFormat="1" ht="17.100000000000001" customHeight="1">
      <c r="A47" s="208" t="s">
        <v>412</v>
      </c>
      <c r="B47" s="208" t="s">
        <v>16</v>
      </c>
      <c r="C47" s="208" t="s">
        <v>529</v>
      </c>
      <c r="D47" s="209">
        <v>10807</v>
      </c>
      <c r="E47" s="209">
        <v>10942</v>
      </c>
      <c r="F47" s="209">
        <v>11415</v>
      </c>
      <c r="G47" s="209">
        <v>11550</v>
      </c>
      <c r="H47" s="209">
        <v>12968</v>
      </c>
      <c r="I47" s="209">
        <v>13130</v>
      </c>
      <c r="J47" s="209">
        <v>13698</v>
      </c>
      <c r="K47" s="209">
        <v>13860</v>
      </c>
      <c r="L47" s="208" t="s">
        <v>530</v>
      </c>
      <c r="M47" s="209">
        <v>7594</v>
      </c>
      <c r="N47" s="209">
        <v>7594</v>
      </c>
      <c r="O47" s="209">
        <v>8202</v>
      </c>
      <c r="P47" s="209">
        <v>8202</v>
      </c>
      <c r="Q47" s="209">
        <v>9113</v>
      </c>
      <c r="R47" s="209">
        <v>9113</v>
      </c>
      <c r="S47" s="209">
        <v>9842</v>
      </c>
      <c r="T47" s="209">
        <v>9842</v>
      </c>
    </row>
    <row r="48" spans="1:26" s="210" customFormat="1" ht="17.100000000000001" customHeight="1">
      <c r="A48" s="208" t="s">
        <v>413</v>
      </c>
      <c r="B48" s="208" t="s">
        <v>16</v>
      </c>
      <c r="C48" s="208" t="s">
        <v>529</v>
      </c>
      <c r="D48" s="209">
        <v>10807</v>
      </c>
      <c r="E48" s="209">
        <v>10942</v>
      </c>
      <c r="F48" s="209">
        <v>11415</v>
      </c>
      <c r="G48" s="209">
        <v>11550</v>
      </c>
      <c r="H48" s="209">
        <v>12968</v>
      </c>
      <c r="I48" s="209">
        <v>13130</v>
      </c>
      <c r="J48" s="209">
        <v>13698</v>
      </c>
      <c r="K48" s="209">
        <v>13860</v>
      </c>
      <c r="L48" s="208" t="s">
        <v>530</v>
      </c>
      <c r="M48" s="209">
        <v>7974</v>
      </c>
      <c r="N48" s="209">
        <v>7974</v>
      </c>
      <c r="O48" s="209">
        <v>8582</v>
      </c>
      <c r="P48" s="209">
        <v>8582</v>
      </c>
      <c r="Q48" s="209">
        <v>9569</v>
      </c>
      <c r="R48" s="209">
        <v>9569</v>
      </c>
      <c r="S48" s="209">
        <v>10298</v>
      </c>
      <c r="T48" s="209">
        <v>10298</v>
      </c>
      <c r="V48" s="302"/>
      <c r="W48" s="302"/>
      <c r="Y48" s="302"/>
      <c r="Z48" s="302"/>
    </row>
    <row r="49" spans="1:36" s="210" customFormat="1" ht="16.5" customHeight="1">
      <c r="A49" s="211"/>
      <c r="B49" s="211"/>
      <c r="C49" s="211"/>
      <c r="D49" s="212"/>
      <c r="E49" s="212"/>
      <c r="F49" s="212"/>
      <c r="G49" s="212"/>
      <c r="H49" s="212"/>
      <c r="I49" s="212"/>
      <c r="J49" s="212"/>
      <c r="K49" s="212"/>
      <c r="L49" s="211"/>
      <c r="M49" s="212"/>
      <c r="N49" s="212"/>
      <c r="O49" s="212"/>
      <c r="P49" s="212"/>
      <c r="Q49" s="212"/>
      <c r="R49" s="212"/>
      <c r="S49" s="212"/>
      <c r="T49" s="212"/>
    </row>
    <row r="50" spans="1:36" s="210" customFormat="1" ht="16.5" customHeight="1">
      <c r="A50" s="208" t="s">
        <v>414</v>
      </c>
      <c r="B50" s="208" t="s">
        <v>16</v>
      </c>
      <c r="C50" s="208" t="s">
        <v>415</v>
      </c>
      <c r="D50" s="264">
        <v>2167</v>
      </c>
      <c r="E50" s="264">
        <v>3015</v>
      </c>
      <c r="F50" s="264">
        <f>D50+608</f>
        <v>2775</v>
      </c>
      <c r="G50" s="264">
        <f>E50+608</f>
        <v>3623</v>
      </c>
      <c r="H50" s="264">
        <f>ROUND(D50*1.2,0)</f>
        <v>2600</v>
      </c>
      <c r="I50" s="264">
        <f t="shared" ref="I50" si="1">ROUND(E50*1.2,0)</f>
        <v>3618</v>
      </c>
      <c r="J50" s="264">
        <f>ROUND(F50*1.2,0)</f>
        <v>3330</v>
      </c>
      <c r="K50" s="264">
        <f>ROUND(G50*1.2,0)</f>
        <v>4348</v>
      </c>
      <c r="L50" s="208" t="s">
        <v>416</v>
      </c>
      <c r="M50" s="264">
        <v>1991</v>
      </c>
      <c r="N50" s="264">
        <v>2415</v>
      </c>
      <c r="O50" s="264">
        <f>M50+608</f>
        <v>2599</v>
      </c>
      <c r="P50" s="264">
        <f>N50+608</f>
        <v>3023</v>
      </c>
      <c r="Q50" s="264">
        <f t="shared" ref="Q50:T65" si="2">ROUND(M50*1.2,0)</f>
        <v>2389</v>
      </c>
      <c r="R50" s="264">
        <f t="shared" si="2"/>
        <v>2898</v>
      </c>
      <c r="S50" s="264">
        <f>ROUND(O50*1.2,0)</f>
        <v>3119</v>
      </c>
      <c r="T50" s="264">
        <f>ROUND(P50*1.2,0)</f>
        <v>3628</v>
      </c>
      <c r="W50" s="214"/>
      <c r="X50" s="215"/>
      <c r="Z50" s="215"/>
      <c r="AB50" s="216"/>
      <c r="AC50" s="216"/>
      <c r="AE50" s="216"/>
      <c r="AF50" s="216"/>
      <c r="AH50" s="216"/>
      <c r="AI50" s="216"/>
      <c r="AJ50" s="216"/>
    </row>
    <row r="51" spans="1:36" s="210" customFormat="1" ht="16.5" customHeight="1">
      <c r="A51" s="208" t="s">
        <v>417</v>
      </c>
      <c r="B51" s="208" t="s">
        <v>16</v>
      </c>
      <c r="C51" s="208" t="s">
        <v>415</v>
      </c>
      <c r="D51" s="209" t="s">
        <v>256</v>
      </c>
      <c r="E51" s="209" t="s">
        <v>256</v>
      </c>
      <c r="F51" s="209" t="s">
        <v>256</v>
      </c>
      <c r="G51" s="209" t="s">
        <v>256</v>
      </c>
      <c r="H51" s="209" t="s">
        <v>256</v>
      </c>
      <c r="I51" s="209" t="s">
        <v>256</v>
      </c>
      <c r="J51" s="209" t="s">
        <v>256</v>
      </c>
      <c r="K51" s="209" t="s">
        <v>256</v>
      </c>
      <c r="L51" s="208" t="s">
        <v>416</v>
      </c>
      <c r="M51" s="209">
        <v>1806</v>
      </c>
      <c r="N51" s="209">
        <v>2230</v>
      </c>
      <c r="O51" s="209">
        <v>2414</v>
      </c>
      <c r="P51" s="209">
        <v>2838</v>
      </c>
      <c r="Q51" s="209">
        <f t="shared" si="2"/>
        <v>2167</v>
      </c>
      <c r="R51" s="209">
        <f t="shared" si="2"/>
        <v>2676</v>
      </c>
      <c r="S51" s="209">
        <f t="shared" si="2"/>
        <v>2897</v>
      </c>
      <c r="T51" s="209">
        <f t="shared" si="2"/>
        <v>3406</v>
      </c>
      <c r="W51" s="214"/>
      <c r="X51" s="215"/>
      <c r="Z51" s="215"/>
      <c r="AB51" s="216"/>
      <c r="AC51" s="216"/>
      <c r="AE51" s="216"/>
      <c r="AF51" s="216"/>
      <c r="AH51" s="216"/>
      <c r="AI51" s="216"/>
    </row>
    <row r="52" spans="1:36" s="210" customFormat="1" ht="16.5" customHeight="1">
      <c r="A52" s="208" t="s">
        <v>418</v>
      </c>
      <c r="B52" s="208" t="s">
        <v>16</v>
      </c>
      <c r="C52" s="208" t="s">
        <v>415</v>
      </c>
      <c r="D52" s="209" t="s">
        <v>256</v>
      </c>
      <c r="E52" s="209" t="s">
        <v>256</v>
      </c>
      <c r="F52" s="209" t="s">
        <v>256</v>
      </c>
      <c r="G52" s="209" t="s">
        <v>256</v>
      </c>
      <c r="H52" s="209" t="s">
        <v>256</v>
      </c>
      <c r="I52" s="209" t="s">
        <v>256</v>
      </c>
      <c r="J52" s="209" t="s">
        <v>256</v>
      </c>
      <c r="K52" s="209" t="s">
        <v>256</v>
      </c>
      <c r="L52" s="208" t="s">
        <v>416</v>
      </c>
      <c r="M52" s="209">
        <v>1991</v>
      </c>
      <c r="N52" s="209">
        <v>2415</v>
      </c>
      <c r="O52" s="209">
        <v>2599</v>
      </c>
      <c r="P52" s="209">
        <v>3023</v>
      </c>
      <c r="Q52" s="209">
        <f t="shared" si="2"/>
        <v>2389</v>
      </c>
      <c r="R52" s="209">
        <f t="shared" si="2"/>
        <v>2898</v>
      </c>
      <c r="S52" s="209">
        <f t="shared" si="2"/>
        <v>3119</v>
      </c>
      <c r="T52" s="209">
        <f t="shared" si="2"/>
        <v>3628</v>
      </c>
      <c r="W52" s="214"/>
      <c r="X52" s="215"/>
      <c r="Z52" s="215"/>
      <c r="AB52" s="216"/>
      <c r="AC52" s="216"/>
      <c r="AE52" s="216"/>
      <c r="AF52" s="216"/>
      <c r="AH52" s="216"/>
      <c r="AI52" s="216"/>
    </row>
    <row r="53" spans="1:36" s="210" customFormat="1" ht="16.5" customHeight="1">
      <c r="A53" s="208" t="s">
        <v>419</v>
      </c>
      <c r="B53" s="208" t="s">
        <v>16</v>
      </c>
      <c r="C53" s="208" t="s">
        <v>415</v>
      </c>
      <c r="D53" s="209">
        <v>1982</v>
      </c>
      <c r="E53" s="209">
        <v>2830</v>
      </c>
      <c r="F53" s="209">
        <v>2590</v>
      </c>
      <c r="G53" s="209">
        <v>3438</v>
      </c>
      <c r="H53" s="209">
        <f t="shared" ref="H53:I53" si="3">ROUND(D53*1.2,0)</f>
        <v>2378</v>
      </c>
      <c r="I53" s="209">
        <f t="shared" si="3"/>
        <v>3396</v>
      </c>
      <c r="J53" s="209">
        <f>ROUND(F53*1.2,0)</f>
        <v>3108</v>
      </c>
      <c r="K53" s="209">
        <f>ROUND(G53*1.2,0)</f>
        <v>4126</v>
      </c>
      <c r="L53" s="208" t="s">
        <v>416</v>
      </c>
      <c r="M53" s="209">
        <v>1806</v>
      </c>
      <c r="N53" s="209">
        <v>2230</v>
      </c>
      <c r="O53" s="209">
        <v>2414</v>
      </c>
      <c r="P53" s="209">
        <v>2838</v>
      </c>
      <c r="Q53" s="209">
        <f t="shared" si="2"/>
        <v>2167</v>
      </c>
      <c r="R53" s="209">
        <f t="shared" si="2"/>
        <v>2676</v>
      </c>
      <c r="S53" s="209">
        <f t="shared" si="2"/>
        <v>2897</v>
      </c>
      <c r="T53" s="209">
        <f t="shared" si="2"/>
        <v>3406</v>
      </c>
      <c r="W53" s="214"/>
      <c r="X53" s="215"/>
      <c r="Z53" s="215"/>
      <c r="AB53" s="216"/>
      <c r="AC53" s="216"/>
      <c r="AE53" s="216"/>
      <c r="AF53" s="216"/>
      <c r="AH53" s="216"/>
      <c r="AI53" s="216"/>
    </row>
    <row r="54" spans="1:36" s="210" customFormat="1" ht="16.5" customHeight="1">
      <c r="A54" s="208" t="s">
        <v>420</v>
      </c>
      <c r="B54" s="208" t="s">
        <v>16</v>
      </c>
      <c r="C54" s="208" t="s">
        <v>415</v>
      </c>
      <c r="D54" s="209" t="s">
        <v>256</v>
      </c>
      <c r="E54" s="209" t="s">
        <v>256</v>
      </c>
      <c r="F54" s="209" t="s">
        <v>256</v>
      </c>
      <c r="G54" s="209" t="s">
        <v>256</v>
      </c>
      <c r="H54" s="209" t="s">
        <v>256</v>
      </c>
      <c r="I54" s="209" t="s">
        <v>256</v>
      </c>
      <c r="J54" s="209" t="s">
        <v>256</v>
      </c>
      <c r="K54" s="209" t="s">
        <v>256</v>
      </c>
      <c r="L54" s="208" t="s">
        <v>416</v>
      </c>
      <c r="M54" s="209">
        <v>1991</v>
      </c>
      <c r="N54" s="209">
        <v>2415</v>
      </c>
      <c r="O54" s="209">
        <v>2599</v>
      </c>
      <c r="P54" s="209">
        <v>3023</v>
      </c>
      <c r="Q54" s="209">
        <f t="shared" si="2"/>
        <v>2389</v>
      </c>
      <c r="R54" s="209">
        <f t="shared" si="2"/>
        <v>2898</v>
      </c>
      <c r="S54" s="209">
        <f t="shared" si="2"/>
        <v>3119</v>
      </c>
      <c r="T54" s="209">
        <f t="shared" si="2"/>
        <v>3628</v>
      </c>
      <c r="W54" s="214"/>
      <c r="X54" s="215"/>
      <c r="Z54" s="215"/>
      <c r="AB54" s="216"/>
      <c r="AC54" s="216"/>
      <c r="AE54" s="216"/>
      <c r="AF54" s="216"/>
      <c r="AH54" s="216"/>
      <c r="AI54" s="216"/>
    </row>
    <row r="55" spans="1:36" s="210" customFormat="1" ht="16.5" customHeight="1">
      <c r="A55" s="208" t="s">
        <v>421</v>
      </c>
      <c r="B55" s="208" t="s">
        <v>16</v>
      </c>
      <c r="C55" s="208" t="s">
        <v>415</v>
      </c>
      <c r="D55" s="209" t="s">
        <v>256</v>
      </c>
      <c r="E55" s="209" t="s">
        <v>256</v>
      </c>
      <c r="F55" s="209" t="s">
        <v>256</v>
      </c>
      <c r="G55" s="209" t="s">
        <v>256</v>
      </c>
      <c r="H55" s="209" t="s">
        <v>256</v>
      </c>
      <c r="I55" s="209" t="s">
        <v>256</v>
      </c>
      <c r="J55" s="209" t="s">
        <v>256</v>
      </c>
      <c r="K55" s="209" t="s">
        <v>256</v>
      </c>
      <c r="L55" s="208" t="s">
        <v>416</v>
      </c>
      <c r="M55" s="209">
        <v>1806</v>
      </c>
      <c r="N55" s="209">
        <v>2230</v>
      </c>
      <c r="O55" s="209">
        <v>2414</v>
      </c>
      <c r="P55" s="209">
        <v>2838</v>
      </c>
      <c r="Q55" s="209">
        <f t="shared" si="2"/>
        <v>2167</v>
      </c>
      <c r="R55" s="209">
        <f t="shared" si="2"/>
        <v>2676</v>
      </c>
      <c r="S55" s="209">
        <f t="shared" si="2"/>
        <v>2897</v>
      </c>
      <c r="T55" s="209">
        <f t="shared" si="2"/>
        <v>3406</v>
      </c>
      <c r="W55" s="214"/>
      <c r="X55" s="215"/>
      <c r="Z55" s="215"/>
      <c r="AB55" s="216"/>
      <c r="AC55" s="216"/>
      <c r="AE55" s="216"/>
      <c r="AF55" s="216"/>
      <c r="AH55" s="216"/>
      <c r="AI55" s="216"/>
    </row>
    <row r="56" spans="1:36" s="210" customFormat="1" ht="16.5" customHeight="1">
      <c r="A56" s="208" t="s">
        <v>422</v>
      </c>
      <c r="B56" s="208" t="s">
        <v>16</v>
      </c>
      <c r="C56" s="208" t="s">
        <v>415</v>
      </c>
      <c r="D56" s="209">
        <v>2167</v>
      </c>
      <c r="E56" s="209">
        <v>3015</v>
      </c>
      <c r="F56" s="209">
        <v>2775</v>
      </c>
      <c r="G56" s="209">
        <v>3623</v>
      </c>
      <c r="H56" s="209">
        <f t="shared" ref="H56" si="4">ROUND(D56*1.2,0)</f>
        <v>2600</v>
      </c>
      <c r="I56" s="209">
        <f>ROUND(E56*1.2,0)</f>
        <v>3618</v>
      </c>
      <c r="J56" s="209">
        <f>ROUND(F56*1.2,0)</f>
        <v>3330</v>
      </c>
      <c r="K56" s="209">
        <f>ROUND(G56*1.2,0)</f>
        <v>4348</v>
      </c>
      <c r="L56" s="208" t="s">
        <v>416</v>
      </c>
      <c r="M56" s="209">
        <v>1991</v>
      </c>
      <c r="N56" s="209">
        <v>2415</v>
      </c>
      <c r="O56" s="209">
        <v>2599</v>
      </c>
      <c r="P56" s="209">
        <v>3023</v>
      </c>
      <c r="Q56" s="209">
        <f t="shared" si="2"/>
        <v>2389</v>
      </c>
      <c r="R56" s="209">
        <f t="shared" si="2"/>
        <v>2898</v>
      </c>
      <c r="S56" s="209">
        <f t="shared" si="2"/>
        <v>3119</v>
      </c>
      <c r="T56" s="209">
        <f t="shared" si="2"/>
        <v>3628</v>
      </c>
      <c r="W56" s="214"/>
      <c r="X56" s="215"/>
      <c r="Z56" s="215"/>
      <c r="AB56" s="216"/>
      <c r="AC56" s="216"/>
      <c r="AE56" s="216"/>
      <c r="AF56" s="216"/>
      <c r="AH56" s="216"/>
      <c r="AI56" s="216"/>
    </row>
    <row r="57" spans="1:36" s="210" customFormat="1" ht="16.5" customHeight="1">
      <c r="A57" s="208" t="s">
        <v>423</v>
      </c>
      <c r="B57" s="208" t="s">
        <v>16</v>
      </c>
      <c r="C57" s="208" t="s">
        <v>415</v>
      </c>
      <c r="D57" s="209" t="s">
        <v>256</v>
      </c>
      <c r="E57" s="209" t="s">
        <v>256</v>
      </c>
      <c r="F57" s="209" t="s">
        <v>256</v>
      </c>
      <c r="G57" s="209" t="s">
        <v>256</v>
      </c>
      <c r="H57" s="209" t="s">
        <v>256</v>
      </c>
      <c r="I57" s="209" t="s">
        <v>256</v>
      </c>
      <c r="J57" s="209" t="s">
        <v>256</v>
      </c>
      <c r="K57" s="209" t="s">
        <v>256</v>
      </c>
      <c r="L57" s="208" t="s">
        <v>416</v>
      </c>
      <c r="M57" s="213">
        <v>1953</v>
      </c>
      <c r="N57" s="213">
        <v>2377</v>
      </c>
      <c r="O57" s="213">
        <f>M57+608</f>
        <v>2561</v>
      </c>
      <c r="P57" s="213">
        <f>N57+608</f>
        <v>2985</v>
      </c>
      <c r="Q57" s="213">
        <f t="shared" si="2"/>
        <v>2344</v>
      </c>
      <c r="R57" s="213">
        <f t="shared" si="2"/>
        <v>2852</v>
      </c>
      <c r="S57" s="213">
        <f t="shared" si="2"/>
        <v>3073</v>
      </c>
      <c r="T57" s="213">
        <f t="shared" si="2"/>
        <v>3582</v>
      </c>
      <c r="W57" s="214"/>
      <c r="X57" s="215"/>
      <c r="Z57" s="215"/>
      <c r="AB57" s="216"/>
      <c r="AC57" s="216"/>
      <c r="AE57" s="216"/>
      <c r="AF57" s="216"/>
      <c r="AH57" s="216"/>
      <c r="AI57" s="216"/>
    </row>
    <row r="58" spans="1:36" s="210" customFormat="1" ht="16.5" customHeight="1">
      <c r="A58" s="208" t="s">
        <v>424</v>
      </c>
      <c r="B58" s="208" t="s">
        <v>16</v>
      </c>
      <c r="C58" s="208" t="s">
        <v>415</v>
      </c>
      <c r="D58" s="209" t="s">
        <v>256</v>
      </c>
      <c r="E58" s="209" t="s">
        <v>256</v>
      </c>
      <c r="F58" s="209" t="s">
        <v>256</v>
      </c>
      <c r="G58" s="209" t="s">
        <v>256</v>
      </c>
      <c r="H58" s="209" t="s">
        <v>256</v>
      </c>
      <c r="I58" s="209" t="s">
        <v>256</v>
      </c>
      <c r="J58" s="209" t="s">
        <v>256</v>
      </c>
      <c r="K58" s="209" t="s">
        <v>256</v>
      </c>
      <c r="L58" s="208" t="s">
        <v>416</v>
      </c>
      <c r="M58" s="209">
        <v>1991</v>
      </c>
      <c r="N58" s="209">
        <v>2415</v>
      </c>
      <c r="O58" s="209">
        <v>2599</v>
      </c>
      <c r="P58" s="209">
        <v>3023</v>
      </c>
      <c r="Q58" s="209">
        <f t="shared" si="2"/>
        <v>2389</v>
      </c>
      <c r="R58" s="209">
        <f t="shared" si="2"/>
        <v>2898</v>
      </c>
      <c r="S58" s="209">
        <f t="shared" si="2"/>
        <v>3119</v>
      </c>
      <c r="T58" s="209">
        <f t="shared" si="2"/>
        <v>3628</v>
      </c>
      <c r="W58" s="214"/>
      <c r="X58" s="215"/>
      <c r="Z58" s="215"/>
      <c r="AB58" s="216"/>
      <c r="AC58" s="216"/>
      <c r="AE58" s="216"/>
      <c r="AF58" s="216"/>
      <c r="AH58" s="216"/>
      <c r="AI58" s="216"/>
    </row>
    <row r="59" spans="1:36" s="210" customFormat="1" ht="16.5" customHeight="1">
      <c r="A59" s="208" t="s">
        <v>425</v>
      </c>
      <c r="B59" s="208" t="s">
        <v>16</v>
      </c>
      <c r="C59" s="208" t="s">
        <v>415</v>
      </c>
      <c r="D59" s="209">
        <v>1982</v>
      </c>
      <c r="E59" s="209">
        <v>2830</v>
      </c>
      <c r="F59" s="209">
        <v>2590</v>
      </c>
      <c r="G59" s="209">
        <v>3438</v>
      </c>
      <c r="H59" s="209">
        <f t="shared" ref="H59" si="5">ROUND(D59*1.2,0)</f>
        <v>2378</v>
      </c>
      <c r="I59" s="209">
        <f>ROUND(E59*1.2,0)</f>
        <v>3396</v>
      </c>
      <c r="J59" s="209">
        <f>ROUND(F59*1.2,0)</f>
        <v>3108</v>
      </c>
      <c r="K59" s="209">
        <f>ROUND(G59*1.2,0)</f>
        <v>4126</v>
      </c>
      <c r="L59" s="208" t="s">
        <v>416</v>
      </c>
      <c r="M59" s="209">
        <v>1806</v>
      </c>
      <c r="N59" s="209">
        <v>2230</v>
      </c>
      <c r="O59" s="209">
        <v>2414</v>
      </c>
      <c r="P59" s="209">
        <v>2838</v>
      </c>
      <c r="Q59" s="209">
        <f t="shared" si="2"/>
        <v>2167</v>
      </c>
      <c r="R59" s="209">
        <f t="shared" si="2"/>
        <v>2676</v>
      </c>
      <c r="S59" s="209">
        <f t="shared" si="2"/>
        <v>2897</v>
      </c>
      <c r="T59" s="209">
        <f t="shared" si="2"/>
        <v>3406</v>
      </c>
      <c r="W59" s="214"/>
      <c r="X59" s="215"/>
      <c r="Z59" s="215"/>
      <c r="AB59" s="216"/>
      <c r="AC59" s="216"/>
      <c r="AE59" s="216"/>
      <c r="AF59" s="216"/>
      <c r="AH59" s="216"/>
      <c r="AI59" s="216"/>
    </row>
    <row r="60" spans="1:36" s="210" customFormat="1" ht="16.5" customHeight="1">
      <c r="A60" s="208" t="s">
        <v>426</v>
      </c>
      <c r="B60" s="208" t="s">
        <v>16</v>
      </c>
      <c r="C60" s="208" t="s">
        <v>415</v>
      </c>
      <c r="D60" s="209" t="s">
        <v>256</v>
      </c>
      <c r="E60" s="209" t="s">
        <v>256</v>
      </c>
      <c r="F60" s="209" t="s">
        <v>256</v>
      </c>
      <c r="G60" s="209" t="s">
        <v>256</v>
      </c>
      <c r="H60" s="209" t="s">
        <v>256</v>
      </c>
      <c r="I60" s="209" t="s">
        <v>256</v>
      </c>
      <c r="J60" s="209" t="s">
        <v>256</v>
      </c>
      <c r="K60" s="209" t="s">
        <v>256</v>
      </c>
      <c r="L60" s="208" t="s">
        <v>416</v>
      </c>
      <c r="M60" s="264">
        <v>1991</v>
      </c>
      <c r="N60" s="264">
        <v>2415</v>
      </c>
      <c r="O60" s="264">
        <f>M60+608</f>
        <v>2599</v>
      </c>
      <c r="P60" s="264">
        <f>N60+608</f>
        <v>3023</v>
      </c>
      <c r="Q60" s="264">
        <f t="shared" si="2"/>
        <v>2389</v>
      </c>
      <c r="R60" s="264">
        <f t="shared" si="2"/>
        <v>2898</v>
      </c>
      <c r="S60" s="264">
        <f t="shared" si="2"/>
        <v>3119</v>
      </c>
      <c r="T60" s="264">
        <f t="shared" si="2"/>
        <v>3628</v>
      </c>
      <c r="W60" s="214"/>
      <c r="X60" s="215"/>
      <c r="Z60" s="215"/>
      <c r="AB60" s="216"/>
      <c r="AC60" s="216"/>
      <c r="AE60" s="216"/>
      <c r="AF60" s="216"/>
      <c r="AH60" s="216"/>
      <c r="AI60" s="216"/>
    </row>
    <row r="61" spans="1:36" s="210" customFormat="1" ht="16.5" customHeight="1">
      <c r="A61" s="208" t="s">
        <v>427</v>
      </c>
      <c r="B61" s="208" t="s">
        <v>16</v>
      </c>
      <c r="C61" s="208" t="s">
        <v>415</v>
      </c>
      <c r="D61" s="209" t="s">
        <v>256</v>
      </c>
      <c r="E61" s="209" t="s">
        <v>256</v>
      </c>
      <c r="F61" s="209" t="s">
        <v>256</v>
      </c>
      <c r="G61" s="209" t="s">
        <v>256</v>
      </c>
      <c r="H61" s="209" t="s">
        <v>256</v>
      </c>
      <c r="I61" s="209" t="s">
        <v>256</v>
      </c>
      <c r="J61" s="209" t="s">
        <v>256</v>
      </c>
      <c r="K61" s="209" t="s">
        <v>256</v>
      </c>
      <c r="L61" s="208" t="s">
        <v>416</v>
      </c>
      <c r="M61" s="209">
        <v>1806</v>
      </c>
      <c r="N61" s="209">
        <v>2230</v>
      </c>
      <c r="O61" s="209">
        <v>2414</v>
      </c>
      <c r="P61" s="209">
        <v>2838</v>
      </c>
      <c r="Q61" s="209">
        <f t="shared" si="2"/>
        <v>2167</v>
      </c>
      <c r="R61" s="209">
        <f t="shared" si="2"/>
        <v>2676</v>
      </c>
      <c r="S61" s="209">
        <f t="shared" si="2"/>
        <v>2897</v>
      </c>
      <c r="T61" s="209">
        <f t="shared" si="2"/>
        <v>3406</v>
      </c>
      <c r="W61" s="214"/>
      <c r="X61" s="215"/>
      <c r="Z61" s="215"/>
      <c r="AB61" s="216"/>
      <c r="AC61" s="216"/>
      <c r="AE61" s="216"/>
      <c r="AF61" s="216"/>
      <c r="AH61" s="216"/>
      <c r="AI61" s="216"/>
    </row>
    <row r="62" spans="1:36" s="210" customFormat="1" ht="16.5" customHeight="1">
      <c r="A62" s="208" t="s">
        <v>428</v>
      </c>
      <c r="B62" s="208" t="s">
        <v>16</v>
      </c>
      <c r="C62" s="208" t="s">
        <v>415</v>
      </c>
      <c r="D62" s="209">
        <v>2167</v>
      </c>
      <c r="E62" s="209">
        <v>3015</v>
      </c>
      <c r="F62" s="209">
        <v>2775</v>
      </c>
      <c r="G62" s="209">
        <v>3623</v>
      </c>
      <c r="H62" s="209">
        <f t="shared" ref="H62" si="6">ROUND(D62*1.2,0)</f>
        <v>2600</v>
      </c>
      <c r="I62" s="209">
        <f>ROUND(E62*1.2,0)</f>
        <v>3618</v>
      </c>
      <c r="J62" s="209">
        <f>ROUND(F62*1.2,0)</f>
        <v>3330</v>
      </c>
      <c r="K62" s="209">
        <f>ROUND(G62*1.2,0)</f>
        <v>4348</v>
      </c>
      <c r="L62" s="208" t="s">
        <v>416</v>
      </c>
      <c r="M62" s="209">
        <v>1991</v>
      </c>
      <c r="N62" s="209">
        <v>2415</v>
      </c>
      <c r="O62" s="209">
        <v>2599</v>
      </c>
      <c r="P62" s="209">
        <v>3023</v>
      </c>
      <c r="Q62" s="209">
        <f t="shared" si="2"/>
        <v>2389</v>
      </c>
      <c r="R62" s="209">
        <f t="shared" si="2"/>
        <v>2898</v>
      </c>
      <c r="S62" s="209">
        <f t="shared" si="2"/>
        <v>3119</v>
      </c>
      <c r="T62" s="209">
        <f t="shared" si="2"/>
        <v>3628</v>
      </c>
      <c r="W62" s="214"/>
      <c r="X62" s="215"/>
      <c r="Z62" s="215"/>
      <c r="AB62" s="216"/>
      <c r="AC62" s="216"/>
      <c r="AE62" s="216"/>
      <c r="AF62" s="216"/>
      <c r="AH62" s="216"/>
      <c r="AI62" s="216"/>
    </row>
    <row r="63" spans="1:36" s="210" customFormat="1" ht="16.5" customHeight="1">
      <c r="A63" s="208" t="s">
        <v>429</v>
      </c>
      <c r="B63" s="208" t="s">
        <v>16</v>
      </c>
      <c r="C63" s="208" t="s">
        <v>415</v>
      </c>
      <c r="D63" s="209" t="s">
        <v>256</v>
      </c>
      <c r="E63" s="209" t="s">
        <v>256</v>
      </c>
      <c r="F63" s="209" t="s">
        <v>256</v>
      </c>
      <c r="G63" s="209" t="s">
        <v>256</v>
      </c>
      <c r="H63" s="209" t="s">
        <v>256</v>
      </c>
      <c r="I63" s="209" t="s">
        <v>256</v>
      </c>
      <c r="J63" s="209" t="s">
        <v>256</v>
      </c>
      <c r="K63" s="209" t="s">
        <v>256</v>
      </c>
      <c r="L63" s="208" t="s">
        <v>416</v>
      </c>
      <c r="M63" s="209">
        <v>1806</v>
      </c>
      <c r="N63" s="209">
        <v>2230</v>
      </c>
      <c r="O63" s="209">
        <v>2414</v>
      </c>
      <c r="P63" s="209">
        <v>2838</v>
      </c>
      <c r="Q63" s="209">
        <f t="shared" si="2"/>
        <v>2167</v>
      </c>
      <c r="R63" s="209">
        <f t="shared" si="2"/>
        <v>2676</v>
      </c>
      <c r="S63" s="209">
        <f t="shared" si="2"/>
        <v>2897</v>
      </c>
      <c r="T63" s="209">
        <f t="shared" si="2"/>
        <v>3406</v>
      </c>
      <c r="W63" s="214"/>
      <c r="X63" s="215"/>
      <c r="Z63" s="215"/>
      <c r="AB63" s="216"/>
      <c r="AC63" s="216"/>
      <c r="AE63" s="216"/>
      <c r="AF63" s="216"/>
      <c r="AH63" s="216"/>
      <c r="AI63" s="216"/>
    </row>
    <row r="64" spans="1:36" s="210" customFormat="1" ht="16.5" customHeight="1">
      <c r="A64" s="208" t="s">
        <v>430</v>
      </c>
      <c r="B64" s="208" t="s">
        <v>16</v>
      </c>
      <c r="C64" s="208" t="s">
        <v>415</v>
      </c>
      <c r="D64" s="209" t="s">
        <v>256</v>
      </c>
      <c r="E64" s="209" t="s">
        <v>256</v>
      </c>
      <c r="F64" s="209" t="s">
        <v>256</v>
      </c>
      <c r="G64" s="209" t="s">
        <v>256</v>
      </c>
      <c r="H64" s="209" t="s">
        <v>256</v>
      </c>
      <c r="I64" s="209" t="s">
        <v>256</v>
      </c>
      <c r="J64" s="209" t="s">
        <v>256</v>
      </c>
      <c r="K64" s="209" t="s">
        <v>256</v>
      </c>
      <c r="L64" s="208" t="s">
        <v>416</v>
      </c>
      <c r="M64" s="209">
        <v>1991</v>
      </c>
      <c r="N64" s="209">
        <v>2415</v>
      </c>
      <c r="O64" s="209">
        <v>2599</v>
      </c>
      <c r="P64" s="209">
        <v>3023</v>
      </c>
      <c r="Q64" s="209">
        <f t="shared" si="2"/>
        <v>2389</v>
      </c>
      <c r="R64" s="209">
        <f t="shared" si="2"/>
        <v>2898</v>
      </c>
      <c r="S64" s="209">
        <f t="shared" si="2"/>
        <v>3119</v>
      </c>
      <c r="T64" s="209">
        <f t="shared" si="2"/>
        <v>3628</v>
      </c>
      <c r="W64" s="214"/>
      <c r="X64" s="215"/>
      <c r="Z64" s="215"/>
      <c r="AB64" s="216"/>
      <c r="AC64" s="216"/>
      <c r="AE64" s="216"/>
      <c r="AF64" s="216"/>
      <c r="AH64" s="216"/>
      <c r="AI64" s="216"/>
    </row>
    <row r="65" spans="1:35" s="210" customFormat="1" ht="16.5" customHeight="1">
      <c r="A65" s="208" t="s">
        <v>431</v>
      </c>
      <c r="B65" s="208" t="s">
        <v>16</v>
      </c>
      <c r="C65" s="208" t="s">
        <v>415</v>
      </c>
      <c r="D65" s="209">
        <v>1982</v>
      </c>
      <c r="E65" s="209">
        <v>2830</v>
      </c>
      <c r="F65" s="209">
        <v>2590</v>
      </c>
      <c r="G65" s="209">
        <v>3438</v>
      </c>
      <c r="H65" s="209">
        <f t="shared" ref="H65" si="7">ROUND(D65*1.2,0)</f>
        <v>2378</v>
      </c>
      <c r="I65" s="209">
        <f>ROUND(E65*1.2,0)</f>
        <v>3396</v>
      </c>
      <c r="J65" s="209">
        <f>ROUND(F65*1.2,0)</f>
        <v>3108</v>
      </c>
      <c r="K65" s="209">
        <f>ROUND(G65*1.2,0)</f>
        <v>4126</v>
      </c>
      <c r="L65" s="208" t="s">
        <v>416</v>
      </c>
      <c r="M65" s="209">
        <v>1806</v>
      </c>
      <c r="N65" s="209">
        <v>2230</v>
      </c>
      <c r="O65" s="209">
        <v>2414</v>
      </c>
      <c r="P65" s="209">
        <v>2838</v>
      </c>
      <c r="Q65" s="209">
        <f t="shared" si="2"/>
        <v>2167</v>
      </c>
      <c r="R65" s="209">
        <f t="shared" si="2"/>
        <v>2676</v>
      </c>
      <c r="S65" s="209">
        <f t="shared" si="2"/>
        <v>2897</v>
      </c>
      <c r="T65" s="209">
        <f t="shared" si="2"/>
        <v>3406</v>
      </c>
      <c r="W65" s="214"/>
      <c r="X65" s="215"/>
      <c r="Z65" s="215"/>
      <c r="AB65" s="216"/>
      <c r="AC65" s="216"/>
      <c r="AE65" s="216"/>
      <c r="AF65" s="216"/>
      <c r="AH65" s="216"/>
      <c r="AI65" s="216"/>
    </row>
    <row r="66" spans="1:35" s="210" customFormat="1" ht="16.5" customHeight="1">
      <c r="A66" s="208" t="s">
        <v>432</v>
      </c>
      <c r="B66" s="208" t="s">
        <v>16</v>
      </c>
      <c r="C66" s="208" t="s">
        <v>415</v>
      </c>
      <c r="D66" s="209" t="s">
        <v>256</v>
      </c>
      <c r="E66" s="209" t="s">
        <v>256</v>
      </c>
      <c r="F66" s="209" t="s">
        <v>256</v>
      </c>
      <c r="G66" s="209" t="s">
        <v>256</v>
      </c>
      <c r="H66" s="209" t="s">
        <v>256</v>
      </c>
      <c r="I66" s="209" t="s">
        <v>256</v>
      </c>
      <c r="J66" s="209" t="s">
        <v>256</v>
      </c>
      <c r="K66" s="209" t="s">
        <v>256</v>
      </c>
      <c r="L66" s="208" t="s">
        <v>416</v>
      </c>
      <c r="M66" s="209">
        <v>1991</v>
      </c>
      <c r="N66" s="209">
        <v>2415</v>
      </c>
      <c r="O66" s="209">
        <v>2599</v>
      </c>
      <c r="P66" s="209">
        <v>3023</v>
      </c>
      <c r="Q66" s="209">
        <f t="shared" ref="Q66:T129" si="8">ROUND(M66*1.2,0)</f>
        <v>2389</v>
      </c>
      <c r="R66" s="209">
        <f t="shared" si="8"/>
        <v>2898</v>
      </c>
      <c r="S66" s="209">
        <f t="shared" si="8"/>
        <v>3119</v>
      </c>
      <c r="T66" s="209">
        <f t="shared" si="8"/>
        <v>3628</v>
      </c>
      <c r="W66" s="214"/>
      <c r="X66" s="215"/>
      <c r="Z66" s="215"/>
      <c r="AB66" s="216"/>
      <c r="AC66" s="216"/>
      <c r="AE66" s="216"/>
      <c r="AF66" s="216"/>
      <c r="AH66" s="216"/>
      <c r="AI66" s="216"/>
    </row>
    <row r="67" spans="1:35" s="210" customFormat="1" ht="16.5" customHeight="1">
      <c r="A67" s="208" t="s">
        <v>433</v>
      </c>
      <c r="B67" s="208" t="s">
        <v>16</v>
      </c>
      <c r="C67" s="208" t="s">
        <v>415</v>
      </c>
      <c r="D67" s="209" t="s">
        <v>256</v>
      </c>
      <c r="E67" s="209" t="s">
        <v>256</v>
      </c>
      <c r="F67" s="209" t="s">
        <v>256</v>
      </c>
      <c r="G67" s="209" t="s">
        <v>256</v>
      </c>
      <c r="H67" s="209" t="s">
        <v>256</v>
      </c>
      <c r="I67" s="209" t="s">
        <v>256</v>
      </c>
      <c r="J67" s="209" t="s">
        <v>256</v>
      </c>
      <c r="K67" s="209" t="s">
        <v>256</v>
      </c>
      <c r="L67" s="208" t="s">
        <v>416</v>
      </c>
      <c r="M67" s="213">
        <v>2333</v>
      </c>
      <c r="N67" s="213">
        <v>2757</v>
      </c>
      <c r="O67" s="213">
        <f>M67+608</f>
        <v>2941</v>
      </c>
      <c r="P67" s="213">
        <f>N67+608</f>
        <v>3365</v>
      </c>
      <c r="Q67" s="213">
        <f t="shared" si="8"/>
        <v>2800</v>
      </c>
      <c r="R67" s="213">
        <f t="shared" si="8"/>
        <v>3308</v>
      </c>
      <c r="S67" s="213">
        <f t="shared" si="8"/>
        <v>3529</v>
      </c>
      <c r="T67" s="213">
        <f t="shared" si="8"/>
        <v>4038</v>
      </c>
      <c r="W67" s="214"/>
      <c r="X67" s="215"/>
      <c r="Z67" s="215"/>
      <c r="AB67" s="216"/>
      <c r="AC67" s="216"/>
      <c r="AE67" s="216"/>
      <c r="AF67" s="216"/>
      <c r="AH67" s="216"/>
      <c r="AI67" s="216"/>
    </row>
    <row r="68" spans="1:35" s="210" customFormat="1" ht="16.5" customHeight="1">
      <c r="A68" s="208" t="s">
        <v>434</v>
      </c>
      <c r="B68" s="208" t="s">
        <v>16</v>
      </c>
      <c r="C68" s="208" t="s">
        <v>415</v>
      </c>
      <c r="D68" s="209">
        <v>2547</v>
      </c>
      <c r="E68" s="209">
        <v>3395</v>
      </c>
      <c r="F68" s="209">
        <v>3155</v>
      </c>
      <c r="G68" s="209">
        <v>4003</v>
      </c>
      <c r="H68" s="209">
        <f t="shared" ref="H68" si="9">ROUND(D68*1.2,0)</f>
        <v>3056</v>
      </c>
      <c r="I68" s="209">
        <f>ROUND(E68*1.2,0)</f>
        <v>4074</v>
      </c>
      <c r="J68" s="209">
        <f>ROUND(F68*1.2,0)</f>
        <v>3786</v>
      </c>
      <c r="K68" s="209">
        <f>ROUND(G68*1.2,0)</f>
        <v>4804</v>
      </c>
      <c r="L68" s="208" t="s">
        <v>416</v>
      </c>
      <c r="M68" s="209">
        <v>2371</v>
      </c>
      <c r="N68" s="209">
        <v>2795</v>
      </c>
      <c r="O68" s="209">
        <v>2979</v>
      </c>
      <c r="P68" s="209">
        <v>3403</v>
      </c>
      <c r="Q68" s="209">
        <f t="shared" si="8"/>
        <v>2845</v>
      </c>
      <c r="R68" s="209">
        <f t="shared" si="8"/>
        <v>3354</v>
      </c>
      <c r="S68" s="209">
        <f t="shared" si="8"/>
        <v>3575</v>
      </c>
      <c r="T68" s="209">
        <f t="shared" si="8"/>
        <v>4084</v>
      </c>
      <c r="W68" s="214"/>
      <c r="X68" s="215"/>
      <c r="Z68" s="215"/>
      <c r="AB68" s="216"/>
      <c r="AC68" s="216"/>
      <c r="AE68" s="216"/>
      <c r="AF68" s="216"/>
      <c r="AH68" s="216"/>
      <c r="AI68" s="216"/>
    </row>
    <row r="69" spans="1:35" s="210" customFormat="1" ht="16.5" customHeight="1">
      <c r="A69" s="208" t="s">
        <v>435</v>
      </c>
      <c r="B69" s="208" t="s">
        <v>16</v>
      </c>
      <c r="C69" s="208" t="s">
        <v>415</v>
      </c>
      <c r="D69" s="209" t="s">
        <v>256</v>
      </c>
      <c r="E69" s="209" t="s">
        <v>256</v>
      </c>
      <c r="F69" s="209" t="s">
        <v>256</v>
      </c>
      <c r="G69" s="209" t="s">
        <v>256</v>
      </c>
      <c r="H69" s="209" t="s">
        <v>256</v>
      </c>
      <c r="I69" s="209" t="s">
        <v>256</v>
      </c>
      <c r="J69" s="209" t="s">
        <v>256</v>
      </c>
      <c r="K69" s="209" t="s">
        <v>256</v>
      </c>
      <c r="L69" s="208" t="s">
        <v>416</v>
      </c>
      <c r="M69" s="209">
        <v>2186</v>
      </c>
      <c r="N69" s="209">
        <v>2610</v>
      </c>
      <c r="O69" s="209">
        <v>2794</v>
      </c>
      <c r="P69" s="209">
        <v>3218</v>
      </c>
      <c r="Q69" s="209">
        <f t="shared" si="8"/>
        <v>2623</v>
      </c>
      <c r="R69" s="209">
        <f t="shared" si="8"/>
        <v>3132</v>
      </c>
      <c r="S69" s="209">
        <f t="shared" si="8"/>
        <v>3353</v>
      </c>
      <c r="T69" s="209">
        <f t="shared" si="8"/>
        <v>3862</v>
      </c>
      <c r="W69" s="214"/>
      <c r="X69" s="215"/>
      <c r="Z69" s="215"/>
      <c r="AB69" s="216"/>
      <c r="AC69" s="216"/>
      <c r="AE69" s="216"/>
      <c r="AF69" s="216"/>
      <c r="AH69" s="216"/>
      <c r="AI69" s="216"/>
    </row>
    <row r="70" spans="1:35" s="210" customFormat="1" ht="16.5" customHeight="1">
      <c r="A70" s="208" t="s">
        <v>436</v>
      </c>
      <c r="B70" s="208" t="s">
        <v>16</v>
      </c>
      <c r="C70" s="208" t="s">
        <v>415</v>
      </c>
      <c r="D70" s="209" t="s">
        <v>256</v>
      </c>
      <c r="E70" s="209" t="s">
        <v>256</v>
      </c>
      <c r="F70" s="209" t="s">
        <v>256</v>
      </c>
      <c r="G70" s="209" t="s">
        <v>256</v>
      </c>
      <c r="H70" s="209" t="s">
        <v>256</v>
      </c>
      <c r="I70" s="209" t="s">
        <v>256</v>
      </c>
      <c r="J70" s="209" t="s">
        <v>256</v>
      </c>
      <c r="K70" s="209" t="s">
        <v>256</v>
      </c>
      <c r="L70" s="208" t="s">
        <v>416</v>
      </c>
      <c r="M70" s="264">
        <v>2371</v>
      </c>
      <c r="N70" s="264">
        <v>2795</v>
      </c>
      <c r="O70" s="264">
        <f>M70+608</f>
        <v>2979</v>
      </c>
      <c r="P70" s="264">
        <f>N70+608</f>
        <v>3403</v>
      </c>
      <c r="Q70" s="264">
        <f t="shared" si="8"/>
        <v>2845</v>
      </c>
      <c r="R70" s="264">
        <f t="shared" si="8"/>
        <v>3354</v>
      </c>
      <c r="S70" s="264">
        <f t="shared" si="8"/>
        <v>3575</v>
      </c>
      <c r="T70" s="264">
        <f t="shared" si="8"/>
        <v>4084</v>
      </c>
      <c r="W70" s="214"/>
      <c r="X70" s="215"/>
      <c r="Z70" s="215"/>
      <c r="AB70" s="216"/>
      <c r="AC70" s="216"/>
      <c r="AE70" s="216"/>
      <c r="AF70" s="216"/>
      <c r="AH70" s="216"/>
      <c r="AI70" s="216"/>
    </row>
    <row r="71" spans="1:35" s="210" customFormat="1" ht="16.5" customHeight="1">
      <c r="A71" s="208" t="s">
        <v>437</v>
      </c>
      <c r="B71" s="208" t="s">
        <v>16</v>
      </c>
      <c r="C71" s="208" t="s">
        <v>415</v>
      </c>
      <c r="D71" s="209">
        <v>2362</v>
      </c>
      <c r="E71" s="209">
        <v>3210</v>
      </c>
      <c r="F71" s="209">
        <v>2970</v>
      </c>
      <c r="G71" s="209">
        <v>3818</v>
      </c>
      <c r="H71" s="209">
        <f t="shared" ref="H71:K131" si="10">ROUND(D71*1.2,0)</f>
        <v>2834</v>
      </c>
      <c r="I71" s="209">
        <f t="shared" si="10"/>
        <v>3852</v>
      </c>
      <c r="J71" s="209">
        <f t="shared" si="10"/>
        <v>3564</v>
      </c>
      <c r="K71" s="209">
        <f t="shared" si="10"/>
        <v>4582</v>
      </c>
      <c r="L71" s="208" t="s">
        <v>416</v>
      </c>
      <c r="M71" s="209">
        <v>2186</v>
      </c>
      <c r="N71" s="209">
        <v>2610</v>
      </c>
      <c r="O71" s="209">
        <v>2794</v>
      </c>
      <c r="P71" s="209">
        <v>3218</v>
      </c>
      <c r="Q71" s="209">
        <f t="shared" si="8"/>
        <v>2623</v>
      </c>
      <c r="R71" s="209">
        <f t="shared" si="8"/>
        <v>3132</v>
      </c>
      <c r="S71" s="209">
        <f t="shared" si="8"/>
        <v>3353</v>
      </c>
      <c r="T71" s="209">
        <f t="shared" si="8"/>
        <v>3862</v>
      </c>
      <c r="W71" s="214"/>
      <c r="X71" s="215"/>
      <c r="Z71" s="215"/>
      <c r="AB71" s="216"/>
      <c r="AC71" s="216"/>
      <c r="AE71" s="216"/>
      <c r="AF71" s="216"/>
      <c r="AH71" s="216"/>
      <c r="AI71" s="216"/>
    </row>
    <row r="72" spans="1:35" s="210" customFormat="1" ht="16.5" customHeight="1">
      <c r="A72" s="208" t="s">
        <v>438</v>
      </c>
      <c r="B72" s="208" t="s">
        <v>16</v>
      </c>
      <c r="C72" s="208" t="s">
        <v>415</v>
      </c>
      <c r="D72" s="209">
        <v>2796</v>
      </c>
      <c r="E72" s="209">
        <v>3763</v>
      </c>
      <c r="F72" s="209">
        <v>3404</v>
      </c>
      <c r="G72" s="209">
        <v>4371</v>
      </c>
      <c r="H72" s="209">
        <f t="shared" si="10"/>
        <v>3355</v>
      </c>
      <c r="I72" s="209">
        <f t="shared" si="10"/>
        <v>4516</v>
      </c>
      <c r="J72" s="209">
        <f t="shared" si="10"/>
        <v>4085</v>
      </c>
      <c r="K72" s="209">
        <f t="shared" si="10"/>
        <v>5245</v>
      </c>
      <c r="L72" s="208" t="s">
        <v>416</v>
      </c>
      <c r="M72" s="209">
        <v>2371</v>
      </c>
      <c r="N72" s="209">
        <v>2371</v>
      </c>
      <c r="O72" s="209">
        <v>2979</v>
      </c>
      <c r="P72" s="209">
        <v>2979</v>
      </c>
      <c r="Q72" s="209">
        <f t="shared" si="8"/>
        <v>2845</v>
      </c>
      <c r="R72" s="209">
        <f t="shared" si="8"/>
        <v>2845</v>
      </c>
      <c r="S72" s="209">
        <f t="shared" si="8"/>
        <v>3575</v>
      </c>
      <c r="T72" s="209">
        <f t="shared" si="8"/>
        <v>3575</v>
      </c>
      <c r="W72" s="214"/>
      <c r="X72" s="215"/>
      <c r="Z72" s="215"/>
      <c r="AB72" s="216"/>
      <c r="AC72" s="216"/>
      <c r="AE72" s="216"/>
      <c r="AF72" s="216"/>
      <c r="AH72" s="216"/>
      <c r="AI72" s="216"/>
    </row>
    <row r="73" spans="1:35" s="210" customFormat="1" ht="16.5" customHeight="1">
      <c r="A73" s="208" t="s">
        <v>439</v>
      </c>
      <c r="B73" s="208" t="s">
        <v>16</v>
      </c>
      <c r="C73" s="208" t="s">
        <v>415</v>
      </c>
      <c r="D73" s="209">
        <v>2412</v>
      </c>
      <c r="E73" s="209">
        <v>2836</v>
      </c>
      <c r="F73" s="209">
        <v>3020</v>
      </c>
      <c r="G73" s="209">
        <v>3444</v>
      </c>
      <c r="H73" s="209">
        <f t="shared" si="10"/>
        <v>2894</v>
      </c>
      <c r="I73" s="209">
        <f t="shared" si="10"/>
        <v>3403</v>
      </c>
      <c r="J73" s="209">
        <f t="shared" si="10"/>
        <v>3624</v>
      </c>
      <c r="K73" s="209">
        <f t="shared" si="10"/>
        <v>4133</v>
      </c>
      <c r="L73" s="208" t="s">
        <v>416</v>
      </c>
      <c r="M73" s="209">
        <v>2186</v>
      </c>
      <c r="N73" s="209">
        <v>2186</v>
      </c>
      <c r="O73" s="209">
        <v>2794</v>
      </c>
      <c r="P73" s="209">
        <v>2794</v>
      </c>
      <c r="Q73" s="209">
        <f t="shared" si="8"/>
        <v>2623</v>
      </c>
      <c r="R73" s="209">
        <f t="shared" si="8"/>
        <v>2623</v>
      </c>
      <c r="S73" s="209">
        <f t="shared" si="8"/>
        <v>3353</v>
      </c>
      <c r="T73" s="209">
        <f t="shared" si="8"/>
        <v>3353</v>
      </c>
      <c r="W73" s="214"/>
      <c r="X73" s="215"/>
      <c r="Z73" s="215"/>
      <c r="AB73" s="216"/>
      <c r="AC73" s="216"/>
      <c r="AE73" s="216"/>
      <c r="AF73" s="216"/>
      <c r="AH73" s="216"/>
      <c r="AI73" s="216"/>
    </row>
    <row r="74" spans="1:35" s="210" customFormat="1" ht="16.5" customHeight="1">
      <c r="A74" s="208" t="s">
        <v>440</v>
      </c>
      <c r="B74" s="208" t="s">
        <v>16</v>
      </c>
      <c r="C74" s="208" t="s">
        <v>415</v>
      </c>
      <c r="D74" s="209">
        <v>2972</v>
      </c>
      <c r="E74" s="209">
        <v>4363</v>
      </c>
      <c r="F74" s="209">
        <v>3580</v>
      </c>
      <c r="G74" s="209">
        <v>4971</v>
      </c>
      <c r="H74" s="209">
        <f t="shared" si="10"/>
        <v>3566</v>
      </c>
      <c r="I74" s="209">
        <f t="shared" si="10"/>
        <v>5236</v>
      </c>
      <c r="J74" s="209">
        <f t="shared" si="10"/>
        <v>4296</v>
      </c>
      <c r="K74" s="209">
        <f t="shared" si="10"/>
        <v>5965</v>
      </c>
      <c r="L74" s="208" t="s">
        <v>416</v>
      </c>
      <c r="M74" s="209">
        <v>2371</v>
      </c>
      <c r="N74" s="209">
        <v>2371</v>
      </c>
      <c r="O74" s="209">
        <v>2979</v>
      </c>
      <c r="P74" s="209">
        <v>2979</v>
      </c>
      <c r="Q74" s="209">
        <f t="shared" si="8"/>
        <v>2845</v>
      </c>
      <c r="R74" s="209">
        <f t="shared" si="8"/>
        <v>2845</v>
      </c>
      <c r="S74" s="209">
        <f t="shared" si="8"/>
        <v>3575</v>
      </c>
      <c r="T74" s="209">
        <f t="shared" si="8"/>
        <v>3575</v>
      </c>
      <c r="W74" s="214"/>
      <c r="X74" s="215"/>
      <c r="Z74" s="215"/>
      <c r="AB74" s="216"/>
      <c r="AC74" s="216"/>
      <c r="AE74" s="216"/>
      <c r="AF74" s="216"/>
      <c r="AH74" s="216"/>
      <c r="AI74" s="216"/>
    </row>
    <row r="75" spans="1:35" s="210" customFormat="1" ht="16.5" customHeight="1">
      <c r="A75" s="208" t="s">
        <v>441</v>
      </c>
      <c r="B75" s="208" t="s">
        <v>16</v>
      </c>
      <c r="C75" s="208" t="s">
        <v>415</v>
      </c>
      <c r="D75" s="209">
        <v>2412</v>
      </c>
      <c r="E75" s="209">
        <v>2836</v>
      </c>
      <c r="F75" s="209">
        <v>3020</v>
      </c>
      <c r="G75" s="209">
        <v>3444</v>
      </c>
      <c r="H75" s="209">
        <f t="shared" si="10"/>
        <v>2894</v>
      </c>
      <c r="I75" s="209">
        <f t="shared" si="10"/>
        <v>3403</v>
      </c>
      <c r="J75" s="209">
        <f t="shared" si="10"/>
        <v>3624</v>
      </c>
      <c r="K75" s="209">
        <f t="shared" si="10"/>
        <v>4133</v>
      </c>
      <c r="L75" s="208" t="s">
        <v>416</v>
      </c>
      <c r="M75" s="209">
        <v>2186</v>
      </c>
      <c r="N75" s="209">
        <v>2186</v>
      </c>
      <c r="O75" s="209">
        <v>2794</v>
      </c>
      <c r="P75" s="209">
        <v>2794</v>
      </c>
      <c r="Q75" s="209">
        <f t="shared" si="8"/>
        <v>2623</v>
      </c>
      <c r="R75" s="209">
        <f t="shared" si="8"/>
        <v>2623</v>
      </c>
      <c r="S75" s="209">
        <f t="shared" si="8"/>
        <v>3353</v>
      </c>
      <c r="T75" s="209">
        <f t="shared" si="8"/>
        <v>3353</v>
      </c>
      <c r="W75" s="214"/>
      <c r="X75" s="215"/>
      <c r="Z75" s="215"/>
      <c r="AB75" s="216"/>
      <c r="AC75" s="216"/>
      <c r="AE75" s="216"/>
      <c r="AF75" s="216"/>
      <c r="AH75" s="216"/>
      <c r="AI75" s="216"/>
    </row>
    <row r="76" spans="1:35" s="210" customFormat="1" ht="16.5" customHeight="1">
      <c r="A76" s="208" t="s">
        <v>442</v>
      </c>
      <c r="B76" s="208" t="s">
        <v>16</v>
      </c>
      <c r="C76" s="208" t="s">
        <v>415</v>
      </c>
      <c r="D76" s="209">
        <v>2796</v>
      </c>
      <c r="E76" s="209">
        <v>3763</v>
      </c>
      <c r="F76" s="209">
        <v>3404</v>
      </c>
      <c r="G76" s="209">
        <v>4371</v>
      </c>
      <c r="H76" s="209">
        <f t="shared" si="10"/>
        <v>3355</v>
      </c>
      <c r="I76" s="209">
        <f t="shared" si="10"/>
        <v>4516</v>
      </c>
      <c r="J76" s="209">
        <f t="shared" si="10"/>
        <v>4085</v>
      </c>
      <c r="K76" s="209">
        <f t="shared" si="10"/>
        <v>5245</v>
      </c>
      <c r="L76" s="208" t="s">
        <v>416</v>
      </c>
      <c r="M76" s="209">
        <v>2371</v>
      </c>
      <c r="N76" s="209">
        <v>2371</v>
      </c>
      <c r="O76" s="209">
        <v>2979</v>
      </c>
      <c r="P76" s="209">
        <v>2979</v>
      </c>
      <c r="Q76" s="209">
        <f t="shared" si="8"/>
        <v>2845</v>
      </c>
      <c r="R76" s="209">
        <f t="shared" si="8"/>
        <v>2845</v>
      </c>
      <c r="S76" s="209">
        <f t="shared" si="8"/>
        <v>3575</v>
      </c>
      <c r="T76" s="209">
        <f t="shared" si="8"/>
        <v>3575</v>
      </c>
      <c r="W76" s="214"/>
      <c r="X76" s="215"/>
      <c r="Z76" s="215"/>
      <c r="AB76" s="216"/>
      <c r="AC76" s="216"/>
      <c r="AE76" s="216"/>
      <c r="AF76" s="216"/>
      <c r="AH76" s="216"/>
      <c r="AI76" s="216"/>
    </row>
    <row r="77" spans="1:35" s="210" customFormat="1" ht="16.5" customHeight="1">
      <c r="A77" s="208" t="s">
        <v>443</v>
      </c>
      <c r="B77" s="208" t="s">
        <v>16</v>
      </c>
      <c r="C77" s="208" t="s">
        <v>415</v>
      </c>
      <c r="D77" s="213">
        <v>4736</v>
      </c>
      <c r="E77" s="213">
        <v>5158</v>
      </c>
      <c r="F77" s="213">
        <f>D77+608</f>
        <v>5344</v>
      </c>
      <c r="G77" s="213">
        <f>E77+608</f>
        <v>5766</v>
      </c>
      <c r="H77" s="213">
        <f t="shared" si="10"/>
        <v>5683</v>
      </c>
      <c r="I77" s="213">
        <f t="shared" si="10"/>
        <v>6190</v>
      </c>
      <c r="J77" s="213">
        <f t="shared" si="10"/>
        <v>6413</v>
      </c>
      <c r="K77" s="213">
        <f t="shared" si="10"/>
        <v>6919</v>
      </c>
      <c r="L77" s="208" t="s">
        <v>416</v>
      </c>
      <c r="M77" s="213">
        <v>2333</v>
      </c>
      <c r="N77" s="213">
        <v>2333</v>
      </c>
      <c r="O77" s="213">
        <f>M77+608</f>
        <v>2941</v>
      </c>
      <c r="P77" s="213">
        <f>N77+608</f>
        <v>2941</v>
      </c>
      <c r="Q77" s="213">
        <f t="shared" si="8"/>
        <v>2800</v>
      </c>
      <c r="R77" s="213">
        <f t="shared" si="8"/>
        <v>2800</v>
      </c>
      <c r="S77" s="213">
        <f t="shared" si="8"/>
        <v>3529</v>
      </c>
      <c r="T77" s="213">
        <f t="shared" si="8"/>
        <v>3529</v>
      </c>
      <c r="W77" s="214"/>
      <c r="X77" s="215"/>
      <c r="Z77" s="215"/>
      <c r="AB77" s="216"/>
      <c r="AC77" s="216"/>
      <c r="AE77" s="216"/>
      <c r="AF77" s="216"/>
      <c r="AH77" s="216"/>
      <c r="AI77" s="216"/>
    </row>
    <row r="78" spans="1:35" s="210" customFormat="1" ht="16.5" customHeight="1">
      <c r="A78" s="208" t="s">
        <v>444</v>
      </c>
      <c r="B78" s="208" t="s">
        <v>16</v>
      </c>
      <c r="C78" s="208" t="s">
        <v>415</v>
      </c>
      <c r="D78" s="209">
        <v>2796</v>
      </c>
      <c r="E78" s="209">
        <v>3763</v>
      </c>
      <c r="F78" s="209">
        <v>3404</v>
      </c>
      <c r="G78" s="209">
        <v>4371</v>
      </c>
      <c r="H78" s="209">
        <f t="shared" si="10"/>
        <v>3355</v>
      </c>
      <c r="I78" s="209">
        <f t="shared" si="10"/>
        <v>4516</v>
      </c>
      <c r="J78" s="209">
        <f t="shared" si="10"/>
        <v>4085</v>
      </c>
      <c r="K78" s="209">
        <f t="shared" si="10"/>
        <v>5245</v>
      </c>
      <c r="L78" s="208" t="s">
        <v>416</v>
      </c>
      <c r="M78" s="209">
        <v>2371</v>
      </c>
      <c r="N78" s="209">
        <v>2371</v>
      </c>
      <c r="O78" s="209">
        <v>2979</v>
      </c>
      <c r="P78" s="209">
        <v>2979</v>
      </c>
      <c r="Q78" s="209">
        <f t="shared" si="8"/>
        <v>2845</v>
      </c>
      <c r="R78" s="209">
        <f t="shared" si="8"/>
        <v>2845</v>
      </c>
      <c r="S78" s="209">
        <f t="shared" si="8"/>
        <v>3575</v>
      </c>
      <c r="T78" s="209">
        <f t="shared" si="8"/>
        <v>3575</v>
      </c>
      <c r="W78" s="214"/>
      <c r="X78" s="215"/>
      <c r="Z78" s="215"/>
      <c r="AB78" s="216"/>
      <c r="AC78" s="216"/>
      <c r="AE78" s="216"/>
      <c r="AF78" s="216"/>
      <c r="AH78" s="216"/>
      <c r="AI78" s="216"/>
    </row>
    <row r="79" spans="1:35" s="210" customFormat="1" ht="16.5" customHeight="1">
      <c r="A79" s="208" t="s">
        <v>445</v>
      </c>
      <c r="B79" s="208" t="s">
        <v>16</v>
      </c>
      <c r="C79" s="208" t="s">
        <v>415</v>
      </c>
      <c r="D79" s="209">
        <v>2412</v>
      </c>
      <c r="E79" s="209">
        <v>2836</v>
      </c>
      <c r="F79" s="209">
        <v>3020</v>
      </c>
      <c r="G79" s="209">
        <v>3444</v>
      </c>
      <c r="H79" s="209">
        <f t="shared" si="10"/>
        <v>2894</v>
      </c>
      <c r="I79" s="209">
        <f t="shared" si="10"/>
        <v>3403</v>
      </c>
      <c r="J79" s="209">
        <f t="shared" si="10"/>
        <v>3624</v>
      </c>
      <c r="K79" s="209">
        <f t="shared" si="10"/>
        <v>4133</v>
      </c>
      <c r="L79" s="208" t="s">
        <v>416</v>
      </c>
      <c r="M79" s="209">
        <v>2186</v>
      </c>
      <c r="N79" s="209">
        <v>2186</v>
      </c>
      <c r="O79" s="209">
        <v>2794</v>
      </c>
      <c r="P79" s="209">
        <v>2794</v>
      </c>
      <c r="Q79" s="209">
        <f t="shared" si="8"/>
        <v>2623</v>
      </c>
      <c r="R79" s="209">
        <f t="shared" si="8"/>
        <v>2623</v>
      </c>
      <c r="S79" s="209">
        <f t="shared" si="8"/>
        <v>3353</v>
      </c>
      <c r="T79" s="209">
        <f t="shared" si="8"/>
        <v>3353</v>
      </c>
      <c r="W79" s="214"/>
      <c r="X79" s="215"/>
      <c r="Z79" s="215"/>
      <c r="AB79" s="216"/>
      <c r="AC79" s="216"/>
      <c r="AE79" s="216"/>
      <c r="AF79" s="216"/>
      <c r="AH79" s="216"/>
      <c r="AI79" s="216"/>
    </row>
    <row r="80" spans="1:35" s="210" customFormat="1" ht="16.5" customHeight="1">
      <c r="A80" s="208" t="s">
        <v>446</v>
      </c>
      <c r="B80" s="208" t="s">
        <v>16</v>
      </c>
      <c r="C80" s="208" t="s">
        <v>415</v>
      </c>
      <c r="D80" s="264">
        <v>2972</v>
      </c>
      <c r="E80" s="264">
        <v>4363</v>
      </c>
      <c r="F80" s="264">
        <f>D80+608</f>
        <v>3580</v>
      </c>
      <c r="G80" s="264">
        <f>E80+608</f>
        <v>4971</v>
      </c>
      <c r="H80" s="264">
        <f t="shared" si="10"/>
        <v>3566</v>
      </c>
      <c r="I80" s="264">
        <f t="shared" si="10"/>
        <v>5236</v>
      </c>
      <c r="J80" s="264">
        <f t="shared" si="10"/>
        <v>4296</v>
      </c>
      <c r="K80" s="264">
        <f t="shared" si="10"/>
        <v>5965</v>
      </c>
      <c r="L80" s="265" t="s">
        <v>416</v>
      </c>
      <c r="M80" s="264">
        <v>2371</v>
      </c>
      <c r="N80" s="264">
        <v>2371</v>
      </c>
      <c r="O80" s="264">
        <f>M80+608</f>
        <v>2979</v>
      </c>
      <c r="P80" s="264">
        <f>N80+608</f>
        <v>2979</v>
      </c>
      <c r="Q80" s="264">
        <f t="shared" si="8"/>
        <v>2845</v>
      </c>
      <c r="R80" s="264">
        <f t="shared" si="8"/>
        <v>2845</v>
      </c>
      <c r="S80" s="264">
        <f t="shared" si="8"/>
        <v>3575</v>
      </c>
      <c r="T80" s="264">
        <f t="shared" si="8"/>
        <v>3575</v>
      </c>
      <c r="W80" s="214"/>
      <c r="X80" s="215"/>
      <c r="Z80" s="215"/>
      <c r="AB80" s="216"/>
      <c r="AC80" s="216"/>
      <c r="AE80" s="216"/>
      <c r="AF80" s="216"/>
      <c r="AH80" s="216"/>
      <c r="AI80" s="216"/>
    </row>
    <row r="81" spans="1:35" s="210" customFormat="1" ht="16.5" customHeight="1">
      <c r="A81" s="208" t="s">
        <v>447</v>
      </c>
      <c r="B81" s="208" t="s">
        <v>16</v>
      </c>
      <c r="C81" s="208" t="s">
        <v>415</v>
      </c>
      <c r="D81" s="209">
        <v>2412</v>
      </c>
      <c r="E81" s="209">
        <v>2836</v>
      </c>
      <c r="F81" s="209">
        <v>3020</v>
      </c>
      <c r="G81" s="209">
        <v>3444</v>
      </c>
      <c r="H81" s="209">
        <f t="shared" si="10"/>
        <v>2894</v>
      </c>
      <c r="I81" s="209">
        <f t="shared" si="10"/>
        <v>3403</v>
      </c>
      <c r="J81" s="209">
        <f t="shared" si="10"/>
        <v>3624</v>
      </c>
      <c r="K81" s="209">
        <f t="shared" si="10"/>
        <v>4133</v>
      </c>
      <c r="L81" s="208" t="s">
        <v>416</v>
      </c>
      <c r="M81" s="209">
        <v>2186</v>
      </c>
      <c r="N81" s="209">
        <v>2186</v>
      </c>
      <c r="O81" s="209">
        <v>2794</v>
      </c>
      <c r="P81" s="209">
        <v>2794</v>
      </c>
      <c r="Q81" s="209">
        <f t="shared" si="8"/>
        <v>2623</v>
      </c>
      <c r="R81" s="209">
        <f t="shared" si="8"/>
        <v>2623</v>
      </c>
      <c r="S81" s="209">
        <f t="shared" si="8"/>
        <v>3353</v>
      </c>
      <c r="T81" s="209">
        <f t="shared" si="8"/>
        <v>3353</v>
      </c>
      <c r="W81" s="214"/>
      <c r="X81" s="215"/>
      <c r="Z81" s="215"/>
      <c r="AB81" s="216"/>
      <c r="AC81" s="216"/>
      <c r="AE81" s="216"/>
      <c r="AF81" s="216"/>
      <c r="AH81" s="216"/>
      <c r="AI81" s="216"/>
    </row>
    <row r="82" spans="1:35" s="210" customFormat="1" ht="16.5" customHeight="1">
      <c r="A82" s="208" t="s">
        <v>448</v>
      </c>
      <c r="B82" s="208" t="s">
        <v>16</v>
      </c>
      <c r="C82" s="208" t="s">
        <v>415</v>
      </c>
      <c r="D82" s="209">
        <v>3222</v>
      </c>
      <c r="E82" s="209">
        <v>3763</v>
      </c>
      <c r="F82" s="209">
        <v>3830</v>
      </c>
      <c r="G82" s="209">
        <v>4371</v>
      </c>
      <c r="H82" s="209">
        <f t="shared" si="10"/>
        <v>3866</v>
      </c>
      <c r="I82" s="209">
        <f t="shared" si="10"/>
        <v>4516</v>
      </c>
      <c r="J82" s="209">
        <f t="shared" si="10"/>
        <v>4596</v>
      </c>
      <c r="K82" s="209">
        <f t="shared" si="10"/>
        <v>5245</v>
      </c>
      <c r="L82" s="208" t="s">
        <v>416</v>
      </c>
      <c r="M82" s="209">
        <v>2371</v>
      </c>
      <c r="N82" s="209">
        <v>2371</v>
      </c>
      <c r="O82" s="209">
        <v>2979</v>
      </c>
      <c r="P82" s="209">
        <v>2979</v>
      </c>
      <c r="Q82" s="209">
        <f t="shared" si="8"/>
        <v>2845</v>
      </c>
      <c r="R82" s="209">
        <f t="shared" si="8"/>
        <v>2845</v>
      </c>
      <c r="S82" s="209">
        <f t="shared" si="8"/>
        <v>3575</v>
      </c>
      <c r="T82" s="209">
        <f t="shared" si="8"/>
        <v>3575</v>
      </c>
      <c r="W82" s="214"/>
      <c r="X82" s="215"/>
      <c r="Z82" s="215"/>
      <c r="AB82" s="216"/>
      <c r="AC82" s="216"/>
      <c r="AE82" s="216"/>
      <c r="AF82" s="216"/>
      <c r="AH82" s="216"/>
      <c r="AI82" s="216"/>
    </row>
    <row r="83" spans="1:35" s="210" customFormat="1" ht="16.5" customHeight="1">
      <c r="A83" s="208" t="s">
        <v>449</v>
      </c>
      <c r="B83" s="208" t="s">
        <v>16</v>
      </c>
      <c r="C83" s="208" t="s">
        <v>415</v>
      </c>
      <c r="D83" s="209">
        <v>2588</v>
      </c>
      <c r="E83" s="209">
        <v>3436</v>
      </c>
      <c r="F83" s="209">
        <v>3196</v>
      </c>
      <c r="G83" s="209">
        <v>4044</v>
      </c>
      <c r="H83" s="209">
        <f t="shared" si="10"/>
        <v>3106</v>
      </c>
      <c r="I83" s="209">
        <f t="shared" si="10"/>
        <v>4123</v>
      </c>
      <c r="J83" s="209">
        <f t="shared" si="10"/>
        <v>3835</v>
      </c>
      <c r="K83" s="209">
        <f t="shared" si="10"/>
        <v>4853</v>
      </c>
      <c r="L83" s="208" t="s">
        <v>416</v>
      </c>
      <c r="M83" s="209">
        <v>2186</v>
      </c>
      <c r="N83" s="209">
        <v>2186</v>
      </c>
      <c r="O83" s="209">
        <v>2794</v>
      </c>
      <c r="P83" s="209">
        <v>2794</v>
      </c>
      <c r="Q83" s="209">
        <f t="shared" si="8"/>
        <v>2623</v>
      </c>
      <c r="R83" s="209">
        <f t="shared" si="8"/>
        <v>2623</v>
      </c>
      <c r="S83" s="209">
        <f t="shared" si="8"/>
        <v>3353</v>
      </c>
      <c r="T83" s="209">
        <f t="shared" si="8"/>
        <v>3353</v>
      </c>
      <c r="W83" s="214"/>
      <c r="X83" s="215"/>
      <c r="Z83" s="215"/>
      <c r="AB83" s="216"/>
      <c r="AC83" s="216"/>
      <c r="AE83" s="216"/>
      <c r="AF83" s="216"/>
      <c r="AH83" s="216"/>
      <c r="AI83" s="216"/>
    </row>
    <row r="84" spans="1:35" s="210" customFormat="1" ht="16.5" customHeight="1">
      <c r="A84" s="208" t="s">
        <v>450</v>
      </c>
      <c r="B84" s="208" t="s">
        <v>16</v>
      </c>
      <c r="C84" s="208" t="s">
        <v>415</v>
      </c>
      <c r="D84" s="209">
        <v>2796</v>
      </c>
      <c r="E84" s="209">
        <v>3763</v>
      </c>
      <c r="F84" s="209">
        <v>3404</v>
      </c>
      <c r="G84" s="209">
        <v>4371</v>
      </c>
      <c r="H84" s="209">
        <f t="shared" si="10"/>
        <v>3355</v>
      </c>
      <c r="I84" s="209">
        <f t="shared" si="10"/>
        <v>4516</v>
      </c>
      <c r="J84" s="209">
        <f t="shared" si="10"/>
        <v>4085</v>
      </c>
      <c r="K84" s="209">
        <f t="shared" si="10"/>
        <v>5245</v>
      </c>
      <c r="L84" s="208" t="s">
        <v>416</v>
      </c>
      <c r="M84" s="209">
        <v>2371</v>
      </c>
      <c r="N84" s="209">
        <v>2371</v>
      </c>
      <c r="O84" s="209">
        <v>2979</v>
      </c>
      <c r="P84" s="209">
        <v>2979</v>
      </c>
      <c r="Q84" s="209">
        <f t="shared" si="8"/>
        <v>2845</v>
      </c>
      <c r="R84" s="209">
        <f t="shared" si="8"/>
        <v>2845</v>
      </c>
      <c r="S84" s="209">
        <f t="shared" si="8"/>
        <v>3575</v>
      </c>
      <c r="T84" s="209">
        <f t="shared" si="8"/>
        <v>3575</v>
      </c>
      <c r="W84" s="214"/>
      <c r="X84" s="215"/>
      <c r="Z84" s="215"/>
      <c r="AB84" s="216"/>
      <c r="AC84" s="216"/>
      <c r="AE84" s="216"/>
      <c r="AF84" s="216"/>
      <c r="AH84" s="216"/>
      <c r="AI84" s="216"/>
    </row>
    <row r="85" spans="1:35" s="210" customFormat="1" ht="16.5" customHeight="1">
      <c r="A85" s="208" t="s">
        <v>451</v>
      </c>
      <c r="B85" s="208" t="s">
        <v>16</v>
      </c>
      <c r="C85" s="208" t="s">
        <v>415</v>
      </c>
      <c r="D85" s="209">
        <v>2412</v>
      </c>
      <c r="E85" s="209">
        <v>2836</v>
      </c>
      <c r="F85" s="209">
        <v>3020</v>
      </c>
      <c r="G85" s="209">
        <v>3444</v>
      </c>
      <c r="H85" s="209">
        <f t="shared" si="10"/>
        <v>2894</v>
      </c>
      <c r="I85" s="209">
        <f t="shared" si="10"/>
        <v>3403</v>
      </c>
      <c r="J85" s="209">
        <f t="shared" si="10"/>
        <v>3624</v>
      </c>
      <c r="K85" s="209">
        <f t="shared" si="10"/>
        <v>4133</v>
      </c>
      <c r="L85" s="208" t="s">
        <v>416</v>
      </c>
      <c r="M85" s="209">
        <v>2186</v>
      </c>
      <c r="N85" s="209">
        <v>2186</v>
      </c>
      <c r="O85" s="209">
        <v>2794</v>
      </c>
      <c r="P85" s="209">
        <v>2794</v>
      </c>
      <c r="Q85" s="209">
        <f t="shared" si="8"/>
        <v>2623</v>
      </c>
      <c r="R85" s="209">
        <f t="shared" si="8"/>
        <v>2623</v>
      </c>
      <c r="S85" s="209">
        <f t="shared" si="8"/>
        <v>3353</v>
      </c>
      <c r="T85" s="209">
        <f t="shared" si="8"/>
        <v>3353</v>
      </c>
      <c r="W85" s="214"/>
      <c r="X85" s="215"/>
      <c r="Z85" s="215"/>
      <c r="AB85" s="216"/>
      <c r="AC85" s="216"/>
      <c r="AE85" s="216"/>
      <c r="AF85" s="216"/>
      <c r="AH85" s="216"/>
      <c r="AI85" s="216"/>
    </row>
    <row r="86" spans="1:35" s="210" customFormat="1" ht="16.5" customHeight="1">
      <c r="A86" s="208" t="s">
        <v>452</v>
      </c>
      <c r="B86" s="208" t="s">
        <v>16</v>
      </c>
      <c r="C86" s="208" t="s">
        <v>415</v>
      </c>
      <c r="D86" s="209">
        <v>2972</v>
      </c>
      <c r="E86" s="209">
        <v>4363</v>
      </c>
      <c r="F86" s="209">
        <v>3580</v>
      </c>
      <c r="G86" s="209">
        <v>4971</v>
      </c>
      <c r="H86" s="209">
        <f t="shared" si="10"/>
        <v>3566</v>
      </c>
      <c r="I86" s="209">
        <f t="shared" si="10"/>
        <v>5236</v>
      </c>
      <c r="J86" s="209">
        <f t="shared" si="10"/>
        <v>4296</v>
      </c>
      <c r="K86" s="209">
        <f t="shared" si="10"/>
        <v>5965</v>
      </c>
      <c r="L86" s="208" t="s">
        <v>416</v>
      </c>
      <c r="M86" s="209">
        <v>2371</v>
      </c>
      <c r="N86" s="209">
        <v>2371</v>
      </c>
      <c r="O86" s="209">
        <v>2979</v>
      </c>
      <c r="P86" s="209">
        <v>2979</v>
      </c>
      <c r="Q86" s="209">
        <f t="shared" si="8"/>
        <v>2845</v>
      </c>
      <c r="R86" s="209">
        <f t="shared" si="8"/>
        <v>2845</v>
      </c>
      <c r="S86" s="209">
        <f t="shared" si="8"/>
        <v>3575</v>
      </c>
      <c r="T86" s="209">
        <f t="shared" si="8"/>
        <v>3575</v>
      </c>
      <c r="W86" s="214"/>
      <c r="X86" s="215"/>
      <c r="Z86" s="215"/>
      <c r="AB86" s="216"/>
      <c r="AC86" s="216"/>
      <c r="AE86" s="216"/>
      <c r="AF86" s="216"/>
      <c r="AH86" s="216"/>
      <c r="AI86" s="216"/>
    </row>
    <row r="87" spans="1:35" s="210" customFormat="1" ht="16.5" customHeight="1">
      <c r="A87" s="208" t="s">
        <v>453</v>
      </c>
      <c r="B87" s="208" t="s">
        <v>16</v>
      </c>
      <c r="C87" s="208" t="s">
        <v>415</v>
      </c>
      <c r="D87" s="213">
        <v>2985</v>
      </c>
      <c r="E87" s="213">
        <v>2983</v>
      </c>
      <c r="F87" s="213">
        <f>D87+608</f>
        <v>3593</v>
      </c>
      <c r="G87" s="213">
        <f>E87+608</f>
        <v>3591</v>
      </c>
      <c r="H87" s="213">
        <f t="shared" si="10"/>
        <v>3582</v>
      </c>
      <c r="I87" s="213">
        <f t="shared" si="10"/>
        <v>3580</v>
      </c>
      <c r="J87" s="213">
        <f t="shared" si="10"/>
        <v>4312</v>
      </c>
      <c r="K87" s="213">
        <f t="shared" si="10"/>
        <v>4309</v>
      </c>
      <c r="L87" s="208" t="s">
        <v>416</v>
      </c>
      <c r="M87" s="213">
        <v>2333</v>
      </c>
      <c r="N87" s="213">
        <v>2333</v>
      </c>
      <c r="O87" s="213">
        <f>M87+608</f>
        <v>2941</v>
      </c>
      <c r="P87" s="213">
        <f>N87+608</f>
        <v>2941</v>
      </c>
      <c r="Q87" s="213">
        <f t="shared" si="8"/>
        <v>2800</v>
      </c>
      <c r="R87" s="213">
        <f t="shared" si="8"/>
        <v>2800</v>
      </c>
      <c r="S87" s="213">
        <f t="shared" si="8"/>
        <v>3529</v>
      </c>
      <c r="T87" s="213">
        <f t="shared" si="8"/>
        <v>3529</v>
      </c>
      <c r="W87" s="214"/>
      <c r="X87" s="215"/>
      <c r="Z87" s="215"/>
      <c r="AB87" s="216"/>
      <c r="AC87" s="216"/>
      <c r="AE87" s="216"/>
      <c r="AF87" s="216"/>
      <c r="AH87" s="216"/>
      <c r="AI87" s="216"/>
    </row>
    <row r="88" spans="1:35" s="210" customFormat="1" ht="16.5" customHeight="1">
      <c r="A88" s="208" t="s">
        <v>454</v>
      </c>
      <c r="B88" s="208" t="s">
        <v>16</v>
      </c>
      <c r="C88" s="208" t="s">
        <v>415</v>
      </c>
      <c r="D88" s="209">
        <v>2796</v>
      </c>
      <c r="E88" s="209">
        <v>3763</v>
      </c>
      <c r="F88" s="209">
        <v>3404</v>
      </c>
      <c r="G88" s="209">
        <v>4371</v>
      </c>
      <c r="H88" s="209">
        <f t="shared" si="10"/>
        <v>3355</v>
      </c>
      <c r="I88" s="209">
        <f t="shared" si="10"/>
        <v>4516</v>
      </c>
      <c r="J88" s="209">
        <f t="shared" si="10"/>
        <v>4085</v>
      </c>
      <c r="K88" s="209">
        <f t="shared" si="10"/>
        <v>5245</v>
      </c>
      <c r="L88" s="208" t="s">
        <v>416</v>
      </c>
      <c r="M88" s="209">
        <v>2371</v>
      </c>
      <c r="N88" s="209">
        <v>2371</v>
      </c>
      <c r="O88" s="209">
        <v>2979</v>
      </c>
      <c r="P88" s="209">
        <v>2979</v>
      </c>
      <c r="Q88" s="209">
        <f t="shared" si="8"/>
        <v>2845</v>
      </c>
      <c r="R88" s="209">
        <f t="shared" si="8"/>
        <v>2845</v>
      </c>
      <c r="S88" s="209">
        <f t="shared" si="8"/>
        <v>3575</v>
      </c>
      <c r="T88" s="209">
        <f t="shared" si="8"/>
        <v>3575</v>
      </c>
      <c r="W88" s="214"/>
      <c r="X88" s="215"/>
      <c r="Z88" s="215"/>
      <c r="AB88" s="216"/>
      <c r="AC88" s="216"/>
      <c r="AE88" s="216"/>
      <c r="AF88" s="216"/>
      <c r="AH88" s="216"/>
      <c r="AI88" s="216"/>
    </row>
    <row r="89" spans="1:35" s="210" customFormat="1" ht="16.5" customHeight="1">
      <c r="A89" s="208" t="s">
        <v>455</v>
      </c>
      <c r="B89" s="208" t="s">
        <v>16</v>
      </c>
      <c r="C89" s="208" t="s">
        <v>415</v>
      </c>
      <c r="D89" s="209">
        <v>2588</v>
      </c>
      <c r="E89" s="209">
        <v>3436</v>
      </c>
      <c r="F89" s="209">
        <v>3196</v>
      </c>
      <c r="G89" s="209">
        <v>4044</v>
      </c>
      <c r="H89" s="209">
        <f t="shared" si="10"/>
        <v>3106</v>
      </c>
      <c r="I89" s="209">
        <f t="shared" si="10"/>
        <v>4123</v>
      </c>
      <c r="J89" s="209">
        <f t="shared" si="10"/>
        <v>3835</v>
      </c>
      <c r="K89" s="209">
        <f t="shared" si="10"/>
        <v>4853</v>
      </c>
      <c r="L89" s="208" t="s">
        <v>416</v>
      </c>
      <c r="M89" s="209">
        <v>2186</v>
      </c>
      <c r="N89" s="209">
        <v>2186</v>
      </c>
      <c r="O89" s="209">
        <v>2794</v>
      </c>
      <c r="P89" s="209">
        <v>2794</v>
      </c>
      <c r="Q89" s="209">
        <f t="shared" si="8"/>
        <v>2623</v>
      </c>
      <c r="R89" s="209">
        <f t="shared" si="8"/>
        <v>2623</v>
      </c>
      <c r="S89" s="209">
        <f t="shared" si="8"/>
        <v>3353</v>
      </c>
      <c r="T89" s="209">
        <f t="shared" si="8"/>
        <v>3353</v>
      </c>
      <c r="W89" s="214"/>
      <c r="X89" s="215"/>
      <c r="Z89" s="215"/>
      <c r="AB89" s="216"/>
      <c r="AC89" s="216"/>
      <c r="AE89" s="216"/>
      <c r="AF89" s="216"/>
      <c r="AH89" s="216"/>
      <c r="AI89" s="216"/>
    </row>
    <row r="90" spans="1:35" s="210" customFormat="1" ht="16.5" customHeight="1">
      <c r="A90" s="208" t="s">
        <v>456</v>
      </c>
      <c r="B90" s="208" t="s">
        <v>16</v>
      </c>
      <c r="C90" s="208" t="s">
        <v>415</v>
      </c>
      <c r="D90" s="264">
        <v>2796</v>
      </c>
      <c r="E90" s="264">
        <v>3763</v>
      </c>
      <c r="F90" s="264">
        <f>D90+608</f>
        <v>3404</v>
      </c>
      <c r="G90" s="264">
        <f>E90+608</f>
        <v>4371</v>
      </c>
      <c r="H90" s="264">
        <f t="shared" si="10"/>
        <v>3355</v>
      </c>
      <c r="I90" s="264">
        <f t="shared" si="10"/>
        <v>4516</v>
      </c>
      <c r="J90" s="264">
        <f t="shared" si="10"/>
        <v>4085</v>
      </c>
      <c r="K90" s="264">
        <f t="shared" si="10"/>
        <v>5245</v>
      </c>
      <c r="L90" s="208" t="s">
        <v>416</v>
      </c>
      <c r="M90" s="264">
        <v>2371</v>
      </c>
      <c r="N90" s="264">
        <v>2371</v>
      </c>
      <c r="O90" s="264">
        <f>M90+608</f>
        <v>2979</v>
      </c>
      <c r="P90" s="264">
        <f>N90+608</f>
        <v>2979</v>
      </c>
      <c r="Q90" s="264">
        <f t="shared" si="8"/>
        <v>2845</v>
      </c>
      <c r="R90" s="264">
        <f t="shared" si="8"/>
        <v>2845</v>
      </c>
      <c r="S90" s="264">
        <f t="shared" si="8"/>
        <v>3575</v>
      </c>
      <c r="T90" s="264">
        <f t="shared" si="8"/>
        <v>3575</v>
      </c>
      <c r="W90" s="214"/>
      <c r="X90" s="215"/>
      <c r="Z90" s="215"/>
      <c r="AB90" s="216"/>
      <c r="AC90" s="216"/>
      <c r="AE90" s="216"/>
      <c r="AF90" s="216"/>
      <c r="AH90" s="216"/>
      <c r="AI90" s="216"/>
    </row>
    <row r="91" spans="1:35" s="210" customFormat="1" ht="16.5" customHeight="1">
      <c r="A91" s="208" t="s">
        <v>457</v>
      </c>
      <c r="B91" s="208" t="s">
        <v>16</v>
      </c>
      <c r="C91" s="208" t="s">
        <v>415</v>
      </c>
      <c r="D91" s="209">
        <v>2412</v>
      </c>
      <c r="E91" s="209">
        <v>2836</v>
      </c>
      <c r="F91" s="209">
        <v>3020</v>
      </c>
      <c r="G91" s="209">
        <v>3444</v>
      </c>
      <c r="H91" s="209">
        <f t="shared" si="10"/>
        <v>2894</v>
      </c>
      <c r="I91" s="209">
        <f t="shared" si="10"/>
        <v>3403</v>
      </c>
      <c r="J91" s="209">
        <f t="shared" si="10"/>
        <v>3624</v>
      </c>
      <c r="K91" s="209">
        <f t="shared" si="10"/>
        <v>4133</v>
      </c>
      <c r="L91" s="208" t="s">
        <v>416</v>
      </c>
      <c r="M91" s="209">
        <v>2186</v>
      </c>
      <c r="N91" s="209">
        <v>2186</v>
      </c>
      <c r="O91" s="209">
        <v>2794</v>
      </c>
      <c r="P91" s="209">
        <v>2794</v>
      </c>
      <c r="Q91" s="209">
        <f t="shared" si="8"/>
        <v>2623</v>
      </c>
      <c r="R91" s="209">
        <f t="shared" si="8"/>
        <v>2623</v>
      </c>
      <c r="S91" s="209">
        <f t="shared" si="8"/>
        <v>3353</v>
      </c>
      <c r="T91" s="209">
        <f t="shared" si="8"/>
        <v>3353</v>
      </c>
      <c r="W91" s="214"/>
      <c r="X91" s="215"/>
      <c r="Z91" s="215"/>
      <c r="AB91" s="216"/>
      <c r="AC91" s="216"/>
      <c r="AE91" s="216"/>
      <c r="AF91" s="216"/>
      <c r="AH91" s="216"/>
      <c r="AI91" s="216"/>
    </row>
    <row r="92" spans="1:35" s="210" customFormat="1" ht="16.5" customHeight="1">
      <c r="A92" s="208" t="s">
        <v>458</v>
      </c>
      <c r="B92" s="208" t="s">
        <v>16</v>
      </c>
      <c r="C92" s="208" t="s">
        <v>415</v>
      </c>
      <c r="D92" s="209">
        <v>3398</v>
      </c>
      <c r="E92" s="209">
        <v>4363</v>
      </c>
      <c r="F92" s="209">
        <v>4006</v>
      </c>
      <c r="G92" s="209">
        <v>4971</v>
      </c>
      <c r="H92" s="209">
        <f t="shared" si="10"/>
        <v>4078</v>
      </c>
      <c r="I92" s="209">
        <f t="shared" si="10"/>
        <v>5236</v>
      </c>
      <c r="J92" s="209">
        <f t="shared" si="10"/>
        <v>4807</v>
      </c>
      <c r="K92" s="209">
        <f t="shared" si="10"/>
        <v>5965</v>
      </c>
      <c r="L92" s="208" t="s">
        <v>416</v>
      </c>
      <c r="M92" s="209">
        <v>2371</v>
      </c>
      <c r="N92" s="209">
        <v>2371</v>
      </c>
      <c r="O92" s="209">
        <v>2979</v>
      </c>
      <c r="P92" s="209">
        <v>2979</v>
      </c>
      <c r="Q92" s="209">
        <f t="shared" si="8"/>
        <v>2845</v>
      </c>
      <c r="R92" s="209">
        <f t="shared" si="8"/>
        <v>2845</v>
      </c>
      <c r="S92" s="209">
        <f t="shared" si="8"/>
        <v>3575</v>
      </c>
      <c r="T92" s="209">
        <f t="shared" si="8"/>
        <v>3575</v>
      </c>
      <c r="W92" s="214"/>
      <c r="X92" s="215"/>
      <c r="Z92" s="215"/>
      <c r="AB92" s="216"/>
      <c r="AC92" s="216"/>
      <c r="AE92" s="216"/>
      <c r="AF92" s="216"/>
      <c r="AH92" s="216"/>
      <c r="AI92" s="216"/>
    </row>
    <row r="93" spans="1:35" s="210" customFormat="1" ht="16.5" customHeight="1">
      <c r="A93" s="208" t="s">
        <v>459</v>
      </c>
      <c r="B93" s="208" t="s">
        <v>16</v>
      </c>
      <c r="C93" s="208" t="s">
        <v>415</v>
      </c>
      <c r="D93" s="209">
        <v>2412</v>
      </c>
      <c r="E93" s="209">
        <v>2836</v>
      </c>
      <c r="F93" s="209">
        <v>3020</v>
      </c>
      <c r="G93" s="209">
        <v>3444</v>
      </c>
      <c r="H93" s="209">
        <f t="shared" si="10"/>
        <v>2894</v>
      </c>
      <c r="I93" s="209">
        <f t="shared" si="10"/>
        <v>3403</v>
      </c>
      <c r="J93" s="209">
        <f t="shared" si="10"/>
        <v>3624</v>
      </c>
      <c r="K93" s="209">
        <f t="shared" si="10"/>
        <v>4133</v>
      </c>
      <c r="L93" s="208" t="s">
        <v>416</v>
      </c>
      <c r="M93" s="209">
        <v>2186</v>
      </c>
      <c r="N93" s="209">
        <v>2186</v>
      </c>
      <c r="O93" s="209">
        <v>2794</v>
      </c>
      <c r="P93" s="209">
        <v>2794</v>
      </c>
      <c r="Q93" s="209">
        <f t="shared" si="8"/>
        <v>2623</v>
      </c>
      <c r="R93" s="209">
        <f t="shared" si="8"/>
        <v>2623</v>
      </c>
      <c r="S93" s="209">
        <f t="shared" si="8"/>
        <v>3353</v>
      </c>
      <c r="T93" s="209">
        <f t="shared" si="8"/>
        <v>3353</v>
      </c>
      <c r="W93" s="214"/>
      <c r="X93" s="215"/>
      <c r="Z93" s="215"/>
      <c r="AB93" s="216"/>
      <c r="AC93" s="216"/>
      <c r="AE93" s="216"/>
      <c r="AF93" s="216"/>
      <c r="AH93" s="216"/>
      <c r="AI93" s="216"/>
    </row>
    <row r="94" spans="1:35" s="210" customFormat="1" ht="16.5" customHeight="1">
      <c r="A94" s="208" t="s">
        <v>460</v>
      </c>
      <c r="B94" s="208" t="s">
        <v>16</v>
      </c>
      <c r="C94" s="208" t="s">
        <v>415</v>
      </c>
      <c r="D94" s="209">
        <v>2796</v>
      </c>
      <c r="E94" s="209">
        <v>3763</v>
      </c>
      <c r="F94" s="209">
        <v>3404</v>
      </c>
      <c r="G94" s="209">
        <v>4371</v>
      </c>
      <c r="H94" s="209">
        <f t="shared" si="10"/>
        <v>3355</v>
      </c>
      <c r="I94" s="209">
        <f t="shared" si="10"/>
        <v>4516</v>
      </c>
      <c r="J94" s="209">
        <f t="shared" si="10"/>
        <v>4085</v>
      </c>
      <c r="K94" s="209">
        <f t="shared" si="10"/>
        <v>5245</v>
      </c>
      <c r="L94" s="208" t="s">
        <v>416</v>
      </c>
      <c r="M94" s="209">
        <v>2371</v>
      </c>
      <c r="N94" s="209">
        <v>2371</v>
      </c>
      <c r="O94" s="209">
        <v>2979</v>
      </c>
      <c r="P94" s="209">
        <v>2979</v>
      </c>
      <c r="Q94" s="209">
        <f t="shared" si="8"/>
        <v>2845</v>
      </c>
      <c r="R94" s="209">
        <f t="shared" si="8"/>
        <v>2845</v>
      </c>
      <c r="S94" s="209">
        <f t="shared" si="8"/>
        <v>3575</v>
      </c>
      <c r="T94" s="209">
        <f t="shared" si="8"/>
        <v>3575</v>
      </c>
      <c r="W94" s="214"/>
      <c r="X94" s="215"/>
      <c r="Z94" s="215"/>
      <c r="AB94" s="216"/>
      <c r="AC94" s="216"/>
      <c r="AE94" s="216"/>
      <c r="AF94" s="216"/>
      <c r="AH94" s="216"/>
      <c r="AI94" s="216"/>
    </row>
    <row r="95" spans="1:35" s="210" customFormat="1" ht="16.5" customHeight="1">
      <c r="A95" s="208" t="s">
        <v>461</v>
      </c>
      <c r="B95" s="208" t="s">
        <v>16</v>
      </c>
      <c r="C95" s="208" t="s">
        <v>415</v>
      </c>
      <c r="D95" s="209">
        <v>2588</v>
      </c>
      <c r="E95" s="209">
        <v>3436</v>
      </c>
      <c r="F95" s="209">
        <v>3196</v>
      </c>
      <c r="G95" s="209">
        <v>4044</v>
      </c>
      <c r="H95" s="209">
        <f t="shared" si="10"/>
        <v>3106</v>
      </c>
      <c r="I95" s="209">
        <f t="shared" si="10"/>
        <v>4123</v>
      </c>
      <c r="J95" s="209">
        <f t="shared" si="10"/>
        <v>3835</v>
      </c>
      <c r="K95" s="209">
        <f t="shared" si="10"/>
        <v>4853</v>
      </c>
      <c r="L95" s="208" t="s">
        <v>416</v>
      </c>
      <c r="M95" s="209">
        <v>2186</v>
      </c>
      <c r="N95" s="209">
        <v>2186</v>
      </c>
      <c r="O95" s="209">
        <v>2794</v>
      </c>
      <c r="P95" s="209">
        <v>2794</v>
      </c>
      <c r="Q95" s="209">
        <f t="shared" si="8"/>
        <v>2623</v>
      </c>
      <c r="R95" s="209">
        <f t="shared" si="8"/>
        <v>2623</v>
      </c>
      <c r="S95" s="209">
        <f t="shared" si="8"/>
        <v>3353</v>
      </c>
      <c r="T95" s="209">
        <f t="shared" si="8"/>
        <v>3353</v>
      </c>
      <c r="W95" s="214"/>
      <c r="X95" s="215"/>
      <c r="Z95" s="215"/>
      <c r="AB95" s="216"/>
      <c r="AC95" s="216"/>
      <c r="AE95" s="216"/>
      <c r="AF95" s="216"/>
      <c r="AH95" s="216"/>
      <c r="AI95" s="216"/>
    </row>
    <row r="96" spans="1:35" s="210" customFormat="1" ht="16.5" customHeight="1">
      <c r="A96" s="208" t="s">
        <v>462</v>
      </c>
      <c r="B96" s="208" t="s">
        <v>16</v>
      </c>
      <c r="C96" s="208" t="s">
        <v>415</v>
      </c>
      <c r="D96" s="209">
        <v>3222</v>
      </c>
      <c r="E96" s="209">
        <v>3763</v>
      </c>
      <c r="F96" s="209">
        <v>3830</v>
      </c>
      <c r="G96" s="209">
        <v>4371</v>
      </c>
      <c r="H96" s="209">
        <f t="shared" si="10"/>
        <v>3866</v>
      </c>
      <c r="I96" s="209">
        <f t="shared" si="10"/>
        <v>4516</v>
      </c>
      <c r="J96" s="209">
        <f t="shared" si="10"/>
        <v>4596</v>
      </c>
      <c r="K96" s="209">
        <f t="shared" si="10"/>
        <v>5245</v>
      </c>
      <c r="L96" s="208" t="s">
        <v>416</v>
      </c>
      <c r="M96" s="209">
        <v>2371</v>
      </c>
      <c r="N96" s="209">
        <v>2371</v>
      </c>
      <c r="O96" s="209">
        <v>2979</v>
      </c>
      <c r="P96" s="209">
        <v>2979</v>
      </c>
      <c r="Q96" s="209">
        <f t="shared" si="8"/>
        <v>2845</v>
      </c>
      <c r="R96" s="209">
        <f t="shared" si="8"/>
        <v>2845</v>
      </c>
      <c r="S96" s="209">
        <f t="shared" si="8"/>
        <v>3575</v>
      </c>
      <c r="T96" s="209">
        <f t="shared" si="8"/>
        <v>3575</v>
      </c>
      <c r="W96" s="214"/>
      <c r="X96" s="215"/>
      <c r="Z96" s="215"/>
      <c r="AB96" s="216"/>
      <c r="AC96" s="216"/>
      <c r="AE96" s="216"/>
      <c r="AF96" s="216"/>
      <c r="AH96" s="216"/>
      <c r="AI96" s="216"/>
    </row>
    <row r="97" spans="1:35" s="210" customFormat="1" ht="16.5" customHeight="1">
      <c r="A97" s="208" t="s">
        <v>463</v>
      </c>
      <c r="B97" s="208" t="s">
        <v>16</v>
      </c>
      <c r="C97" s="208" t="s">
        <v>415</v>
      </c>
      <c r="D97" s="213">
        <v>2934</v>
      </c>
      <c r="E97" s="213">
        <v>3358</v>
      </c>
      <c r="F97" s="213">
        <f>D97+608</f>
        <v>3542</v>
      </c>
      <c r="G97" s="213">
        <f>E97+608</f>
        <v>3966</v>
      </c>
      <c r="H97" s="213">
        <f t="shared" si="10"/>
        <v>3521</v>
      </c>
      <c r="I97" s="213">
        <f t="shared" si="10"/>
        <v>4030</v>
      </c>
      <c r="J97" s="213">
        <f t="shared" si="10"/>
        <v>4250</v>
      </c>
      <c r="K97" s="213">
        <f t="shared" si="10"/>
        <v>4759</v>
      </c>
      <c r="L97" s="208" t="s">
        <v>416</v>
      </c>
      <c r="M97" s="213">
        <v>2333</v>
      </c>
      <c r="N97" s="213">
        <v>2333</v>
      </c>
      <c r="O97" s="213">
        <f>M97+608</f>
        <v>2941</v>
      </c>
      <c r="P97" s="213">
        <f>N97+608</f>
        <v>2941</v>
      </c>
      <c r="Q97" s="213">
        <f t="shared" si="8"/>
        <v>2800</v>
      </c>
      <c r="R97" s="213">
        <f t="shared" si="8"/>
        <v>2800</v>
      </c>
      <c r="S97" s="213">
        <f t="shared" si="8"/>
        <v>3529</v>
      </c>
      <c r="T97" s="213">
        <f t="shared" si="8"/>
        <v>3529</v>
      </c>
      <c r="W97" s="214"/>
      <c r="X97" s="215"/>
      <c r="Z97" s="215"/>
      <c r="AB97" s="216"/>
      <c r="AC97" s="216"/>
      <c r="AE97" s="216"/>
      <c r="AF97" s="216"/>
      <c r="AH97" s="216"/>
      <c r="AI97" s="216"/>
    </row>
    <row r="98" spans="1:35" s="210" customFormat="1" ht="16.5" customHeight="1">
      <c r="A98" s="208" t="s">
        <v>464</v>
      </c>
      <c r="B98" s="208" t="s">
        <v>16</v>
      </c>
      <c r="C98" s="208" t="s">
        <v>415</v>
      </c>
      <c r="D98" s="209">
        <v>2796</v>
      </c>
      <c r="E98" s="209">
        <v>3763</v>
      </c>
      <c r="F98" s="209">
        <v>3404</v>
      </c>
      <c r="G98" s="209">
        <v>4371</v>
      </c>
      <c r="H98" s="209">
        <f t="shared" si="10"/>
        <v>3355</v>
      </c>
      <c r="I98" s="209">
        <f t="shared" si="10"/>
        <v>4516</v>
      </c>
      <c r="J98" s="209">
        <f t="shared" si="10"/>
        <v>4085</v>
      </c>
      <c r="K98" s="209">
        <f t="shared" si="10"/>
        <v>5245</v>
      </c>
      <c r="L98" s="208" t="s">
        <v>416</v>
      </c>
      <c r="M98" s="209">
        <v>2371</v>
      </c>
      <c r="N98" s="209">
        <v>2371</v>
      </c>
      <c r="O98" s="209">
        <v>2979</v>
      </c>
      <c r="P98" s="209">
        <v>2979</v>
      </c>
      <c r="Q98" s="209">
        <f t="shared" si="8"/>
        <v>2845</v>
      </c>
      <c r="R98" s="209">
        <f t="shared" si="8"/>
        <v>2845</v>
      </c>
      <c r="S98" s="209">
        <f t="shared" si="8"/>
        <v>3575</v>
      </c>
      <c r="T98" s="209">
        <f t="shared" si="8"/>
        <v>3575</v>
      </c>
      <c r="W98" s="214"/>
      <c r="X98" s="215"/>
      <c r="Z98" s="215"/>
      <c r="AB98" s="216"/>
      <c r="AC98" s="216"/>
      <c r="AE98" s="216"/>
      <c r="AF98" s="216"/>
      <c r="AH98" s="216"/>
      <c r="AI98" s="216"/>
    </row>
    <row r="99" spans="1:35" s="210" customFormat="1" ht="16.5" customHeight="1">
      <c r="A99" s="208" t="s">
        <v>465</v>
      </c>
      <c r="B99" s="208" t="s">
        <v>16</v>
      </c>
      <c r="C99" s="208" t="s">
        <v>415</v>
      </c>
      <c r="D99" s="209">
        <v>2611</v>
      </c>
      <c r="E99" s="209">
        <v>3035</v>
      </c>
      <c r="F99" s="209">
        <v>3219</v>
      </c>
      <c r="G99" s="209">
        <v>3643</v>
      </c>
      <c r="H99" s="209">
        <f t="shared" si="10"/>
        <v>3133</v>
      </c>
      <c r="I99" s="209">
        <f t="shared" si="10"/>
        <v>3642</v>
      </c>
      <c r="J99" s="209">
        <f t="shared" si="10"/>
        <v>3863</v>
      </c>
      <c r="K99" s="209">
        <f t="shared" si="10"/>
        <v>4372</v>
      </c>
      <c r="L99" s="208" t="s">
        <v>416</v>
      </c>
      <c r="M99" s="209">
        <v>2186</v>
      </c>
      <c r="N99" s="209">
        <v>2186</v>
      </c>
      <c r="O99" s="209">
        <v>2794</v>
      </c>
      <c r="P99" s="209">
        <v>2794</v>
      </c>
      <c r="Q99" s="209">
        <f t="shared" si="8"/>
        <v>2623</v>
      </c>
      <c r="R99" s="209">
        <f t="shared" si="8"/>
        <v>2623</v>
      </c>
      <c r="S99" s="209">
        <f t="shared" si="8"/>
        <v>3353</v>
      </c>
      <c r="T99" s="209">
        <f t="shared" si="8"/>
        <v>3353</v>
      </c>
      <c r="W99" s="214"/>
      <c r="X99" s="215"/>
      <c r="Z99" s="215"/>
      <c r="AB99" s="216"/>
      <c r="AC99" s="216"/>
      <c r="AE99" s="216"/>
      <c r="AF99" s="216"/>
      <c r="AH99" s="216"/>
      <c r="AI99" s="216"/>
    </row>
    <row r="100" spans="1:35" s="210" customFormat="1" ht="16.5" customHeight="1">
      <c r="A100" s="208" t="s">
        <v>466</v>
      </c>
      <c r="B100" s="208" t="s">
        <v>16</v>
      </c>
      <c r="C100" s="208" t="s">
        <v>415</v>
      </c>
      <c r="D100" s="209">
        <v>2972</v>
      </c>
      <c r="E100" s="209">
        <v>3939</v>
      </c>
      <c r="F100" s="209">
        <v>3580</v>
      </c>
      <c r="G100" s="209">
        <v>4547</v>
      </c>
      <c r="H100" s="209">
        <f t="shared" si="10"/>
        <v>3566</v>
      </c>
      <c r="I100" s="209">
        <f t="shared" si="10"/>
        <v>4727</v>
      </c>
      <c r="J100" s="209">
        <f t="shared" si="10"/>
        <v>4296</v>
      </c>
      <c r="K100" s="209">
        <f t="shared" si="10"/>
        <v>5456</v>
      </c>
      <c r="L100" s="208" t="s">
        <v>416</v>
      </c>
      <c r="M100" s="209">
        <v>2371</v>
      </c>
      <c r="N100" s="209">
        <v>2371</v>
      </c>
      <c r="O100" s="209">
        <v>2979</v>
      </c>
      <c r="P100" s="209">
        <v>2979</v>
      </c>
      <c r="Q100" s="209">
        <f t="shared" si="8"/>
        <v>2845</v>
      </c>
      <c r="R100" s="209">
        <f t="shared" si="8"/>
        <v>2845</v>
      </c>
      <c r="S100" s="209">
        <f t="shared" si="8"/>
        <v>3575</v>
      </c>
      <c r="T100" s="209">
        <f t="shared" si="8"/>
        <v>3575</v>
      </c>
      <c r="W100" s="214"/>
      <c r="X100" s="215"/>
      <c r="Z100" s="215"/>
      <c r="AB100" s="216"/>
      <c r="AC100" s="216"/>
      <c r="AE100" s="216"/>
      <c r="AF100" s="216"/>
      <c r="AH100" s="216"/>
      <c r="AI100" s="216"/>
    </row>
    <row r="101" spans="1:35" s="210" customFormat="1" ht="16.5" customHeight="1">
      <c r="A101" s="208" t="s">
        <v>467</v>
      </c>
      <c r="B101" s="208" t="s">
        <v>16</v>
      </c>
      <c r="C101" s="208" t="s">
        <v>415</v>
      </c>
      <c r="D101" s="209">
        <v>2611</v>
      </c>
      <c r="E101" s="209">
        <v>3035</v>
      </c>
      <c r="F101" s="209">
        <v>3219</v>
      </c>
      <c r="G101" s="209">
        <v>3643</v>
      </c>
      <c r="H101" s="209">
        <f t="shared" si="10"/>
        <v>3133</v>
      </c>
      <c r="I101" s="209">
        <f t="shared" si="10"/>
        <v>3642</v>
      </c>
      <c r="J101" s="209">
        <f t="shared" si="10"/>
        <v>3863</v>
      </c>
      <c r="K101" s="209">
        <f t="shared" si="10"/>
        <v>4372</v>
      </c>
      <c r="L101" s="208" t="s">
        <v>416</v>
      </c>
      <c r="M101" s="209">
        <v>2186</v>
      </c>
      <c r="N101" s="209">
        <v>2186</v>
      </c>
      <c r="O101" s="209">
        <v>2794</v>
      </c>
      <c r="P101" s="209">
        <v>2794</v>
      </c>
      <c r="Q101" s="209">
        <f t="shared" si="8"/>
        <v>2623</v>
      </c>
      <c r="R101" s="209">
        <f t="shared" si="8"/>
        <v>2623</v>
      </c>
      <c r="S101" s="209">
        <f t="shared" si="8"/>
        <v>3353</v>
      </c>
      <c r="T101" s="209">
        <f t="shared" si="8"/>
        <v>3353</v>
      </c>
      <c r="W101" s="214"/>
      <c r="X101" s="215"/>
      <c r="Z101" s="215"/>
      <c r="AB101" s="216"/>
      <c r="AC101" s="216"/>
      <c r="AE101" s="216"/>
      <c r="AF101" s="216"/>
      <c r="AH101" s="216"/>
      <c r="AI101" s="216"/>
    </row>
    <row r="102" spans="1:35" s="210" customFormat="1" ht="16.5" customHeight="1">
      <c r="A102" s="208" t="s">
        <v>468</v>
      </c>
      <c r="B102" s="208" t="s">
        <v>16</v>
      </c>
      <c r="C102" s="208" t="s">
        <v>415</v>
      </c>
      <c r="D102" s="209">
        <v>2796</v>
      </c>
      <c r="E102" s="209">
        <v>3763</v>
      </c>
      <c r="F102" s="209">
        <v>3404</v>
      </c>
      <c r="G102" s="209">
        <v>4371</v>
      </c>
      <c r="H102" s="209">
        <f t="shared" si="10"/>
        <v>3355</v>
      </c>
      <c r="I102" s="209">
        <f t="shared" si="10"/>
        <v>4516</v>
      </c>
      <c r="J102" s="209">
        <f t="shared" si="10"/>
        <v>4085</v>
      </c>
      <c r="K102" s="209">
        <f t="shared" si="10"/>
        <v>5245</v>
      </c>
      <c r="L102" s="208" t="s">
        <v>416</v>
      </c>
      <c r="M102" s="209">
        <v>2371</v>
      </c>
      <c r="N102" s="209">
        <v>2371</v>
      </c>
      <c r="O102" s="209">
        <v>2979</v>
      </c>
      <c r="P102" s="209">
        <v>2979</v>
      </c>
      <c r="Q102" s="209">
        <f t="shared" si="8"/>
        <v>2845</v>
      </c>
      <c r="R102" s="209">
        <f t="shared" si="8"/>
        <v>2845</v>
      </c>
      <c r="S102" s="209">
        <f t="shared" si="8"/>
        <v>3575</v>
      </c>
      <c r="T102" s="209">
        <f t="shared" si="8"/>
        <v>3575</v>
      </c>
      <c r="W102" s="214"/>
      <c r="X102" s="215"/>
      <c r="Z102" s="215"/>
      <c r="AB102" s="216"/>
      <c r="AC102" s="216"/>
      <c r="AE102" s="216"/>
      <c r="AF102" s="216"/>
      <c r="AH102" s="216"/>
      <c r="AI102" s="216"/>
    </row>
    <row r="103" spans="1:35" s="210" customFormat="1" ht="16.5" customHeight="1">
      <c r="A103" s="208" t="s">
        <v>469</v>
      </c>
      <c r="B103" s="208" t="s">
        <v>16</v>
      </c>
      <c r="C103" s="208" t="s">
        <v>415</v>
      </c>
      <c r="D103" s="209">
        <v>2787</v>
      </c>
      <c r="E103" s="209">
        <v>3211</v>
      </c>
      <c r="F103" s="209">
        <v>3395</v>
      </c>
      <c r="G103" s="209">
        <v>3819</v>
      </c>
      <c r="H103" s="209">
        <f t="shared" si="10"/>
        <v>3344</v>
      </c>
      <c r="I103" s="209">
        <f t="shared" si="10"/>
        <v>3853</v>
      </c>
      <c r="J103" s="209">
        <f t="shared" si="10"/>
        <v>4074</v>
      </c>
      <c r="K103" s="209">
        <f t="shared" si="10"/>
        <v>4583</v>
      </c>
      <c r="L103" s="208" t="s">
        <v>416</v>
      </c>
      <c r="M103" s="209">
        <v>2186</v>
      </c>
      <c r="N103" s="209">
        <v>2186</v>
      </c>
      <c r="O103" s="209">
        <v>2794</v>
      </c>
      <c r="P103" s="209">
        <v>2794</v>
      </c>
      <c r="Q103" s="209">
        <f t="shared" si="8"/>
        <v>2623</v>
      </c>
      <c r="R103" s="209">
        <f t="shared" si="8"/>
        <v>2623</v>
      </c>
      <c r="S103" s="209">
        <f t="shared" si="8"/>
        <v>3353</v>
      </c>
      <c r="T103" s="209">
        <f t="shared" si="8"/>
        <v>3353</v>
      </c>
      <c r="W103" s="214"/>
      <c r="X103" s="215"/>
      <c r="Z103" s="215"/>
      <c r="AB103" s="216"/>
      <c r="AC103" s="216"/>
      <c r="AE103" s="216"/>
      <c r="AF103" s="216"/>
      <c r="AH103" s="216"/>
      <c r="AI103" s="216"/>
    </row>
    <row r="104" spans="1:35" s="210" customFormat="1" ht="16.5" customHeight="1">
      <c r="A104" s="208" t="s">
        <v>470</v>
      </c>
      <c r="B104" s="208" t="s">
        <v>16</v>
      </c>
      <c r="C104" s="208" t="s">
        <v>415</v>
      </c>
      <c r="D104" s="209">
        <v>2796</v>
      </c>
      <c r="E104" s="209">
        <v>3763</v>
      </c>
      <c r="F104" s="209">
        <v>3404</v>
      </c>
      <c r="G104" s="209">
        <v>4371</v>
      </c>
      <c r="H104" s="209">
        <f t="shared" si="10"/>
        <v>3355</v>
      </c>
      <c r="I104" s="209">
        <f t="shared" si="10"/>
        <v>4516</v>
      </c>
      <c r="J104" s="209">
        <f t="shared" si="10"/>
        <v>4085</v>
      </c>
      <c r="K104" s="209">
        <f t="shared" si="10"/>
        <v>5245</v>
      </c>
      <c r="L104" s="208" t="s">
        <v>416</v>
      </c>
      <c r="M104" s="209">
        <v>2371</v>
      </c>
      <c r="N104" s="209">
        <v>2371</v>
      </c>
      <c r="O104" s="209">
        <v>2979</v>
      </c>
      <c r="P104" s="209">
        <v>2979</v>
      </c>
      <c r="Q104" s="209">
        <f t="shared" si="8"/>
        <v>2845</v>
      </c>
      <c r="R104" s="209">
        <f t="shared" si="8"/>
        <v>2845</v>
      </c>
      <c r="S104" s="209">
        <f t="shared" si="8"/>
        <v>3575</v>
      </c>
      <c r="T104" s="209">
        <f t="shared" si="8"/>
        <v>3575</v>
      </c>
      <c r="W104" s="214"/>
      <c r="X104" s="215"/>
      <c r="Z104" s="215"/>
      <c r="AB104" s="216"/>
      <c r="AC104" s="216"/>
      <c r="AE104" s="216"/>
      <c r="AF104" s="216"/>
      <c r="AH104" s="216"/>
      <c r="AI104" s="216"/>
    </row>
    <row r="105" spans="1:35" s="210" customFormat="1" ht="16.5" customHeight="1">
      <c r="A105" s="208" t="s">
        <v>471</v>
      </c>
      <c r="B105" s="208" t="s">
        <v>16</v>
      </c>
      <c r="C105" s="208" t="s">
        <v>415</v>
      </c>
      <c r="D105" s="209">
        <v>2611</v>
      </c>
      <c r="E105" s="209">
        <v>3035</v>
      </c>
      <c r="F105" s="209">
        <v>3219</v>
      </c>
      <c r="G105" s="209">
        <v>3643</v>
      </c>
      <c r="H105" s="209">
        <f t="shared" si="10"/>
        <v>3133</v>
      </c>
      <c r="I105" s="209">
        <f t="shared" si="10"/>
        <v>3642</v>
      </c>
      <c r="J105" s="209">
        <f t="shared" si="10"/>
        <v>3863</v>
      </c>
      <c r="K105" s="209">
        <f t="shared" si="10"/>
        <v>4372</v>
      </c>
      <c r="L105" s="208" t="s">
        <v>416</v>
      </c>
      <c r="M105" s="209">
        <v>2186</v>
      </c>
      <c r="N105" s="209">
        <v>2186</v>
      </c>
      <c r="O105" s="209">
        <v>2794</v>
      </c>
      <c r="P105" s="209">
        <v>2794</v>
      </c>
      <c r="Q105" s="209">
        <f t="shared" si="8"/>
        <v>2623</v>
      </c>
      <c r="R105" s="209">
        <f t="shared" si="8"/>
        <v>2623</v>
      </c>
      <c r="S105" s="209">
        <f t="shared" si="8"/>
        <v>3353</v>
      </c>
      <c r="T105" s="209">
        <f t="shared" si="8"/>
        <v>3353</v>
      </c>
      <c r="W105" s="214"/>
      <c r="X105" s="215"/>
      <c r="Z105" s="215"/>
      <c r="AB105" s="216"/>
      <c r="AC105" s="216"/>
      <c r="AE105" s="216"/>
      <c r="AF105" s="216"/>
      <c r="AH105" s="216"/>
      <c r="AI105" s="216"/>
    </row>
    <row r="106" spans="1:35" s="210" customFormat="1" ht="16.5" customHeight="1">
      <c r="A106" s="208" t="s">
        <v>472</v>
      </c>
      <c r="B106" s="208" t="s">
        <v>16</v>
      </c>
      <c r="C106" s="208" t="s">
        <v>415</v>
      </c>
      <c r="D106" s="209">
        <v>2972</v>
      </c>
      <c r="E106" s="209">
        <v>3939</v>
      </c>
      <c r="F106" s="209">
        <v>3580</v>
      </c>
      <c r="G106" s="209">
        <v>4547</v>
      </c>
      <c r="H106" s="209">
        <f t="shared" si="10"/>
        <v>3566</v>
      </c>
      <c r="I106" s="209">
        <f t="shared" si="10"/>
        <v>4727</v>
      </c>
      <c r="J106" s="209">
        <f t="shared" si="10"/>
        <v>4296</v>
      </c>
      <c r="K106" s="209">
        <f t="shared" si="10"/>
        <v>5456</v>
      </c>
      <c r="L106" s="208" t="s">
        <v>416</v>
      </c>
      <c r="M106" s="209">
        <v>2371</v>
      </c>
      <c r="N106" s="209">
        <v>2371</v>
      </c>
      <c r="O106" s="209">
        <v>2979</v>
      </c>
      <c r="P106" s="209">
        <v>2979</v>
      </c>
      <c r="Q106" s="209">
        <f t="shared" si="8"/>
        <v>2845</v>
      </c>
      <c r="R106" s="209">
        <f t="shared" si="8"/>
        <v>2845</v>
      </c>
      <c r="S106" s="209">
        <f t="shared" si="8"/>
        <v>3575</v>
      </c>
      <c r="T106" s="209">
        <f t="shared" si="8"/>
        <v>3575</v>
      </c>
      <c r="W106" s="214"/>
      <c r="X106" s="215"/>
      <c r="Z106" s="215"/>
      <c r="AB106" s="216"/>
      <c r="AC106" s="216"/>
      <c r="AE106" s="216"/>
      <c r="AF106" s="216"/>
      <c r="AH106" s="216"/>
      <c r="AI106" s="216"/>
    </row>
    <row r="107" spans="1:35" s="210" customFormat="1" ht="16.5" customHeight="1">
      <c r="A107" s="208" t="s">
        <v>473</v>
      </c>
      <c r="B107" s="208" t="s">
        <v>16</v>
      </c>
      <c r="C107" s="208" t="s">
        <v>415</v>
      </c>
      <c r="D107" s="213">
        <v>2758</v>
      </c>
      <c r="E107" s="213">
        <v>3182</v>
      </c>
      <c r="F107" s="213">
        <f>D107+608</f>
        <v>3366</v>
      </c>
      <c r="G107" s="213">
        <f>E107+608</f>
        <v>3790</v>
      </c>
      <c r="H107" s="213">
        <f t="shared" si="10"/>
        <v>3310</v>
      </c>
      <c r="I107" s="213">
        <f t="shared" si="10"/>
        <v>3818</v>
      </c>
      <c r="J107" s="213">
        <f t="shared" si="10"/>
        <v>4039</v>
      </c>
      <c r="K107" s="213">
        <f t="shared" si="10"/>
        <v>4548</v>
      </c>
      <c r="L107" s="208" t="s">
        <v>416</v>
      </c>
      <c r="M107" s="213">
        <v>2333</v>
      </c>
      <c r="N107" s="213">
        <v>2333</v>
      </c>
      <c r="O107" s="213">
        <f>M107+608</f>
        <v>2941</v>
      </c>
      <c r="P107" s="213">
        <f>N107+608</f>
        <v>2941</v>
      </c>
      <c r="Q107" s="213">
        <f t="shared" si="8"/>
        <v>2800</v>
      </c>
      <c r="R107" s="213">
        <f t="shared" si="8"/>
        <v>2800</v>
      </c>
      <c r="S107" s="213">
        <f t="shared" si="8"/>
        <v>3529</v>
      </c>
      <c r="T107" s="213">
        <f t="shared" si="8"/>
        <v>3529</v>
      </c>
      <c r="W107" s="214"/>
      <c r="X107" s="215"/>
      <c r="Z107" s="215"/>
      <c r="AB107" s="216"/>
      <c r="AC107" s="216"/>
      <c r="AE107" s="216"/>
      <c r="AF107" s="216"/>
      <c r="AH107" s="216"/>
      <c r="AI107" s="216"/>
    </row>
    <row r="108" spans="1:35" s="210" customFormat="1" ht="16.5" customHeight="1">
      <c r="A108" s="208" t="s">
        <v>474</v>
      </c>
      <c r="B108" s="208" t="s">
        <v>16</v>
      </c>
      <c r="C108" s="208" t="s">
        <v>415</v>
      </c>
      <c r="D108" s="209">
        <v>2597</v>
      </c>
      <c r="E108" s="209">
        <v>3021</v>
      </c>
      <c r="F108" s="209">
        <v>3205</v>
      </c>
      <c r="G108" s="209">
        <v>3629</v>
      </c>
      <c r="H108" s="209">
        <f t="shared" si="10"/>
        <v>3116</v>
      </c>
      <c r="I108" s="209">
        <f t="shared" si="10"/>
        <v>3625</v>
      </c>
      <c r="J108" s="209">
        <f t="shared" si="10"/>
        <v>3846</v>
      </c>
      <c r="K108" s="209">
        <f t="shared" si="10"/>
        <v>4355</v>
      </c>
      <c r="L108" s="208" t="s">
        <v>416</v>
      </c>
      <c r="M108" s="209">
        <v>2371</v>
      </c>
      <c r="N108" s="209">
        <v>2371</v>
      </c>
      <c r="O108" s="209">
        <v>2979</v>
      </c>
      <c r="P108" s="209">
        <v>2979</v>
      </c>
      <c r="Q108" s="209">
        <f t="shared" si="8"/>
        <v>2845</v>
      </c>
      <c r="R108" s="209">
        <f t="shared" si="8"/>
        <v>2845</v>
      </c>
      <c r="S108" s="209">
        <f t="shared" si="8"/>
        <v>3575</v>
      </c>
      <c r="T108" s="209">
        <f t="shared" si="8"/>
        <v>3575</v>
      </c>
      <c r="W108" s="214"/>
      <c r="X108" s="215"/>
      <c r="Z108" s="215"/>
      <c r="AB108" s="216"/>
      <c r="AC108" s="216"/>
      <c r="AE108" s="216"/>
      <c r="AF108" s="216"/>
      <c r="AH108" s="216"/>
      <c r="AI108" s="216"/>
    </row>
    <row r="109" spans="1:35" s="210" customFormat="1" ht="16.5" customHeight="1">
      <c r="A109" s="208" t="s">
        <v>475</v>
      </c>
      <c r="B109" s="208" t="s">
        <v>16</v>
      </c>
      <c r="C109" s="208" t="s">
        <v>415</v>
      </c>
      <c r="D109" s="209">
        <v>2588</v>
      </c>
      <c r="E109" s="209">
        <v>3012</v>
      </c>
      <c r="F109" s="209">
        <v>3196</v>
      </c>
      <c r="G109" s="209">
        <v>3620</v>
      </c>
      <c r="H109" s="209">
        <f t="shared" si="10"/>
        <v>3106</v>
      </c>
      <c r="I109" s="209">
        <f t="shared" si="10"/>
        <v>3614</v>
      </c>
      <c r="J109" s="209">
        <f t="shared" si="10"/>
        <v>3835</v>
      </c>
      <c r="K109" s="209">
        <f t="shared" si="10"/>
        <v>4344</v>
      </c>
      <c r="L109" s="208" t="s">
        <v>416</v>
      </c>
      <c r="M109" s="209">
        <v>2186</v>
      </c>
      <c r="N109" s="209">
        <v>2186</v>
      </c>
      <c r="O109" s="209">
        <v>2794</v>
      </c>
      <c r="P109" s="209">
        <v>2794</v>
      </c>
      <c r="Q109" s="209">
        <f t="shared" si="8"/>
        <v>2623</v>
      </c>
      <c r="R109" s="209">
        <f t="shared" si="8"/>
        <v>2623</v>
      </c>
      <c r="S109" s="209">
        <f t="shared" si="8"/>
        <v>3353</v>
      </c>
      <c r="T109" s="209">
        <f t="shared" si="8"/>
        <v>3353</v>
      </c>
      <c r="W109" s="214"/>
      <c r="X109" s="215"/>
      <c r="Z109" s="215"/>
      <c r="AB109" s="216"/>
      <c r="AC109" s="216"/>
      <c r="AE109" s="216"/>
      <c r="AF109" s="216"/>
      <c r="AH109" s="216"/>
      <c r="AI109" s="216"/>
    </row>
    <row r="110" spans="1:35" s="210" customFormat="1" ht="16.5" customHeight="1">
      <c r="A110" s="208" t="s">
        <v>476</v>
      </c>
      <c r="B110" s="208" t="s">
        <v>16</v>
      </c>
      <c r="C110" s="208" t="s">
        <v>415</v>
      </c>
      <c r="D110" s="209">
        <v>2597</v>
      </c>
      <c r="E110" s="209">
        <v>3021</v>
      </c>
      <c r="F110" s="209">
        <v>3205</v>
      </c>
      <c r="G110" s="209">
        <v>3629</v>
      </c>
      <c r="H110" s="209">
        <f t="shared" si="10"/>
        <v>3116</v>
      </c>
      <c r="I110" s="209">
        <f t="shared" si="10"/>
        <v>3625</v>
      </c>
      <c r="J110" s="209">
        <f t="shared" si="10"/>
        <v>3846</v>
      </c>
      <c r="K110" s="209">
        <f t="shared" si="10"/>
        <v>4355</v>
      </c>
      <c r="L110" s="208" t="s">
        <v>416</v>
      </c>
      <c r="M110" s="209">
        <v>2371</v>
      </c>
      <c r="N110" s="209">
        <v>2371</v>
      </c>
      <c r="O110" s="209">
        <v>2979</v>
      </c>
      <c r="P110" s="209">
        <v>2979</v>
      </c>
      <c r="Q110" s="209">
        <f t="shared" si="8"/>
        <v>2845</v>
      </c>
      <c r="R110" s="209">
        <f t="shared" si="8"/>
        <v>2845</v>
      </c>
      <c r="S110" s="209">
        <f t="shared" si="8"/>
        <v>3575</v>
      </c>
      <c r="T110" s="209">
        <f t="shared" si="8"/>
        <v>3575</v>
      </c>
      <c r="W110" s="214"/>
      <c r="X110" s="215"/>
      <c r="Z110" s="215"/>
      <c r="AB110" s="216"/>
      <c r="AC110" s="216"/>
      <c r="AE110" s="216"/>
      <c r="AF110" s="216"/>
      <c r="AH110" s="216"/>
      <c r="AI110" s="216"/>
    </row>
    <row r="111" spans="1:35" s="210" customFormat="1" ht="16.5" customHeight="1">
      <c r="A111" s="208" t="s">
        <v>477</v>
      </c>
      <c r="B111" s="208" t="s">
        <v>16</v>
      </c>
      <c r="C111" s="208" t="s">
        <v>415</v>
      </c>
      <c r="D111" s="209">
        <v>2412</v>
      </c>
      <c r="E111" s="209">
        <v>2836</v>
      </c>
      <c r="F111" s="209">
        <v>3020</v>
      </c>
      <c r="G111" s="209">
        <v>3444</v>
      </c>
      <c r="H111" s="209">
        <f t="shared" si="10"/>
        <v>2894</v>
      </c>
      <c r="I111" s="209">
        <f t="shared" si="10"/>
        <v>3403</v>
      </c>
      <c r="J111" s="209">
        <f t="shared" si="10"/>
        <v>3624</v>
      </c>
      <c r="K111" s="209">
        <f t="shared" si="10"/>
        <v>4133</v>
      </c>
      <c r="L111" s="208" t="s">
        <v>416</v>
      </c>
      <c r="M111" s="209">
        <v>2186</v>
      </c>
      <c r="N111" s="209">
        <v>2186</v>
      </c>
      <c r="O111" s="209">
        <v>2794</v>
      </c>
      <c r="P111" s="209">
        <v>2794</v>
      </c>
      <c r="Q111" s="209">
        <f t="shared" si="8"/>
        <v>2623</v>
      </c>
      <c r="R111" s="209">
        <f t="shared" si="8"/>
        <v>2623</v>
      </c>
      <c r="S111" s="209">
        <f t="shared" si="8"/>
        <v>3353</v>
      </c>
      <c r="T111" s="209">
        <f t="shared" si="8"/>
        <v>3353</v>
      </c>
      <c r="W111" s="214"/>
      <c r="X111" s="215"/>
      <c r="Z111" s="215"/>
      <c r="AB111" s="216"/>
      <c r="AC111" s="216"/>
      <c r="AE111" s="216"/>
      <c r="AF111" s="216"/>
      <c r="AH111" s="216"/>
      <c r="AI111" s="216"/>
    </row>
    <row r="112" spans="1:35" s="210" customFormat="1" ht="16.5" customHeight="1">
      <c r="A112" s="208" t="s">
        <v>478</v>
      </c>
      <c r="B112" s="208" t="s">
        <v>16</v>
      </c>
      <c r="C112" s="208" t="s">
        <v>415</v>
      </c>
      <c r="D112" s="209">
        <v>2773</v>
      </c>
      <c r="E112" s="209">
        <v>3197</v>
      </c>
      <c r="F112" s="209">
        <v>3381</v>
      </c>
      <c r="G112" s="209">
        <v>3805</v>
      </c>
      <c r="H112" s="209">
        <f t="shared" si="10"/>
        <v>3328</v>
      </c>
      <c r="I112" s="209">
        <f t="shared" si="10"/>
        <v>3836</v>
      </c>
      <c r="J112" s="209">
        <f t="shared" si="10"/>
        <v>4057</v>
      </c>
      <c r="K112" s="209">
        <f t="shared" si="10"/>
        <v>4566</v>
      </c>
      <c r="L112" s="208" t="s">
        <v>416</v>
      </c>
      <c r="M112" s="209">
        <v>2371</v>
      </c>
      <c r="N112" s="209">
        <v>2371</v>
      </c>
      <c r="O112" s="209">
        <v>2979</v>
      </c>
      <c r="P112" s="209">
        <v>2979</v>
      </c>
      <c r="Q112" s="209">
        <f t="shared" si="8"/>
        <v>2845</v>
      </c>
      <c r="R112" s="209">
        <f t="shared" si="8"/>
        <v>2845</v>
      </c>
      <c r="S112" s="209">
        <f t="shared" si="8"/>
        <v>3575</v>
      </c>
      <c r="T112" s="209">
        <f t="shared" si="8"/>
        <v>3575</v>
      </c>
      <c r="W112" s="214"/>
      <c r="X112" s="215"/>
      <c r="Z112" s="215"/>
      <c r="AB112" s="216"/>
      <c r="AC112" s="216"/>
      <c r="AE112" s="216"/>
      <c r="AF112" s="216"/>
      <c r="AH112" s="216"/>
      <c r="AI112" s="216"/>
    </row>
    <row r="113" spans="1:35" s="210" customFormat="1" ht="16.5" customHeight="1">
      <c r="A113" s="208" t="s">
        <v>479</v>
      </c>
      <c r="B113" s="208" t="s">
        <v>16</v>
      </c>
      <c r="C113" s="208" t="s">
        <v>415</v>
      </c>
      <c r="D113" s="209">
        <v>2412</v>
      </c>
      <c r="E113" s="209">
        <v>2836</v>
      </c>
      <c r="F113" s="209">
        <v>3020</v>
      </c>
      <c r="G113" s="209">
        <v>3444</v>
      </c>
      <c r="H113" s="209">
        <f t="shared" si="10"/>
        <v>2894</v>
      </c>
      <c r="I113" s="209">
        <f t="shared" si="10"/>
        <v>3403</v>
      </c>
      <c r="J113" s="209">
        <f t="shared" si="10"/>
        <v>3624</v>
      </c>
      <c r="K113" s="209">
        <f t="shared" si="10"/>
        <v>4133</v>
      </c>
      <c r="L113" s="208" t="s">
        <v>416</v>
      </c>
      <c r="M113" s="209">
        <v>2186</v>
      </c>
      <c r="N113" s="209">
        <v>2186</v>
      </c>
      <c r="O113" s="209">
        <v>2794</v>
      </c>
      <c r="P113" s="209">
        <v>2794</v>
      </c>
      <c r="Q113" s="209">
        <f t="shared" si="8"/>
        <v>2623</v>
      </c>
      <c r="R113" s="209">
        <f t="shared" si="8"/>
        <v>2623</v>
      </c>
      <c r="S113" s="209">
        <f t="shared" si="8"/>
        <v>3353</v>
      </c>
      <c r="T113" s="209">
        <f t="shared" si="8"/>
        <v>3353</v>
      </c>
      <c r="W113" s="214"/>
      <c r="X113" s="215"/>
      <c r="Z113" s="215"/>
      <c r="AB113" s="216"/>
      <c r="AC113" s="216"/>
      <c r="AE113" s="216"/>
      <c r="AF113" s="216"/>
      <c r="AH113" s="216"/>
      <c r="AI113" s="216"/>
    </row>
    <row r="114" spans="1:35" s="210" customFormat="1" ht="16.5" customHeight="1">
      <c r="A114" s="208" t="s">
        <v>480</v>
      </c>
      <c r="B114" s="208" t="s">
        <v>16</v>
      </c>
      <c r="C114" s="208" t="s">
        <v>415</v>
      </c>
      <c r="D114" s="209">
        <v>2597</v>
      </c>
      <c r="E114" s="209">
        <v>3021</v>
      </c>
      <c r="F114" s="209">
        <v>3205</v>
      </c>
      <c r="G114" s="209">
        <v>3629</v>
      </c>
      <c r="H114" s="209">
        <f t="shared" si="10"/>
        <v>3116</v>
      </c>
      <c r="I114" s="209">
        <f t="shared" si="10"/>
        <v>3625</v>
      </c>
      <c r="J114" s="209">
        <f t="shared" si="10"/>
        <v>3846</v>
      </c>
      <c r="K114" s="209">
        <f t="shared" si="10"/>
        <v>4355</v>
      </c>
      <c r="L114" s="208" t="s">
        <v>416</v>
      </c>
      <c r="M114" s="209">
        <v>2371</v>
      </c>
      <c r="N114" s="209">
        <v>2371</v>
      </c>
      <c r="O114" s="209">
        <v>2979</v>
      </c>
      <c r="P114" s="209">
        <v>2979</v>
      </c>
      <c r="Q114" s="209">
        <f t="shared" si="8"/>
        <v>2845</v>
      </c>
      <c r="R114" s="209">
        <f t="shared" si="8"/>
        <v>2845</v>
      </c>
      <c r="S114" s="209">
        <f t="shared" si="8"/>
        <v>3575</v>
      </c>
      <c r="T114" s="209">
        <f t="shared" si="8"/>
        <v>3575</v>
      </c>
      <c r="W114" s="214"/>
      <c r="X114" s="215"/>
      <c r="Z114" s="215"/>
      <c r="AB114" s="216"/>
      <c r="AC114" s="216"/>
      <c r="AE114" s="216"/>
      <c r="AF114" s="216"/>
      <c r="AH114" s="216"/>
      <c r="AI114" s="216"/>
    </row>
    <row r="115" spans="1:35" s="210" customFormat="1" ht="16.5" customHeight="1">
      <c r="A115" s="208" t="s">
        <v>481</v>
      </c>
      <c r="B115" s="208" t="s">
        <v>16</v>
      </c>
      <c r="C115" s="208" t="s">
        <v>415</v>
      </c>
      <c r="D115" s="209">
        <v>2588</v>
      </c>
      <c r="E115" s="209">
        <v>3012</v>
      </c>
      <c r="F115" s="209">
        <v>3196</v>
      </c>
      <c r="G115" s="209">
        <v>3620</v>
      </c>
      <c r="H115" s="209">
        <f t="shared" si="10"/>
        <v>3106</v>
      </c>
      <c r="I115" s="209">
        <f t="shared" si="10"/>
        <v>3614</v>
      </c>
      <c r="J115" s="209">
        <f t="shared" si="10"/>
        <v>3835</v>
      </c>
      <c r="K115" s="209">
        <f t="shared" si="10"/>
        <v>4344</v>
      </c>
      <c r="L115" s="208" t="s">
        <v>416</v>
      </c>
      <c r="M115" s="209">
        <v>2186</v>
      </c>
      <c r="N115" s="209">
        <v>2186</v>
      </c>
      <c r="O115" s="209">
        <v>2794</v>
      </c>
      <c r="P115" s="209">
        <v>2794</v>
      </c>
      <c r="Q115" s="209">
        <f t="shared" si="8"/>
        <v>2623</v>
      </c>
      <c r="R115" s="209">
        <f t="shared" si="8"/>
        <v>2623</v>
      </c>
      <c r="S115" s="209">
        <f t="shared" si="8"/>
        <v>3353</v>
      </c>
      <c r="T115" s="209">
        <f t="shared" si="8"/>
        <v>3353</v>
      </c>
      <c r="W115" s="214"/>
      <c r="X115" s="215"/>
      <c r="Z115" s="215"/>
      <c r="AB115" s="216"/>
      <c r="AC115" s="216"/>
      <c r="AE115" s="216"/>
      <c r="AF115" s="216"/>
      <c r="AH115" s="216"/>
      <c r="AI115" s="216"/>
    </row>
    <row r="116" spans="1:35" s="210" customFormat="1" ht="16.5" customHeight="1">
      <c r="A116" s="208" t="s">
        <v>482</v>
      </c>
      <c r="B116" s="208" t="s">
        <v>16</v>
      </c>
      <c r="C116" s="208" t="s">
        <v>415</v>
      </c>
      <c r="D116" s="209">
        <v>2597</v>
      </c>
      <c r="E116" s="209">
        <v>3021</v>
      </c>
      <c r="F116" s="209">
        <v>3205</v>
      </c>
      <c r="G116" s="209">
        <v>3629</v>
      </c>
      <c r="H116" s="209">
        <f t="shared" si="10"/>
        <v>3116</v>
      </c>
      <c r="I116" s="209">
        <f t="shared" si="10"/>
        <v>3625</v>
      </c>
      <c r="J116" s="209">
        <f t="shared" si="10"/>
        <v>3846</v>
      </c>
      <c r="K116" s="209">
        <f t="shared" si="10"/>
        <v>4355</v>
      </c>
      <c r="L116" s="208" t="s">
        <v>416</v>
      </c>
      <c r="M116" s="209">
        <v>2371</v>
      </c>
      <c r="N116" s="209">
        <v>2371</v>
      </c>
      <c r="O116" s="209">
        <v>2979</v>
      </c>
      <c r="P116" s="209">
        <v>2979</v>
      </c>
      <c r="Q116" s="209">
        <f t="shared" si="8"/>
        <v>2845</v>
      </c>
      <c r="R116" s="209">
        <f t="shared" si="8"/>
        <v>2845</v>
      </c>
      <c r="S116" s="209">
        <f t="shared" si="8"/>
        <v>3575</v>
      </c>
      <c r="T116" s="209">
        <f t="shared" si="8"/>
        <v>3575</v>
      </c>
      <c r="W116" s="214"/>
      <c r="X116" s="215"/>
      <c r="Z116" s="215"/>
      <c r="AB116" s="216"/>
      <c r="AC116" s="216"/>
      <c r="AE116" s="216"/>
      <c r="AF116" s="216"/>
      <c r="AH116" s="216"/>
      <c r="AI116" s="216"/>
    </row>
    <row r="117" spans="1:35" s="210" customFormat="1" ht="16.5" customHeight="1">
      <c r="A117" s="208" t="s">
        <v>483</v>
      </c>
      <c r="B117" s="208" t="s">
        <v>16</v>
      </c>
      <c r="C117" s="208" t="s">
        <v>415</v>
      </c>
      <c r="D117" s="213">
        <v>2559</v>
      </c>
      <c r="E117" s="213">
        <v>2983</v>
      </c>
      <c r="F117" s="213">
        <f>D117+608</f>
        <v>3167</v>
      </c>
      <c r="G117" s="213">
        <f>E117+608</f>
        <v>3591</v>
      </c>
      <c r="H117" s="213">
        <f t="shared" si="10"/>
        <v>3071</v>
      </c>
      <c r="I117" s="213">
        <f t="shared" si="10"/>
        <v>3580</v>
      </c>
      <c r="J117" s="213">
        <f t="shared" si="10"/>
        <v>3800</v>
      </c>
      <c r="K117" s="213">
        <f t="shared" si="10"/>
        <v>4309</v>
      </c>
      <c r="L117" s="208" t="s">
        <v>416</v>
      </c>
      <c r="M117" s="213">
        <v>2333</v>
      </c>
      <c r="N117" s="213">
        <v>2333</v>
      </c>
      <c r="O117" s="213">
        <f>M117+608</f>
        <v>2941</v>
      </c>
      <c r="P117" s="213">
        <f>N117+608</f>
        <v>2941</v>
      </c>
      <c r="Q117" s="213">
        <f t="shared" si="8"/>
        <v>2800</v>
      </c>
      <c r="R117" s="213">
        <f t="shared" si="8"/>
        <v>2800</v>
      </c>
      <c r="S117" s="213">
        <f t="shared" si="8"/>
        <v>3529</v>
      </c>
      <c r="T117" s="213">
        <f t="shared" si="8"/>
        <v>3529</v>
      </c>
      <c r="W117" s="214"/>
      <c r="X117" s="215"/>
      <c r="Z117" s="215"/>
      <c r="AB117" s="216"/>
      <c r="AC117" s="216"/>
      <c r="AE117" s="216"/>
      <c r="AF117" s="216"/>
      <c r="AH117" s="216"/>
      <c r="AI117" s="216"/>
    </row>
    <row r="118" spans="1:35" s="210" customFormat="1" ht="16.5" customHeight="1">
      <c r="A118" s="208" t="s">
        <v>484</v>
      </c>
      <c r="B118" s="208" t="s">
        <v>16</v>
      </c>
      <c r="C118" s="208" t="s">
        <v>415</v>
      </c>
      <c r="D118" s="209">
        <v>2773</v>
      </c>
      <c r="E118" s="209">
        <v>3197</v>
      </c>
      <c r="F118" s="209">
        <v>3381</v>
      </c>
      <c r="G118" s="209">
        <v>3805</v>
      </c>
      <c r="H118" s="209">
        <f t="shared" si="10"/>
        <v>3328</v>
      </c>
      <c r="I118" s="209">
        <f t="shared" si="10"/>
        <v>3836</v>
      </c>
      <c r="J118" s="209">
        <f t="shared" si="10"/>
        <v>4057</v>
      </c>
      <c r="K118" s="209">
        <f t="shared" si="10"/>
        <v>4566</v>
      </c>
      <c r="L118" s="208" t="s">
        <v>416</v>
      </c>
      <c r="M118" s="209">
        <v>2371</v>
      </c>
      <c r="N118" s="209">
        <v>2371</v>
      </c>
      <c r="O118" s="209">
        <v>2979</v>
      </c>
      <c r="P118" s="209">
        <v>2979</v>
      </c>
      <c r="Q118" s="209">
        <f t="shared" si="8"/>
        <v>2845</v>
      </c>
      <c r="R118" s="209">
        <f t="shared" si="8"/>
        <v>2845</v>
      </c>
      <c r="S118" s="209">
        <f t="shared" si="8"/>
        <v>3575</v>
      </c>
      <c r="T118" s="209">
        <f t="shared" si="8"/>
        <v>3575</v>
      </c>
      <c r="W118" s="214"/>
      <c r="X118" s="215"/>
      <c r="Z118" s="215"/>
      <c r="AB118" s="216"/>
      <c r="AC118" s="216"/>
      <c r="AE118" s="216"/>
      <c r="AF118" s="216"/>
      <c r="AH118" s="216"/>
      <c r="AI118" s="216"/>
    </row>
    <row r="119" spans="1:35" s="210" customFormat="1" ht="16.5" customHeight="1">
      <c r="A119" s="208" t="s">
        <v>485</v>
      </c>
      <c r="B119" s="208" t="s">
        <v>16</v>
      </c>
      <c r="C119" s="208" t="s">
        <v>415</v>
      </c>
      <c r="D119" s="209">
        <v>2412</v>
      </c>
      <c r="E119" s="209">
        <v>2836</v>
      </c>
      <c r="F119" s="209">
        <v>3020</v>
      </c>
      <c r="G119" s="209">
        <v>3444</v>
      </c>
      <c r="H119" s="209">
        <f t="shared" si="10"/>
        <v>2894</v>
      </c>
      <c r="I119" s="209">
        <f t="shared" si="10"/>
        <v>3403</v>
      </c>
      <c r="J119" s="209">
        <f t="shared" si="10"/>
        <v>3624</v>
      </c>
      <c r="K119" s="209">
        <f t="shared" si="10"/>
        <v>4133</v>
      </c>
      <c r="L119" s="208" t="s">
        <v>416</v>
      </c>
      <c r="M119" s="209">
        <v>2186</v>
      </c>
      <c r="N119" s="209">
        <v>2186</v>
      </c>
      <c r="O119" s="209">
        <v>2794</v>
      </c>
      <c r="P119" s="209">
        <v>2794</v>
      </c>
      <c r="Q119" s="209">
        <f t="shared" si="8"/>
        <v>2623</v>
      </c>
      <c r="R119" s="209">
        <f t="shared" si="8"/>
        <v>2623</v>
      </c>
      <c r="S119" s="209">
        <f t="shared" si="8"/>
        <v>3353</v>
      </c>
      <c r="T119" s="209">
        <f t="shared" si="8"/>
        <v>3353</v>
      </c>
      <c r="W119" s="214"/>
      <c r="X119" s="215"/>
      <c r="Z119" s="215"/>
      <c r="AB119" s="216"/>
      <c r="AC119" s="216"/>
      <c r="AE119" s="216"/>
      <c r="AF119" s="216"/>
      <c r="AH119" s="216"/>
      <c r="AI119" s="216"/>
    </row>
    <row r="120" spans="1:35" s="210" customFormat="1" ht="16.5" customHeight="1">
      <c r="A120" s="208" t="s">
        <v>486</v>
      </c>
      <c r="B120" s="208" t="s">
        <v>16</v>
      </c>
      <c r="C120" s="208" t="s">
        <v>415</v>
      </c>
      <c r="D120" s="209">
        <v>2597</v>
      </c>
      <c r="E120" s="209">
        <v>3021</v>
      </c>
      <c r="F120" s="209">
        <v>3205</v>
      </c>
      <c r="G120" s="209">
        <v>3629</v>
      </c>
      <c r="H120" s="209">
        <f t="shared" si="10"/>
        <v>3116</v>
      </c>
      <c r="I120" s="209">
        <f t="shared" si="10"/>
        <v>3625</v>
      </c>
      <c r="J120" s="209">
        <f t="shared" si="10"/>
        <v>3846</v>
      </c>
      <c r="K120" s="209">
        <f t="shared" si="10"/>
        <v>4355</v>
      </c>
      <c r="L120" s="208" t="s">
        <v>416</v>
      </c>
      <c r="M120" s="209">
        <v>2371</v>
      </c>
      <c r="N120" s="209">
        <v>2371</v>
      </c>
      <c r="O120" s="209">
        <v>2979</v>
      </c>
      <c r="P120" s="209">
        <v>2979</v>
      </c>
      <c r="Q120" s="209">
        <f t="shared" si="8"/>
        <v>2845</v>
      </c>
      <c r="R120" s="209">
        <f t="shared" si="8"/>
        <v>2845</v>
      </c>
      <c r="S120" s="209">
        <f t="shared" si="8"/>
        <v>3575</v>
      </c>
      <c r="T120" s="209">
        <f t="shared" si="8"/>
        <v>3575</v>
      </c>
      <c r="W120" s="214"/>
      <c r="X120" s="215"/>
      <c r="Z120" s="215"/>
      <c r="AB120" s="216"/>
      <c r="AC120" s="216"/>
      <c r="AE120" s="216"/>
      <c r="AF120" s="216"/>
      <c r="AH120" s="216"/>
      <c r="AI120" s="216"/>
    </row>
    <row r="121" spans="1:35" s="210" customFormat="1" ht="16.5" customHeight="1">
      <c r="A121" s="208" t="s">
        <v>487</v>
      </c>
      <c r="B121" s="208" t="s">
        <v>16</v>
      </c>
      <c r="C121" s="208" t="s">
        <v>415</v>
      </c>
      <c r="D121" s="209">
        <v>2588</v>
      </c>
      <c r="E121" s="209">
        <v>3012</v>
      </c>
      <c r="F121" s="209">
        <v>3196</v>
      </c>
      <c r="G121" s="209">
        <v>3620</v>
      </c>
      <c r="H121" s="209">
        <f t="shared" si="10"/>
        <v>3106</v>
      </c>
      <c r="I121" s="209">
        <f t="shared" si="10"/>
        <v>3614</v>
      </c>
      <c r="J121" s="209">
        <f t="shared" si="10"/>
        <v>3835</v>
      </c>
      <c r="K121" s="209">
        <f t="shared" si="10"/>
        <v>4344</v>
      </c>
      <c r="L121" s="208" t="s">
        <v>416</v>
      </c>
      <c r="M121" s="209">
        <v>2186</v>
      </c>
      <c r="N121" s="209">
        <v>2186</v>
      </c>
      <c r="O121" s="209">
        <v>2794</v>
      </c>
      <c r="P121" s="209">
        <v>2794</v>
      </c>
      <c r="Q121" s="209">
        <f t="shared" si="8"/>
        <v>2623</v>
      </c>
      <c r="R121" s="209">
        <f t="shared" si="8"/>
        <v>2623</v>
      </c>
      <c r="S121" s="209">
        <f t="shared" si="8"/>
        <v>3353</v>
      </c>
      <c r="T121" s="209">
        <f t="shared" si="8"/>
        <v>3353</v>
      </c>
      <c r="W121" s="214"/>
      <c r="X121" s="215"/>
      <c r="Z121" s="215"/>
      <c r="AB121" s="216"/>
      <c r="AC121" s="216"/>
      <c r="AE121" s="216"/>
      <c r="AF121" s="216"/>
      <c r="AH121" s="216"/>
      <c r="AI121" s="216"/>
    </row>
    <row r="122" spans="1:35" s="210" customFormat="1" ht="16.5" customHeight="1">
      <c r="A122" s="208" t="s">
        <v>488</v>
      </c>
      <c r="B122" s="208" t="s">
        <v>16</v>
      </c>
      <c r="C122" s="208" t="s">
        <v>415</v>
      </c>
      <c r="D122" s="209">
        <v>2597</v>
      </c>
      <c r="E122" s="209">
        <v>3021</v>
      </c>
      <c r="F122" s="209">
        <v>3205</v>
      </c>
      <c r="G122" s="209">
        <v>3629</v>
      </c>
      <c r="H122" s="209">
        <f t="shared" si="10"/>
        <v>3116</v>
      </c>
      <c r="I122" s="209">
        <f t="shared" si="10"/>
        <v>3625</v>
      </c>
      <c r="J122" s="209">
        <f t="shared" si="10"/>
        <v>3846</v>
      </c>
      <c r="K122" s="209">
        <f t="shared" si="10"/>
        <v>4355</v>
      </c>
      <c r="L122" s="208" t="s">
        <v>416</v>
      </c>
      <c r="M122" s="209">
        <v>2371</v>
      </c>
      <c r="N122" s="209">
        <v>2371</v>
      </c>
      <c r="O122" s="209">
        <v>2979</v>
      </c>
      <c r="P122" s="209">
        <v>2979</v>
      </c>
      <c r="Q122" s="209">
        <f t="shared" si="8"/>
        <v>2845</v>
      </c>
      <c r="R122" s="209">
        <f t="shared" si="8"/>
        <v>2845</v>
      </c>
      <c r="S122" s="209">
        <f t="shared" si="8"/>
        <v>3575</v>
      </c>
      <c r="T122" s="209">
        <f t="shared" si="8"/>
        <v>3575</v>
      </c>
      <c r="W122" s="214"/>
      <c r="X122" s="215"/>
      <c r="Z122" s="215"/>
      <c r="AB122" s="216"/>
      <c r="AC122" s="216"/>
      <c r="AE122" s="216"/>
      <c r="AF122" s="216"/>
      <c r="AH122" s="216"/>
      <c r="AI122" s="216"/>
    </row>
    <row r="123" spans="1:35" s="210" customFormat="1" ht="16.5" customHeight="1">
      <c r="A123" s="208" t="s">
        <v>489</v>
      </c>
      <c r="B123" s="208" t="s">
        <v>16</v>
      </c>
      <c r="C123" s="208" t="s">
        <v>415</v>
      </c>
      <c r="D123" s="209">
        <v>2412</v>
      </c>
      <c r="E123" s="209">
        <v>2836</v>
      </c>
      <c r="F123" s="209">
        <v>3020</v>
      </c>
      <c r="G123" s="209">
        <v>3444</v>
      </c>
      <c r="H123" s="209">
        <f t="shared" si="10"/>
        <v>2894</v>
      </c>
      <c r="I123" s="209">
        <f t="shared" si="10"/>
        <v>3403</v>
      </c>
      <c r="J123" s="209">
        <f t="shared" si="10"/>
        <v>3624</v>
      </c>
      <c r="K123" s="209">
        <f t="shared" si="10"/>
        <v>4133</v>
      </c>
      <c r="L123" s="208" t="s">
        <v>416</v>
      </c>
      <c r="M123" s="209">
        <v>2186</v>
      </c>
      <c r="N123" s="209">
        <v>2186</v>
      </c>
      <c r="O123" s="209">
        <v>2794</v>
      </c>
      <c r="P123" s="209">
        <v>2794</v>
      </c>
      <c r="Q123" s="209">
        <f t="shared" si="8"/>
        <v>2623</v>
      </c>
      <c r="R123" s="209">
        <f t="shared" si="8"/>
        <v>2623</v>
      </c>
      <c r="S123" s="209">
        <f t="shared" si="8"/>
        <v>3353</v>
      </c>
      <c r="T123" s="209">
        <f t="shared" si="8"/>
        <v>3353</v>
      </c>
      <c r="W123" s="214"/>
      <c r="X123" s="215"/>
      <c r="Z123" s="215"/>
      <c r="AB123" s="216"/>
      <c r="AC123" s="216"/>
      <c r="AE123" s="216"/>
      <c r="AF123" s="216"/>
      <c r="AH123" s="216"/>
      <c r="AI123" s="216"/>
    </row>
    <row r="124" spans="1:35" s="210" customFormat="1" ht="16.5" customHeight="1">
      <c r="A124" s="208" t="s">
        <v>490</v>
      </c>
      <c r="B124" s="208" t="s">
        <v>16</v>
      </c>
      <c r="C124" s="208" t="s">
        <v>415</v>
      </c>
      <c r="D124" s="209">
        <v>2773</v>
      </c>
      <c r="E124" s="209">
        <v>3197</v>
      </c>
      <c r="F124" s="209">
        <v>3381</v>
      </c>
      <c r="G124" s="209">
        <v>3805</v>
      </c>
      <c r="H124" s="209">
        <f t="shared" si="10"/>
        <v>3328</v>
      </c>
      <c r="I124" s="209">
        <f t="shared" si="10"/>
        <v>3836</v>
      </c>
      <c r="J124" s="209">
        <f t="shared" si="10"/>
        <v>4057</v>
      </c>
      <c r="K124" s="209">
        <f t="shared" si="10"/>
        <v>4566</v>
      </c>
      <c r="L124" s="208" t="s">
        <v>416</v>
      </c>
      <c r="M124" s="209">
        <v>2371</v>
      </c>
      <c r="N124" s="209">
        <v>2371</v>
      </c>
      <c r="O124" s="209">
        <v>2979</v>
      </c>
      <c r="P124" s="209">
        <v>2979</v>
      </c>
      <c r="Q124" s="209">
        <f t="shared" si="8"/>
        <v>2845</v>
      </c>
      <c r="R124" s="209">
        <f t="shared" si="8"/>
        <v>2845</v>
      </c>
      <c r="S124" s="209">
        <f t="shared" si="8"/>
        <v>3575</v>
      </c>
      <c r="T124" s="209">
        <f t="shared" si="8"/>
        <v>3575</v>
      </c>
      <c r="W124" s="214"/>
      <c r="X124" s="215"/>
      <c r="Z124" s="215"/>
      <c r="AB124" s="216"/>
      <c r="AC124" s="216"/>
      <c r="AE124" s="216"/>
      <c r="AF124" s="216"/>
      <c r="AH124" s="216"/>
      <c r="AI124" s="216"/>
    </row>
    <row r="125" spans="1:35" s="210" customFormat="1" ht="16.5" customHeight="1">
      <c r="A125" s="208" t="s">
        <v>491</v>
      </c>
      <c r="B125" s="208" t="s">
        <v>16</v>
      </c>
      <c r="C125" s="208" t="s">
        <v>415</v>
      </c>
      <c r="D125" s="209">
        <v>2412</v>
      </c>
      <c r="E125" s="209">
        <v>2836</v>
      </c>
      <c r="F125" s="209">
        <v>3020</v>
      </c>
      <c r="G125" s="209">
        <v>3444</v>
      </c>
      <c r="H125" s="209">
        <f t="shared" si="10"/>
        <v>2894</v>
      </c>
      <c r="I125" s="209">
        <f t="shared" si="10"/>
        <v>3403</v>
      </c>
      <c r="J125" s="209">
        <f t="shared" si="10"/>
        <v>3624</v>
      </c>
      <c r="K125" s="209">
        <f t="shared" si="10"/>
        <v>4133</v>
      </c>
      <c r="L125" s="208" t="s">
        <v>416</v>
      </c>
      <c r="M125" s="209">
        <v>2186</v>
      </c>
      <c r="N125" s="209">
        <v>2186</v>
      </c>
      <c r="O125" s="209">
        <v>2794</v>
      </c>
      <c r="P125" s="209">
        <v>2794</v>
      </c>
      <c r="Q125" s="209">
        <f t="shared" si="8"/>
        <v>2623</v>
      </c>
      <c r="R125" s="209">
        <f t="shared" si="8"/>
        <v>2623</v>
      </c>
      <c r="S125" s="209">
        <f t="shared" si="8"/>
        <v>3353</v>
      </c>
      <c r="T125" s="209">
        <f t="shared" si="8"/>
        <v>3353</v>
      </c>
      <c r="W125" s="214"/>
      <c r="X125" s="215"/>
      <c r="Z125" s="215"/>
      <c r="AB125" s="216"/>
      <c r="AC125" s="216"/>
      <c r="AE125" s="216"/>
      <c r="AF125" s="216"/>
      <c r="AH125" s="216"/>
      <c r="AI125" s="216"/>
    </row>
    <row r="126" spans="1:35" s="210" customFormat="1" ht="16.5" customHeight="1">
      <c r="A126" s="208" t="s">
        <v>492</v>
      </c>
      <c r="B126" s="208" t="s">
        <v>16</v>
      </c>
      <c r="C126" s="208" t="s">
        <v>415</v>
      </c>
      <c r="D126" s="209">
        <v>2597</v>
      </c>
      <c r="E126" s="209">
        <v>3021</v>
      </c>
      <c r="F126" s="209">
        <v>3205</v>
      </c>
      <c r="G126" s="209">
        <v>3629</v>
      </c>
      <c r="H126" s="209">
        <f t="shared" si="10"/>
        <v>3116</v>
      </c>
      <c r="I126" s="209">
        <f t="shared" si="10"/>
        <v>3625</v>
      </c>
      <c r="J126" s="209">
        <f t="shared" si="10"/>
        <v>3846</v>
      </c>
      <c r="K126" s="209">
        <f t="shared" si="10"/>
        <v>4355</v>
      </c>
      <c r="L126" s="208" t="s">
        <v>416</v>
      </c>
      <c r="M126" s="209">
        <v>2371</v>
      </c>
      <c r="N126" s="209">
        <v>2371</v>
      </c>
      <c r="O126" s="209">
        <v>2979</v>
      </c>
      <c r="P126" s="209">
        <v>2979</v>
      </c>
      <c r="Q126" s="209">
        <f t="shared" si="8"/>
        <v>2845</v>
      </c>
      <c r="R126" s="209">
        <f t="shared" si="8"/>
        <v>2845</v>
      </c>
      <c r="S126" s="209">
        <f t="shared" si="8"/>
        <v>3575</v>
      </c>
      <c r="T126" s="209">
        <f t="shared" si="8"/>
        <v>3575</v>
      </c>
      <c r="W126" s="214"/>
      <c r="X126" s="215"/>
      <c r="Z126" s="215"/>
      <c r="AB126" s="216"/>
      <c r="AC126" s="216"/>
      <c r="AE126" s="216"/>
      <c r="AF126" s="216"/>
      <c r="AH126" s="216"/>
      <c r="AI126" s="216"/>
    </row>
    <row r="127" spans="1:35" s="210" customFormat="1" ht="16.5" customHeight="1">
      <c r="A127" s="208" t="s">
        <v>493</v>
      </c>
      <c r="B127" s="208" t="s">
        <v>16</v>
      </c>
      <c r="C127" s="208" t="s">
        <v>415</v>
      </c>
      <c r="D127" s="213">
        <v>2735</v>
      </c>
      <c r="E127" s="213">
        <v>3159</v>
      </c>
      <c r="F127" s="213">
        <f>D127+608</f>
        <v>3343</v>
      </c>
      <c r="G127" s="213">
        <f>E127+608</f>
        <v>3767</v>
      </c>
      <c r="H127" s="213">
        <f t="shared" si="10"/>
        <v>3282</v>
      </c>
      <c r="I127" s="213">
        <f t="shared" si="10"/>
        <v>3791</v>
      </c>
      <c r="J127" s="213">
        <f t="shared" si="10"/>
        <v>4012</v>
      </c>
      <c r="K127" s="213">
        <f t="shared" si="10"/>
        <v>4520</v>
      </c>
      <c r="L127" s="208" t="s">
        <v>416</v>
      </c>
      <c r="M127" s="213">
        <v>2333</v>
      </c>
      <c r="N127" s="213">
        <v>2333</v>
      </c>
      <c r="O127" s="213">
        <f>M127+608</f>
        <v>2941</v>
      </c>
      <c r="P127" s="213">
        <f>N127+608</f>
        <v>2941</v>
      </c>
      <c r="Q127" s="213">
        <f t="shared" si="8"/>
        <v>2800</v>
      </c>
      <c r="R127" s="213">
        <f t="shared" si="8"/>
        <v>2800</v>
      </c>
      <c r="S127" s="213">
        <f t="shared" si="8"/>
        <v>3529</v>
      </c>
      <c r="T127" s="213">
        <f t="shared" si="8"/>
        <v>3529</v>
      </c>
      <c r="W127" s="214"/>
      <c r="X127" s="215"/>
      <c r="Z127" s="215"/>
      <c r="AB127" s="216"/>
      <c r="AC127" s="216"/>
      <c r="AE127" s="216"/>
      <c r="AF127" s="216"/>
      <c r="AH127" s="216"/>
      <c r="AI127" s="216"/>
    </row>
    <row r="128" spans="1:35" s="210" customFormat="1" ht="16.5" customHeight="1">
      <c r="A128" s="208" t="s">
        <v>494</v>
      </c>
      <c r="B128" s="208" t="s">
        <v>16</v>
      </c>
      <c r="C128" s="208" t="s">
        <v>415</v>
      </c>
      <c r="D128" s="209">
        <v>2597</v>
      </c>
      <c r="E128" s="209">
        <v>3021</v>
      </c>
      <c r="F128" s="209">
        <v>3205</v>
      </c>
      <c r="G128" s="209">
        <v>3629</v>
      </c>
      <c r="H128" s="209">
        <f t="shared" si="10"/>
        <v>3116</v>
      </c>
      <c r="I128" s="209">
        <f t="shared" si="10"/>
        <v>3625</v>
      </c>
      <c r="J128" s="209">
        <f t="shared" si="10"/>
        <v>3846</v>
      </c>
      <c r="K128" s="209">
        <f t="shared" si="10"/>
        <v>4355</v>
      </c>
      <c r="L128" s="208" t="s">
        <v>416</v>
      </c>
      <c r="M128" s="209">
        <v>2371</v>
      </c>
      <c r="N128" s="209">
        <v>2371</v>
      </c>
      <c r="O128" s="209">
        <v>2979</v>
      </c>
      <c r="P128" s="209">
        <v>2979</v>
      </c>
      <c r="Q128" s="209">
        <f t="shared" si="8"/>
        <v>2845</v>
      </c>
      <c r="R128" s="209">
        <f t="shared" si="8"/>
        <v>2845</v>
      </c>
      <c r="S128" s="209">
        <f t="shared" si="8"/>
        <v>3575</v>
      </c>
      <c r="T128" s="209">
        <f t="shared" si="8"/>
        <v>3575</v>
      </c>
      <c r="W128" s="214"/>
      <c r="X128" s="215"/>
      <c r="Z128" s="215"/>
      <c r="AB128" s="216"/>
      <c r="AC128" s="216"/>
      <c r="AE128" s="216"/>
      <c r="AF128" s="216"/>
      <c r="AH128" s="216"/>
      <c r="AI128" s="216"/>
    </row>
    <row r="129" spans="1:35" s="210" customFormat="1" ht="16.5" customHeight="1">
      <c r="A129" s="208" t="s">
        <v>495</v>
      </c>
      <c r="B129" s="208" t="s">
        <v>16</v>
      </c>
      <c r="C129" s="208" t="s">
        <v>415</v>
      </c>
      <c r="D129" s="209">
        <v>2412</v>
      </c>
      <c r="E129" s="209">
        <v>2836</v>
      </c>
      <c r="F129" s="209">
        <v>3020</v>
      </c>
      <c r="G129" s="209">
        <v>3444</v>
      </c>
      <c r="H129" s="209">
        <f t="shared" si="10"/>
        <v>2894</v>
      </c>
      <c r="I129" s="209">
        <f t="shared" si="10"/>
        <v>3403</v>
      </c>
      <c r="J129" s="209">
        <f t="shared" si="10"/>
        <v>3624</v>
      </c>
      <c r="K129" s="209">
        <f t="shared" si="10"/>
        <v>4133</v>
      </c>
      <c r="L129" s="208" t="s">
        <v>416</v>
      </c>
      <c r="M129" s="209">
        <v>2186</v>
      </c>
      <c r="N129" s="209">
        <v>2186</v>
      </c>
      <c r="O129" s="209">
        <v>2794</v>
      </c>
      <c r="P129" s="209">
        <v>2794</v>
      </c>
      <c r="Q129" s="209">
        <f t="shared" si="8"/>
        <v>2623</v>
      </c>
      <c r="R129" s="209">
        <f t="shared" si="8"/>
        <v>2623</v>
      </c>
      <c r="S129" s="209">
        <f t="shared" si="8"/>
        <v>3353</v>
      </c>
      <c r="T129" s="209">
        <f t="shared" ref="T129:T131" si="11">ROUND(P129*1.2,0)</f>
        <v>3353</v>
      </c>
      <c r="W129" s="214"/>
      <c r="X129" s="215"/>
      <c r="Z129" s="215"/>
      <c r="AB129" s="216"/>
      <c r="AC129" s="216"/>
      <c r="AE129" s="216"/>
      <c r="AF129" s="216"/>
      <c r="AH129" s="216"/>
      <c r="AI129" s="216"/>
    </row>
    <row r="130" spans="1:35" s="210" customFormat="1" ht="16.5" customHeight="1">
      <c r="A130" s="208" t="s">
        <v>496</v>
      </c>
      <c r="B130" s="208" t="s">
        <v>16</v>
      </c>
      <c r="C130" s="208" t="s">
        <v>415</v>
      </c>
      <c r="D130" s="209">
        <v>2773</v>
      </c>
      <c r="E130" s="209">
        <v>3197</v>
      </c>
      <c r="F130" s="209">
        <v>3381</v>
      </c>
      <c r="G130" s="209">
        <v>3805</v>
      </c>
      <c r="H130" s="209">
        <f t="shared" si="10"/>
        <v>3328</v>
      </c>
      <c r="I130" s="209">
        <f t="shared" si="10"/>
        <v>3836</v>
      </c>
      <c r="J130" s="209">
        <f t="shared" si="10"/>
        <v>4057</v>
      </c>
      <c r="K130" s="209">
        <f t="shared" si="10"/>
        <v>4566</v>
      </c>
      <c r="L130" s="208" t="s">
        <v>416</v>
      </c>
      <c r="M130" s="209">
        <v>2371</v>
      </c>
      <c r="N130" s="209">
        <v>2371</v>
      </c>
      <c r="O130" s="209">
        <v>2979</v>
      </c>
      <c r="P130" s="209">
        <v>2979</v>
      </c>
      <c r="Q130" s="209">
        <f t="shared" ref="Q130:S131" si="12">ROUND(M130*1.2,0)</f>
        <v>2845</v>
      </c>
      <c r="R130" s="209">
        <f t="shared" si="12"/>
        <v>2845</v>
      </c>
      <c r="S130" s="209">
        <f t="shared" si="12"/>
        <v>3575</v>
      </c>
      <c r="T130" s="209">
        <f t="shared" si="11"/>
        <v>3575</v>
      </c>
      <c r="W130" s="214"/>
      <c r="X130" s="215"/>
      <c r="Z130" s="215"/>
      <c r="AB130" s="216"/>
      <c r="AC130" s="216"/>
      <c r="AE130" s="216"/>
      <c r="AF130" s="216"/>
      <c r="AH130" s="216"/>
      <c r="AI130" s="216"/>
    </row>
    <row r="131" spans="1:35" s="210" customFormat="1" ht="15.75" customHeight="1">
      <c r="A131" s="208" t="s">
        <v>497</v>
      </c>
      <c r="B131" s="208" t="s">
        <v>16</v>
      </c>
      <c r="C131" s="208" t="s">
        <v>415</v>
      </c>
      <c r="D131" s="209">
        <v>2412</v>
      </c>
      <c r="E131" s="209">
        <v>2836</v>
      </c>
      <c r="F131" s="209">
        <v>3020</v>
      </c>
      <c r="G131" s="209">
        <v>3444</v>
      </c>
      <c r="H131" s="209">
        <f t="shared" si="10"/>
        <v>2894</v>
      </c>
      <c r="I131" s="209">
        <f t="shared" si="10"/>
        <v>3403</v>
      </c>
      <c r="J131" s="209">
        <f t="shared" si="10"/>
        <v>3624</v>
      </c>
      <c r="K131" s="209">
        <f t="shared" si="10"/>
        <v>4133</v>
      </c>
      <c r="L131" s="208" t="s">
        <v>416</v>
      </c>
      <c r="M131" s="209">
        <v>2186</v>
      </c>
      <c r="N131" s="209">
        <v>2186</v>
      </c>
      <c r="O131" s="209">
        <v>2794</v>
      </c>
      <c r="P131" s="209">
        <v>2794</v>
      </c>
      <c r="Q131" s="209">
        <f t="shared" si="12"/>
        <v>2623</v>
      </c>
      <c r="R131" s="209">
        <f t="shared" si="12"/>
        <v>2623</v>
      </c>
      <c r="S131" s="209">
        <f t="shared" si="12"/>
        <v>3353</v>
      </c>
      <c r="T131" s="209">
        <f t="shared" si="11"/>
        <v>3353</v>
      </c>
      <c r="W131" s="214"/>
      <c r="X131" s="215"/>
      <c r="Z131" s="215"/>
      <c r="AB131" s="216"/>
      <c r="AC131" s="216"/>
      <c r="AE131" s="216"/>
      <c r="AF131" s="216"/>
      <c r="AH131" s="216"/>
      <c r="AI131" s="216"/>
    </row>
    <row r="132" spans="1:35" s="210" customFormat="1" ht="30" customHeight="1">
      <c r="A132" s="217"/>
      <c r="B132" s="217"/>
      <c r="C132" s="217"/>
      <c r="D132" s="218"/>
      <c r="E132" s="218"/>
      <c r="F132" s="218"/>
      <c r="G132" s="218"/>
      <c r="H132" s="218"/>
      <c r="I132" s="218"/>
      <c r="J132" s="218"/>
      <c r="K132" s="218"/>
      <c r="L132" s="217"/>
      <c r="M132" s="218"/>
      <c r="N132" s="218"/>
      <c r="O132" s="218"/>
      <c r="P132" s="218"/>
      <c r="Q132" s="216"/>
    </row>
    <row r="133" spans="1:35" s="224" customFormat="1" ht="19.5" customHeight="1">
      <c r="A133" s="219">
        <v>1</v>
      </c>
      <c r="B133" s="220" t="s">
        <v>498</v>
      </c>
      <c r="C133" s="221"/>
      <c r="D133" s="222"/>
      <c r="E133" s="222"/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3"/>
    </row>
    <row r="134" spans="1:35" s="224" customFormat="1" ht="64.5" customHeight="1">
      <c r="A134" s="219">
        <v>2</v>
      </c>
      <c r="B134" s="303" t="s">
        <v>499</v>
      </c>
      <c r="C134" s="303"/>
      <c r="D134" s="303"/>
      <c r="E134" s="303"/>
      <c r="F134" s="303"/>
      <c r="G134" s="303"/>
      <c r="H134" s="303"/>
      <c r="I134" s="303"/>
      <c r="J134" s="303"/>
      <c r="K134" s="303"/>
      <c r="L134" s="303"/>
      <c r="M134" s="303"/>
      <c r="N134" s="303"/>
      <c r="O134" s="303"/>
      <c r="P134" s="303"/>
    </row>
    <row r="135" spans="1:35" s="224" customFormat="1" ht="33.75" customHeight="1">
      <c r="A135" s="219">
        <v>3</v>
      </c>
      <c r="B135" s="303" t="s">
        <v>500</v>
      </c>
      <c r="C135" s="303"/>
      <c r="D135" s="303"/>
      <c r="E135" s="303"/>
      <c r="F135" s="303"/>
      <c r="G135" s="303"/>
      <c r="H135" s="303"/>
      <c r="I135" s="303"/>
      <c r="J135" s="303"/>
      <c r="K135" s="303"/>
      <c r="L135" s="303"/>
      <c r="M135" s="303"/>
      <c r="N135" s="303"/>
      <c r="O135" s="303"/>
      <c r="P135" s="303"/>
    </row>
    <row r="136" spans="1:35" s="224" customFormat="1" ht="30.75" customHeight="1">
      <c r="A136" s="225"/>
      <c r="B136" s="220"/>
      <c r="C136" s="221"/>
      <c r="D136" s="222"/>
      <c r="E136" s="222"/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3"/>
    </row>
    <row r="137" spans="1:35" s="224" customFormat="1">
      <c r="A137" s="226" t="s">
        <v>501</v>
      </c>
      <c r="B137" s="304" t="s">
        <v>502</v>
      </c>
      <c r="C137" s="304"/>
      <c r="D137" s="304"/>
      <c r="E137" s="304"/>
      <c r="F137" s="304"/>
      <c r="G137" s="304"/>
      <c r="H137" s="304"/>
      <c r="I137" s="304"/>
      <c r="J137" s="304"/>
      <c r="K137" s="304"/>
      <c r="L137" s="304"/>
      <c r="M137" s="304"/>
      <c r="N137" s="304"/>
      <c r="O137" s="304"/>
      <c r="P137" s="304"/>
      <c r="Q137" s="227"/>
    </row>
    <row r="138" spans="1:35" s="231" customFormat="1" ht="18">
      <c r="A138" s="228"/>
      <c r="B138" s="228"/>
      <c r="C138" s="228"/>
      <c r="D138" s="228"/>
      <c r="E138" s="229"/>
      <c r="F138" s="229"/>
      <c r="G138" s="229"/>
      <c r="H138" s="229"/>
      <c r="I138" s="229"/>
      <c r="J138" s="229"/>
      <c r="K138" s="229"/>
      <c r="L138" s="229"/>
      <c r="M138" s="229"/>
      <c r="N138" s="184" t="s">
        <v>356</v>
      </c>
      <c r="O138" s="230"/>
      <c r="P138" s="228"/>
    </row>
    <row r="139" spans="1:35" s="231" customFormat="1">
      <c r="A139" s="228"/>
      <c r="B139" s="228"/>
      <c r="C139" s="228"/>
      <c r="D139" s="228"/>
      <c r="E139" s="228"/>
      <c r="F139" s="228"/>
      <c r="G139" s="228"/>
      <c r="H139" s="228"/>
      <c r="I139" s="228"/>
      <c r="J139" s="228"/>
      <c r="K139" s="228"/>
      <c r="L139" s="228"/>
      <c r="M139" s="228"/>
      <c r="N139" s="228"/>
      <c r="O139" s="228"/>
      <c r="P139" s="228"/>
    </row>
    <row r="140" spans="1:35" s="231" customFormat="1">
      <c r="A140" s="228"/>
      <c r="B140" s="228"/>
      <c r="C140" s="228"/>
      <c r="D140" s="228"/>
      <c r="E140" s="228"/>
      <c r="F140" s="228"/>
      <c r="G140" s="228"/>
      <c r="H140" s="228"/>
      <c r="I140" s="228"/>
      <c r="J140" s="228"/>
      <c r="K140" s="228"/>
      <c r="L140" s="228"/>
      <c r="M140" s="228"/>
      <c r="N140" s="228"/>
      <c r="O140" s="228"/>
      <c r="P140" s="228"/>
    </row>
    <row r="141" spans="1:35" s="231" customFormat="1">
      <c r="A141" s="228"/>
      <c r="B141" s="228"/>
      <c r="C141" s="228"/>
      <c r="D141" s="228"/>
      <c r="E141" s="228"/>
      <c r="F141" s="228"/>
      <c r="G141" s="228"/>
      <c r="H141" s="228"/>
      <c r="I141" s="228"/>
      <c r="J141" s="228"/>
      <c r="K141" s="228"/>
      <c r="L141" s="228"/>
      <c r="M141" s="228"/>
      <c r="N141" s="228"/>
      <c r="O141" s="228"/>
      <c r="P141" s="228"/>
    </row>
    <row r="142" spans="1:35" s="231" customFormat="1">
      <c r="A142" s="228"/>
      <c r="B142" s="228"/>
      <c r="C142" s="228"/>
      <c r="D142" s="228"/>
      <c r="E142" s="228"/>
      <c r="F142" s="228"/>
      <c r="G142" s="228"/>
      <c r="H142" s="228"/>
      <c r="I142" s="228"/>
      <c r="J142" s="228"/>
      <c r="K142" s="228"/>
      <c r="L142" s="228"/>
      <c r="M142" s="228"/>
      <c r="N142" s="228"/>
      <c r="O142" s="228"/>
      <c r="P142" s="228"/>
    </row>
    <row r="143" spans="1:35" s="231" customFormat="1">
      <c r="A143" s="228"/>
      <c r="B143" s="228"/>
      <c r="C143" s="228"/>
      <c r="D143" s="228"/>
      <c r="E143" s="228"/>
      <c r="F143" s="228"/>
      <c r="G143" s="228"/>
      <c r="H143" s="228"/>
      <c r="I143" s="228"/>
      <c r="J143" s="228"/>
      <c r="K143" s="228"/>
      <c r="L143" s="228"/>
      <c r="M143" s="228"/>
      <c r="N143" s="228"/>
      <c r="O143" s="228"/>
      <c r="P143" s="228"/>
    </row>
    <row r="144" spans="1:35" s="231" customFormat="1">
      <c r="A144" s="228"/>
      <c r="B144" s="228"/>
      <c r="C144" s="228"/>
      <c r="D144" s="228"/>
      <c r="E144" s="228"/>
      <c r="F144" s="228"/>
      <c r="G144" s="228"/>
      <c r="H144" s="228"/>
      <c r="I144" s="228"/>
      <c r="J144" s="228"/>
      <c r="K144" s="228"/>
      <c r="L144" s="228"/>
      <c r="M144" s="228"/>
      <c r="N144" s="228"/>
      <c r="O144" s="228"/>
      <c r="P144" s="228"/>
    </row>
    <row r="145" spans="1:16" s="231" customFormat="1">
      <c r="A145" s="228"/>
      <c r="B145" s="228"/>
      <c r="C145" s="228"/>
      <c r="D145" s="228"/>
      <c r="E145" s="228"/>
      <c r="F145" s="228"/>
      <c r="G145" s="228"/>
      <c r="H145" s="228"/>
      <c r="I145" s="228"/>
      <c r="J145" s="228"/>
      <c r="K145" s="228"/>
      <c r="L145" s="228"/>
      <c r="M145" s="228"/>
      <c r="N145" s="228"/>
      <c r="O145" s="228"/>
      <c r="P145" s="228"/>
    </row>
    <row r="146" spans="1:16" s="231" customFormat="1">
      <c r="A146" s="228"/>
      <c r="B146" s="228"/>
      <c r="C146" s="228"/>
      <c r="D146" s="228"/>
      <c r="E146" s="228"/>
      <c r="F146" s="228"/>
      <c r="G146" s="228"/>
      <c r="H146" s="228"/>
      <c r="I146" s="228"/>
      <c r="J146" s="228"/>
      <c r="K146" s="228"/>
      <c r="L146" s="228"/>
      <c r="M146" s="228"/>
      <c r="N146" s="228"/>
      <c r="O146" s="228"/>
      <c r="P146" s="228"/>
    </row>
    <row r="147" spans="1:16" s="231" customFormat="1">
      <c r="A147" s="228"/>
      <c r="B147" s="228"/>
      <c r="C147" s="228"/>
      <c r="D147" s="228"/>
      <c r="E147" s="228"/>
      <c r="F147" s="228"/>
      <c r="G147" s="228"/>
      <c r="H147" s="228"/>
      <c r="I147" s="228"/>
      <c r="J147" s="228"/>
      <c r="K147" s="228"/>
      <c r="L147" s="228"/>
      <c r="M147" s="228"/>
      <c r="N147" s="228"/>
      <c r="O147" s="228"/>
      <c r="P147" s="228"/>
    </row>
    <row r="148" spans="1:16" s="231" customFormat="1">
      <c r="A148" s="228"/>
      <c r="B148" s="228"/>
      <c r="C148" s="228"/>
      <c r="D148" s="228"/>
      <c r="E148" s="228"/>
      <c r="F148" s="228"/>
      <c r="G148" s="228"/>
      <c r="H148" s="228"/>
      <c r="I148" s="228"/>
      <c r="J148" s="228"/>
      <c r="K148" s="228"/>
      <c r="L148" s="228"/>
      <c r="M148" s="228"/>
      <c r="N148" s="228"/>
      <c r="O148" s="228"/>
      <c r="P148" s="228"/>
    </row>
    <row r="149" spans="1:16" s="231" customFormat="1">
      <c r="A149" s="228"/>
      <c r="B149" s="228"/>
      <c r="C149" s="228"/>
      <c r="D149" s="228"/>
      <c r="E149" s="228"/>
      <c r="F149" s="228"/>
      <c r="G149" s="228"/>
      <c r="H149" s="228"/>
      <c r="I149" s="228"/>
      <c r="J149" s="228"/>
      <c r="K149" s="228"/>
      <c r="L149" s="228"/>
      <c r="M149" s="228"/>
      <c r="N149" s="228"/>
      <c r="O149" s="228"/>
      <c r="P149" s="228"/>
    </row>
    <row r="150" spans="1:16" s="231" customFormat="1">
      <c r="A150" s="228"/>
      <c r="B150" s="228"/>
      <c r="C150" s="228"/>
      <c r="D150" s="228"/>
      <c r="E150" s="228"/>
      <c r="F150" s="228"/>
      <c r="G150" s="228"/>
      <c r="H150" s="228"/>
      <c r="I150" s="228"/>
      <c r="J150" s="228"/>
      <c r="K150" s="228"/>
      <c r="L150" s="228"/>
      <c r="M150" s="228"/>
      <c r="N150" s="228"/>
      <c r="O150" s="228"/>
      <c r="P150" s="228"/>
    </row>
    <row r="151" spans="1:16" s="231" customFormat="1">
      <c r="A151" s="228"/>
      <c r="B151" s="228"/>
      <c r="C151" s="228"/>
      <c r="D151" s="228"/>
      <c r="E151" s="228"/>
      <c r="F151" s="228"/>
      <c r="G151" s="228"/>
      <c r="H151" s="228"/>
      <c r="I151" s="228"/>
      <c r="J151" s="228"/>
      <c r="K151" s="228"/>
      <c r="L151" s="228"/>
      <c r="M151" s="228"/>
      <c r="N151" s="228"/>
      <c r="O151" s="228"/>
      <c r="P151" s="228"/>
    </row>
    <row r="152" spans="1:16" s="231" customFormat="1">
      <c r="A152" s="228"/>
      <c r="B152" s="228"/>
      <c r="C152" s="228"/>
      <c r="D152" s="228"/>
      <c r="E152" s="228"/>
      <c r="F152" s="228"/>
      <c r="G152" s="228"/>
      <c r="H152" s="228"/>
      <c r="I152" s="228"/>
      <c r="J152" s="228"/>
      <c r="K152" s="228"/>
      <c r="L152" s="228"/>
      <c r="M152" s="228"/>
      <c r="N152" s="228"/>
      <c r="O152" s="228"/>
      <c r="P152" s="228"/>
    </row>
    <row r="153" spans="1:16" s="231" customFormat="1">
      <c r="A153" s="228"/>
      <c r="B153" s="228"/>
      <c r="C153" s="228"/>
      <c r="D153" s="228"/>
      <c r="E153" s="228"/>
      <c r="F153" s="228"/>
      <c r="G153" s="228"/>
      <c r="H153" s="228"/>
      <c r="I153" s="228"/>
      <c r="J153" s="228"/>
      <c r="K153" s="228"/>
      <c r="L153" s="228"/>
      <c r="M153" s="228"/>
      <c r="N153" s="228"/>
      <c r="O153" s="228"/>
      <c r="P153" s="228"/>
    </row>
    <row r="154" spans="1:16" s="231" customFormat="1">
      <c r="A154" s="228"/>
      <c r="B154" s="228"/>
      <c r="C154" s="228"/>
      <c r="D154" s="228"/>
      <c r="E154" s="228"/>
      <c r="F154" s="228"/>
      <c r="G154" s="228"/>
      <c r="H154" s="228"/>
      <c r="I154" s="228"/>
      <c r="J154" s="228"/>
      <c r="K154" s="228"/>
      <c r="L154" s="228"/>
      <c r="M154" s="228"/>
      <c r="N154" s="228"/>
      <c r="O154" s="228"/>
      <c r="P154" s="228"/>
    </row>
    <row r="155" spans="1:16" s="231" customFormat="1">
      <c r="A155" s="228"/>
      <c r="B155" s="228"/>
      <c r="C155" s="228"/>
      <c r="D155" s="228"/>
      <c r="E155" s="228"/>
      <c r="F155" s="228"/>
      <c r="G155" s="228"/>
      <c r="H155" s="228"/>
      <c r="I155" s="228"/>
      <c r="J155" s="228"/>
      <c r="K155" s="228"/>
      <c r="L155" s="228"/>
      <c r="M155" s="228"/>
      <c r="N155" s="228"/>
      <c r="O155" s="228"/>
      <c r="P155" s="228"/>
    </row>
    <row r="156" spans="1:16" s="231" customFormat="1">
      <c r="A156" s="228"/>
      <c r="B156" s="228"/>
      <c r="C156" s="228"/>
      <c r="D156" s="228"/>
      <c r="E156" s="228"/>
      <c r="F156" s="228"/>
      <c r="G156" s="228"/>
      <c r="H156" s="228"/>
      <c r="I156" s="228"/>
      <c r="J156" s="228"/>
      <c r="K156" s="228"/>
      <c r="L156" s="228"/>
      <c r="M156" s="228"/>
      <c r="N156" s="228"/>
      <c r="O156" s="228"/>
      <c r="P156" s="228"/>
    </row>
    <row r="157" spans="1:16" s="231" customFormat="1">
      <c r="A157" s="228"/>
      <c r="B157" s="228"/>
      <c r="C157" s="228"/>
      <c r="D157" s="228"/>
      <c r="E157" s="228"/>
      <c r="F157" s="228"/>
      <c r="G157" s="228"/>
      <c r="H157" s="228"/>
      <c r="I157" s="228"/>
      <c r="J157" s="228"/>
      <c r="K157" s="228"/>
      <c r="L157" s="228"/>
      <c r="M157" s="228"/>
      <c r="N157" s="228"/>
      <c r="O157" s="228"/>
      <c r="P157" s="228"/>
    </row>
  </sheetData>
  <mergeCells count="26">
    <mergeCell ref="A7:T7"/>
    <mergeCell ref="A9:T9"/>
    <mergeCell ref="A11:T11"/>
    <mergeCell ref="A13:A16"/>
    <mergeCell ref="B13:B16"/>
    <mergeCell ref="C13:C16"/>
    <mergeCell ref="D13:K13"/>
    <mergeCell ref="L13:L16"/>
    <mergeCell ref="M13:T13"/>
    <mergeCell ref="D14:G14"/>
    <mergeCell ref="H14:K14"/>
    <mergeCell ref="M14:P14"/>
    <mergeCell ref="Q14:T14"/>
    <mergeCell ref="D15:E15"/>
    <mergeCell ref="F15:G15"/>
    <mergeCell ref="H15:I15"/>
    <mergeCell ref="J15:K15"/>
    <mergeCell ref="M15:N15"/>
    <mergeCell ref="O15:P15"/>
    <mergeCell ref="Q15:R15"/>
    <mergeCell ref="S15:T15"/>
    <mergeCell ref="V48:W48"/>
    <mergeCell ref="Y48:Z48"/>
    <mergeCell ref="B134:P134"/>
    <mergeCell ref="B135:P135"/>
    <mergeCell ref="B137:P137"/>
  </mergeCells>
  <printOptions horizontalCentered="1"/>
  <pageMargins left="0.15748031496062992" right="0.15748031496062992" top="0.27" bottom="0.17" header="0.39370078740157483" footer="0.31496062992125984"/>
  <pageSetup paperSize="9" scale="48" fitToHeight="2" orientation="portrait" r:id="rId1"/>
  <headerFooter differentFirst="1">
    <oddHeader>&amp;CСтраница &amp;P из &amp;N&amp;R&amp;A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M1011"/>
  <sheetViews>
    <sheetView tabSelected="1" zoomScale="80" zoomScaleNormal="80" workbookViewId="0">
      <pane ySplit="12" topLeftCell="A13" activePane="bottomLeft" state="frozen"/>
      <selection activeCell="E38" sqref="E38"/>
      <selection pane="bottomLeft" activeCell="L12" sqref="L12"/>
    </sheetView>
  </sheetViews>
  <sheetFormatPr defaultColWidth="8.625" defaultRowHeight="18.75"/>
  <cols>
    <col min="1" max="1" width="9.75" style="258" customWidth="1"/>
    <col min="2" max="2" width="14.5" style="258" customWidth="1"/>
    <col min="3" max="3" width="5.5" style="258" customWidth="1"/>
    <col min="4" max="4" width="17.75" style="258" customWidth="1"/>
    <col min="5" max="5" width="53.125" style="258" customWidth="1"/>
    <col min="6" max="6" width="8.625" style="258" customWidth="1"/>
    <col min="7" max="7" width="11.625" style="238" customWidth="1"/>
    <col min="8" max="8" width="17.25" style="238" customWidth="1"/>
    <col min="9" max="9" width="11.625" style="238" customWidth="1"/>
    <col min="10" max="10" width="9.875" style="259" customWidth="1"/>
    <col min="11" max="221" width="24.375" style="238" customWidth="1"/>
    <col min="222" max="16384" width="8.625" style="260"/>
  </cols>
  <sheetData>
    <row r="1" spans="1:11" s="112" customFormat="1" ht="18">
      <c r="I1" s="182" t="s">
        <v>526</v>
      </c>
    </row>
    <row r="2" spans="1:11" s="112" customFormat="1" ht="18">
      <c r="I2" s="183" t="s">
        <v>349</v>
      </c>
    </row>
    <row r="3" spans="1:11" s="112" customFormat="1" ht="18">
      <c r="I3" s="183" t="s">
        <v>350</v>
      </c>
    </row>
    <row r="4" spans="1:11" customFormat="1" ht="26.25" customHeight="1">
      <c r="A4" s="288" t="s">
        <v>357</v>
      </c>
      <c r="B4" s="288"/>
      <c r="C4" s="288"/>
      <c r="D4" s="288"/>
      <c r="E4" s="288"/>
      <c r="F4" s="288"/>
      <c r="G4" s="288"/>
      <c r="H4" s="288"/>
      <c r="I4" s="288"/>
      <c r="J4" s="263"/>
      <c r="K4" s="263"/>
    </row>
    <row r="5" spans="1:11" customFormat="1" ht="51.75" customHeight="1">
      <c r="A5" s="288" t="s">
        <v>527</v>
      </c>
      <c r="B5" s="288"/>
      <c r="C5" s="288"/>
      <c r="D5" s="288"/>
      <c r="E5" s="288"/>
      <c r="F5" s="288"/>
      <c r="G5" s="288"/>
      <c r="H5" s="288"/>
      <c r="I5" s="288"/>
      <c r="J5" s="263"/>
      <c r="K5" s="263"/>
    </row>
    <row r="6" spans="1:11" s="52" customFormat="1" ht="6.75" customHeight="1">
      <c r="A6" s="234"/>
      <c r="B6" s="234"/>
      <c r="C6" s="234"/>
      <c r="D6" s="234"/>
      <c r="E6" s="234"/>
      <c r="F6" s="234"/>
      <c r="G6" s="234"/>
      <c r="H6" s="234"/>
      <c r="I6" s="234"/>
      <c r="J6" s="233"/>
    </row>
    <row r="7" spans="1:11" s="52" customFormat="1" ht="23.25" customHeight="1">
      <c r="A7" s="310" t="s">
        <v>507</v>
      </c>
      <c r="B7" s="310"/>
      <c r="C7" s="310"/>
      <c r="D7" s="310"/>
      <c r="E7" s="310"/>
      <c r="F7" s="310"/>
      <c r="G7" s="310"/>
      <c r="H7" s="310"/>
      <c r="I7" s="310"/>
      <c r="J7" s="233"/>
    </row>
    <row r="8" spans="1:11" s="58" customFormat="1" ht="5.25" customHeight="1"/>
    <row r="9" spans="1:11" s="235" customFormat="1" ht="6" customHeight="1">
      <c r="J9" s="236"/>
    </row>
    <row r="10" spans="1:11" s="238" customFormat="1" ht="50.1" customHeight="1">
      <c r="A10" s="317" t="s">
        <v>508</v>
      </c>
      <c r="B10" s="317" t="s">
        <v>509</v>
      </c>
      <c r="C10" s="322" t="s">
        <v>281</v>
      </c>
      <c r="D10" s="323"/>
      <c r="E10" s="317" t="s">
        <v>510</v>
      </c>
      <c r="F10" s="324" t="s">
        <v>511</v>
      </c>
      <c r="G10" s="326" t="s">
        <v>512</v>
      </c>
      <c r="H10" s="326" t="s">
        <v>374</v>
      </c>
      <c r="I10" s="317" t="s">
        <v>513</v>
      </c>
      <c r="J10" s="237"/>
    </row>
    <row r="11" spans="1:11" s="238" customFormat="1" ht="50.1" customHeight="1">
      <c r="A11" s="318"/>
      <c r="B11" s="318"/>
      <c r="C11" s="239" t="s">
        <v>286</v>
      </c>
      <c r="D11" s="240" t="s">
        <v>288</v>
      </c>
      <c r="E11" s="318"/>
      <c r="F11" s="325"/>
      <c r="G11" s="327"/>
      <c r="H11" s="327"/>
      <c r="I11" s="318"/>
      <c r="J11" s="237"/>
    </row>
    <row r="12" spans="1:11" s="244" customFormat="1" ht="17.25" customHeight="1">
      <c r="A12" s="241">
        <v>1</v>
      </c>
      <c r="B12" s="241" t="s">
        <v>17</v>
      </c>
      <c r="C12" s="241" t="s">
        <v>17</v>
      </c>
      <c r="D12" s="242" t="s">
        <v>18</v>
      </c>
      <c r="E12" s="242" t="s">
        <v>270</v>
      </c>
      <c r="F12" s="241" t="s">
        <v>19</v>
      </c>
      <c r="G12" s="241" t="s">
        <v>20</v>
      </c>
      <c r="H12" s="241" t="s">
        <v>291</v>
      </c>
      <c r="I12" s="241" t="s">
        <v>21</v>
      </c>
      <c r="J12" s="243"/>
    </row>
    <row r="13" spans="1:11" s="117" customFormat="1" ht="33.75" customHeight="1">
      <c r="A13" s="319" t="s">
        <v>528</v>
      </c>
      <c r="B13" s="320"/>
      <c r="C13" s="320"/>
      <c r="D13" s="320"/>
      <c r="E13" s="320"/>
      <c r="F13" s="320"/>
      <c r="G13" s="320"/>
      <c r="H13" s="320"/>
      <c r="I13" s="321"/>
    </row>
    <row r="14" spans="1:11" s="250" customFormat="1" ht="26.1" customHeight="1">
      <c r="A14" s="245" t="s">
        <v>514</v>
      </c>
      <c r="B14" s="246" t="s">
        <v>515</v>
      </c>
      <c r="C14" s="246"/>
      <c r="D14" s="246"/>
      <c r="E14" s="247"/>
      <c r="F14" s="247"/>
      <c r="G14" s="247"/>
      <c r="H14" s="247"/>
      <c r="I14" s="248"/>
      <c r="J14" s="249"/>
    </row>
    <row r="15" spans="1:11" s="250" customFormat="1" ht="26.1" customHeight="1">
      <c r="A15" s="245"/>
      <c r="B15" s="246" t="s">
        <v>516</v>
      </c>
      <c r="C15" s="246"/>
      <c r="D15" s="246"/>
      <c r="E15" s="247"/>
      <c r="F15" s="247"/>
      <c r="G15" s="247"/>
      <c r="H15" s="247"/>
      <c r="I15" s="248"/>
      <c r="J15" s="249"/>
    </row>
    <row r="16" spans="1:11" s="238" customFormat="1" ht="33" customHeight="1">
      <c r="A16" s="251" t="s">
        <v>514</v>
      </c>
      <c r="B16" s="252" t="s">
        <v>521</v>
      </c>
      <c r="C16" s="252" t="s">
        <v>517</v>
      </c>
      <c r="D16" s="253" t="s">
        <v>518</v>
      </c>
      <c r="E16" s="257" t="s">
        <v>522</v>
      </c>
      <c r="F16" s="254">
        <v>1</v>
      </c>
      <c r="G16" s="254" t="s">
        <v>519</v>
      </c>
      <c r="H16" s="254" t="s">
        <v>520</v>
      </c>
      <c r="I16" s="255">
        <v>147</v>
      </c>
      <c r="J16" s="256"/>
    </row>
    <row r="17" spans="1:10" s="262" customFormat="1" ht="26.1" customHeight="1">
      <c r="A17" s="245"/>
      <c r="B17" s="246" t="s">
        <v>523</v>
      </c>
      <c r="C17" s="246"/>
      <c r="D17" s="246"/>
      <c r="E17" s="247"/>
      <c r="F17" s="247"/>
      <c r="G17" s="247"/>
      <c r="H17" s="247"/>
      <c r="I17" s="248"/>
      <c r="J17" s="261"/>
    </row>
    <row r="18" spans="1:10" s="238" customFormat="1" ht="33" customHeight="1">
      <c r="A18" s="251" t="s">
        <v>514</v>
      </c>
      <c r="B18" s="252" t="s">
        <v>521</v>
      </c>
      <c r="C18" s="252" t="s">
        <v>524</v>
      </c>
      <c r="D18" s="253" t="s">
        <v>525</v>
      </c>
      <c r="E18" s="257" t="s">
        <v>522</v>
      </c>
      <c r="F18" s="254">
        <v>1</v>
      </c>
      <c r="G18" s="254" t="s">
        <v>519</v>
      </c>
      <c r="H18" s="254" t="s">
        <v>520</v>
      </c>
      <c r="I18" s="255">
        <v>147</v>
      </c>
      <c r="J18" s="256"/>
    </row>
    <row r="19" spans="1:10" s="238" customFormat="1" ht="14.25">
      <c r="A19" s="258"/>
      <c r="B19" s="258"/>
      <c r="C19" s="258"/>
      <c r="D19" s="258"/>
      <c r="E19" s="258"/>
      <c r="F19" s="258"/>
      <c r="G19" s="258"/>
      <c r="H19" s="258"/>
      <c r="I19" s="258"/>
      <c r="J19" s="237"/>
    </row>
    <row r="20" spans="1:10" s="238" customFormat="1" ht="14.25">
      <c r="A20" s="258"/>
      <c r="B20" s="258"/>
      <c r="C20" s="258"/>
      <c r="D20" s="258"/>
      <c r="E20" s="258"/>
      <c r="F20" s="258"/>
      <c r="G20" s="258"/>
      <c r="H20" s="258"/>
      <c r="I20" s="258"/>
      <c r="J20" s="237"/>
    </row>
    <row r="21" spans="1:10" s="238" customFormat="1" ht="14.25">
      <c r="A21" s="258"/>
      <c r="B21" s="258"/>
      <c r="C21" s="258"/>
      <c r="D21" s="258"/>
      <c r="E21" s="258"/>
      <c r="F21" s="258"/>
      <c r="G21" s="258"/>
      <c r="H21" s="258"/>
      <c r="I21" s="258"/>
      <c r="J21" s="237"/>
    </row>
    <row r="22" spans="1:10" s="238" customFormat="1" ht="14.25">
      <c r="A22" s="258"/>
      <c r="B22" s="258"/>
      <c r="C22" s="258"/>
      <c r="D22" s="258"/>
      <c r="E22" s="258"/>
      <c r="F22" s="258"/>
      <c r="G22" s="258"/>
      <c r="H22" s="258"/>
      <c r="I22" s="258"/>
      <c r="J22" s="237"/>
    </row>
    <row r="23" spans="1:10" s="238" customFormat="1" ht="14.25">
      <c r="A23" s="258"/>
      <c r="B23" s="258"/>
      <c r="C23" s="258"/>
      <c r="D23" s="258"/>
      <c r="E23" s="258"/>
      <c r="F23" s="258"/>
      <c r="G23" s="258"/>
      <c r="H23" s="258"/>
      <c r="I23" s="258"/>
      <c r="J23" s="237"/>
    </row>
    <row r="24" spans="1:10" s="238" customFormat="1" ht="14.25">
      <c r="A24" s="258"/>
      <c r="B24" s="258"/>
      <c r="C24" s="258"/>
      <c r="D24" s="258"/>
      <c r="E24" s="258"/>
      <c r="F24" s="258"/>
      <c r="G24" s="258"/>
      <c r="H24" s="258"/>
      <c r="I24" s="258"/>
      <c r="J24" s="237"/>
    </row>
    <row r="25" spans="1:10" s="238" customFormat="1" ht="14.25">
      <c r="A25" s="258"/>
      <c r="B25" s="258"/>
      <c r="C25" s="258"/>
      <c r="D25" s="258"/>
      <c r="E25" s="258"/>
      <c r="F25" s="258"/>
      <c r="G25" s="258"/>
      <c r="H25" s="258"/>
      <c r="I25" s="258"/>
      <c r="J25" s="237"/>
    </row>
    <row r="26" spans="1:10" s="238" customFormat="1" ht="14.25">
      <c r="A26" s="258"/>
      <c r="B26" s="258"/>
      <c r="C26" s="258"/>
      <c r="D26" s="258"/>
      <c r="E26" s="258"/>
      <c r="F26" s="258"/>
      <c r="G26" s="258"/>
      <c r="H26" s="258"/>
      <c r="I26" s="258"/>
      <c r="J26" s="237"/>
    </row>
    <row r="27" spans="1:10" s="238" customFormat="1" ht="14.25">
      <c r="J27" s="259"/>
    </row>
    <row r="28" spans="1:10" s="238" customFormat="1" ht="14.25">
      <c r="J28" s="259"/>
    </row>
    <row r="29" spans="1:10" s="238" customFormat="1" ht="14.25">
      <c r="J29" s="259"/>
    </row>
    <row r="30" spans="1:10" s="238" customFormat="1" ht="14.25">
      <c r="J30" s="259"/>
    </row>
    <row r="31" spans="1:10" s="238" customFormat="1" ht="14.25">
      <c r="J31" s="259"/>
    </row>
    <row r="32" spans="1:10" s="238" customFormat="1" ht="14.25">
      <c r="J32" s="259"/>
    </row>
    <row r="33" spans="10:10" s="238" customFormat="1" ht="14.25">
      <c r="J33" s="259"/>
    </row>
    <row r="34" spans="10:10" s="238" customFormat="1" ht="14.25">
      <c r="J34" s="259"/>
    </row>
    <row r="35" spans="10:10" s="238" customFormat="1" ht="14.25">
      <c r="J35" s="259"/>
    </row>
    <row r="36" spans="10:10" s="238" customFormat="1" ht="14.25">
      <c r="J36" s="259"/>
    </row>
    <row r="37" spans="10:10" s="238" customFormat="1" ht="14.25">
      <c r="J37" s="259"/>
    </row>
    <row r="38" spans="10:10" s="238" customFormat="1" ht="14.25">
      <c r="J38" s="259"/>
    </row>
    <row r="39" spans="10:10" s="238" customFormat="1" ht="14.25">
      <c r="J39" s="259"/>
    </row>
    <row r="40" spans="10:10" s="238" customFormat="1" ht="14.25">
      <c r="J40" s="259"/>
    </row>
    <row r="41" spans="10:10" s="238" customFormat="1" ht="14.25">
      <c r="J41" s="259"/>
    </row>
    <row r="42" spans="10:10" s="238" customFormat="1" ht="14.25">
      <c r="J42" s="259"/>
    </row>
    <row r="43" spans="10:10" s="238" customFormat="1" ht="14.25">
      <c r="J43" s="259"/>
    </row>
    <row r="44" spans="10:10" s="238" customFormat="1" ht="14.25">
      <c r="J44" s="259"/>
    </row>
    <row r="45" spans="10:10" s="238" customFormat="1" ht="14.25">
      <c r="J45" s="259"/>
    </row>
    <row r="46" spans="10:10" s="238" customFormat="1" ht="14.25">
      <c r="J46" s="259"/>
    </row>
    <row r="47" spans="10:10" s="238" customFormat="1" ht="14.25">
      <c r="J47" s="259"/>
    </row>
    <row r="48" spans="10:10" s="238" customFormat="1" ht="14.25">
      <c r="J48" s="259"/>
    </row>
    <row r="49" spans="10:10" s="238" customFormat="1" ht="14.25">
      <c r="J49" s="259"/>
    </row>
    <row r="50" spans="10:10" s="238" customFormat="1" ht="14.25">
      <c r="J50" s="259"/>
    </row>
    <row r="51" spans="10:10" s="238" customFormat="1" ht="14.25">
      <c r="J51" s="259"/>
    </row>
    <row r="52" spans="10:10" s="238" customFormat="1" ht="14.25">
      <c r="J52" s="259"/>
    </row>
    <row r="53" spans="10:10" s="238" customFormat="1" ht="14.25">
      <c r="J53" s="259"/>
    </row>
    <row r="54" spans="10:10" s="238" customFormat="1" ht="14.25">
      <c r="J54" s="259"/>
    </row>
    <row r="55" spans="10:10" s="238" customFormat="1" ht="14.25">
      <c r="J55" s="259"/>
    </row>
    <row r="56" spans="10:10" s="238" customFormat="1" ht="14.25">
      <c r="J56" s="259"/>
    </row>
    <row r="57" spans="10:10" s="238" customFormat="1" ht="14.25">
      <c r="J57" s="259"/>
    </row>
    <row r="58" spans="10:10" s="238" customFormat="1" ht="14.25">
      <c r="J58" s="259"/>
    </row>
    <row r="59" spans="10:10" s="238" customFormat="1" ht="14.25">
      <c r="J59" s="259"/>
    </row>
    <row r="60" spans="10:10" s="238" customFormat="1" ht="14.25">
      <c r="J60" s="259"/>
    </row>
    <row r="61" spans="10:10" s="238" customFormat="1" ht="14.25">
      <c r="J61" s="259"/>
    </row>
    <row r="62" spans="10:10" s="238" customFormat="1" ht="14.25">
      <c r="J62" s="259"/>
    </row>
    <row r="63" spans="10:10" s="238" customFormat="1" ht="14.25">
      <c r="J63" s="259"/>
    </row>
    <row r="64" spans="10:10" s="238" customFormat="1" ht="14.25">
      <c r="J64" s="259"/>
    </row>
    <row r="65" spans="10:10" s="238" customFormat="1" ht="14.25">
      <c r="J65" s="259"/>
    </row>
    <row r="66" spans="10:10" s="238" customFormat="1" ht="14.25">
      <c r="J66" s="259"/>
    </row>
    <row r="67" spans="10:10" s="238" customFormat="1" ht="14.25">
      <c r="J67" s="259"/>
    </row>
    <row r="68" spans="10:10" s="238" customFormat="1" ht="14.25">
      <c r="J68" s="259"/>
    </row>
    <row r="69" spans="10:10" s="238" customFormat="1" ht="14.25">
      <c r="J69" s="259"/>
    </row>
    <row r="70" spans="10:10" s="238" customFormat="1" ht="14.25">
      <c r="J70" s="259"/>
    </row>
    <row r="71" spans="10:10" s="238" customFormat="1" ht="14.25">
      <c r="J71" s="259"/>
    </row>
    <row r="72" spans="10:10" s="238" customFormat="1" ht="14.25">
      <c r="J72" s="259"/>
    </row>
    <row r="73" spans="10:10" s="238" customFormat="1" ht="14.25">
      <c r="J73" s="259"/>
    </row>
    <row r="74" spans="10:10" s="238" customFormat="1" ht="14.25">
      <c r="J74" s="259"/>
    </row>
    <row r="75" spans="10:10" s="238" customFormat="1" ht="14.25">
      <c r="J75" s="259"/>
    </row>
    <row r="76" spans="10:10" s="238" customFormat="1" ht="14.25">
      <c r="J76" s="259"/>
    </row>
    <row r="77" spans="10:10" s="238" customFormat="1" ht="14.25">
      <c r="J77" s="259"/>
    </row>
    <row r="78" spans="10:10" s="238" customFormat="1" ht="14.25">
      <c r="J78" s="259"/>
    </row>
    <row r="79" spans="10:10" s="238" customFormat="1" ht="14.25">
      <c r="J79" s="259"/>
    </row>
    <row r="80" spans="10:10" s="238" customFormat="1" ht="14.25">
      <c r="J80" s="259"/>
    </row>
    <row r="81" spans="10:10" s="238" customFormat="1" ht="14.25">
      <c r="J81" s="259"/>
    </row>
    <row r="82" spans="10:10" s="238" customFormat="1" ht="14.25">
      <c r="J82" s="259"/>
    </row>
    <row r="83" spans="10:10" s="238" customFormat="1" ht="14.25">
      <c r="J83" s="259"/>
    </row>
    <row r="84" spans="10:10" s="238" customFormat="1" ht="14.25">
      <c r="J84" s="259"/>
    </row>
    <row r="85" spans="10:10" s="238" customFormat="1" ht="14.25">
      <c r="J85" s="259"/>
    </row>
    <row r="86" spans="10:10" s="238" customFormat="1" ht="14.25">
      <c r="J86" s="259"/>
    </row>
    <row r="87" spans="10:10" s="238" customFormat="1" ht="14.25">
      <c r="J87" s="259"/>
    </row>
    <row r="88" spans="10:10" s="238" customFormat="1" ht="14.25">
      <c r="J88" s="259"/>
    </row>
    <row r="89" spans="10:10" s="238" customFormat="1" ht="14.25">
      <c r="J89" s="259"/>
    </row>
    <row r="90" spans="10:10" s="238" customFormat="1" ht="14.25">
      <c r="J90" s="259"/>
    </row>
    <row r="91" spans="10:10" s="238" customFormat="1" ht="14.25">
      <c r="J91" s="259"/>
    </row>
    <row r="92" spans="10:10" s="238" customFormat="1" ht="14.25">
      <c r="J92" s="259"/>
    </row>
    <row r="93" spans="10:10" s="238" customFormat="1" ht="14.25">
      <c r="J93" s="259"/>
    </row>
    <row r="94" spans="10:10" s="238" customFormat="1" ht="14.25">
      <c r="J94" s="259"/>
    </row>
    <row r="95" spans="10:10" s="238" customFormat="1" ht="14.25">
      <c r="J95" s="259"/>
    </row>
    <row r="96" spans="10:10" s="238" customFormat="1" ht="14.25">
      <c r="J96" s="259"/>
    </row>
    <row r="97" spans="10:10" s="238" customFormat="1" ht="14.25">
      <c r="J97" s="259"/>
    </row>
    <row r="98" spans="10:10" s="238" customFormat="1" ht="14.25">
      <c r="J98" s="259"/>
    </row>
    <row r="99" spans="10:10" s="238" customFormat="1" ht="14.25">
      <c r="J99" s="259"/>
    </row>
    <row r="100" spans="10:10" s="238" customFormat="1" ht="14.25">
      <c r="J100" s="259"/>
    </row>
    <row r="101" spans="10:10" s="238" customFormat="1" ht="14.25">
      <c r="J101" s="259"/>
    </row>
    <row r="102" spans="10:10" s="238" customFormat="1" ht="14.25">
      <c r="J102" s="259"/>
    </row>
    <row r="103" spans="10:10" s="238" customFormat="1" ht="14.25">
      <c r="J103" s="259"/>
    </row>
    <row r="104" spans="10:10" s="238" customFormat="1" ht="14.25">
      <c r="J104" s="259"/>
    </row>
    <row r="105" spans="10:10" s="238" customFormat="1" ht="14.25">
      <c r="J105" s="259"/>
    </row>
    <row r="106" spans="10:10" s="238" customFormat="1" ht="14.25">
      <c r="J106" s="259"/>
    </row>
    <row r="107" spans="10:10" s="238" customFormat="1" ht="14.25">
      <c r="J107" s="259"/>
    </row>
    <row r="108" spans="10:10" s="238" customFormat="1" ht="14.25">
      <c r="J108" s="259"/>
    </row>
    <row r="109" spans="10:10" s="238" customFormat="1" ht="14.25">
      <c r="J109" s="259"/>
    </row>
    <row r="110" spans="10:10" s="238" customFormat="1" ht="14.25">
      <c r="J110" s="259"/>
    </row>
    <row r="111" spans="10:10" s="238" customFormat="1" ht="14.25">
      <c r="J111" s="259"/>
    </row>
    <row r="112" spans="10:10" s="238" customFormat="1" ht="14.25">
      <c r="J112" s="259"/>
    </row>
    <row r="113" spans="10:10" s="238" customFormat="1" ht="14.25">
      <c r="J113" s="259"/>
    </row>
    <row r="114" spans="10:10" s="238" customFormat="1" ht="14.25">
      <c r="J114" s="259"/>
    </row>
    <row r="115" spans="10:10" s="238" customFormat="1" ht="14.25">
      <c r="J115" s="259"/>
    </row>
    <row r="116" spans="10:10" s="238" customFormat="1" ht="14.25">
      <c r="J116" s="259"/>
    </row>
    <row r="117" spans="10:10" s="238" customFormat="1" ht="14.25">
      <c r="J117" s="259"/>
    </row>
    <row r="118" spans="10:10" s="238" customFormat="1" ht="14.25">
      <c r="J118" s="259"/>
    </row>
    <row r="119" spans="10:10" s="238" customFormat="1" ht="14.25">
      <c r="J119" s="259"/>
    </row>
    <row r="120" spans="10:10" s="238" customFormat="1" ht="14.25">
      <c r="J120" s="259"/>
    </row>
    <row r="121" spans="10:10" s="238" customFormat="1" ht="14.25">
      <c r="J121" s="259"/>
    </row>
    <row r="122" spans="10:10" s="238" customFormat="1" ht="14.25">
      <c r="J122" s="259"/>
    </row>
    <row r="123" spans="10:10" s="238" customFormat="1" ht="14.25">
      <c r="J123" s="259"/>
    </row>
    <row r="124" spans="10:10" s="238" customFormat="1" ht="14.25">
      <c r="J124" s="259"/>
    </row>
    <row r="125" spans="10:10" s="238" customFormat="1" ht="14.25">
      <c r="J125" s="259"/>
    </row>
    <row r="126" spans="10:10" s="238" customFormat="1" ht="14.25">
      <c r="J126" s="259"/>
    </row>
    <row r="127" spans="10:10" s="238" customFormat="1" ht="14.25">
      <c r="J127" s="259"/>
    </row>
    <row r="128" spans="10:10" s="238" customFormat="1" ht="14.25">
      <c r="J128" s="259"/>
    </row>
    <row r="129" spans="10:10" s="238" customFormat="1" ht="14.25">
      <c r="J129" s="259"/>
    </row>
    <row r="130" spans="10:10" s="238" customFormat="1" ht="14.25">
      <c r="J130" s="259"/>
    </row>
    <row r="131" spans="10:10" s="238" customFormat="1" ht="14.25">
      <c r="J131" s="259"/>
    </row>
    <row r="132" spans="10:10" s="238" customFormat="1" ht="14.25">
      <c r="J132" s="259"/>
    </row>
    <row r="133" spans="10:10" s="238" customFormat="1" ht="14.25">
      <c r="J133" s="259"/>
    </row>
    <row r="134" spans="10:10" s="238" customFormat="1" ht="14.25">
      <c r="J134" s="259"/>
    </row>
    <row r="135" spans="10:10" s="238" customFormat="1" ht="14.25">
      <c r="J135" s="259"/>
    </row>
    <row r="136" spans="10:10" s="238" customFormat="1" ht="14.25">
      <c r="J136" s="259"/>
    </row>
    <row r="137" spans="10:10" s="238" customFormat="1" ht="14.25">
      <c r="J137" s="259"/>
    </row>
    <row r="138" spans="10:10" s="238" customFormat="1" ht="14.25">
      <c r="J138" s="259"/>
    </row>
    <row r="139" spans="10:10" s="238" customFormat="1" ht="14.25">
      <c r="J139" s="259"/>
    </row>
    <row r="140" spans="10:10" s="238" customFormat="1" ht="14.25">
      <c r="J140" s="259"/>
    </row>
    <row r="141" spans="10:10" s="238" customFormat="1" ht="14.25">
      <c r="J141" s="259"/>
    </row>
    <row r="142" spans="10:10" s="238" customFormat="1" ht="14.25">
      <c r="J142" s="259"/>
    </row>
    <row r="143" spans="10:10" s="238" customFormat="1" ht="14.25">
      <c r="J143" s="259"/>
    </row>
    <row r="144" spans="10:10" s="238" customFormat="1" ht="14.25">
      <c r="J144" s="259"/>
    </row>
    <row r="145" spans="10:10" s="238" customFormat="1" ht="14.25">
      <c r="J145" s="259"/>
    </row>
    <row r="146" spans="10:10" s="238" customFormat="1" ht="14.25">
      <c r="J146" s="259"/>
    </row>
    <row r="147" spans="10:10" s="238" customFormat="1" ht="14.25">
      <c r="J147" s="259"/>
    </row>
    <row r="148" spans="10:10" s="238" customFormat="1" ht="14.25">
      <c r="J148" s="259"/>
    </row>
    <row r="149" spans="10:10" s="238" customFormat="1" ht="14.25">
      <c r="J149" s="259"/>
    </row>
    <row r="150" spans="10:10" s="238" customFormat="1" ht="14.25">
      <c r="J150" s="259"/>
    </row>
    <row r="151" spans="10:10" s="238" customFormat="1" ht="14.25">
      <c r="J151" s="259"/>
    </row>
    <row r="152" spans="10:10" s="238" customFormat="1" ht="14.25">
      <c r="J152" s="259"/>
    </row>
    <row r="153" spans="10:10" s="238" customFormat="1" ht="14.25">
      <c r="J153" s="259"/>
    </row>
    <row r="154" spans="10:10" s="238" customFormat="1" ht="14.25">
      <c r="J154" s="259"/>
    </row>
    <row r="155" spans="10:10" s="238" customFormat="1" ht="14.25">
      <c r="J155" s="259"/>
    </row>
    <row r="156" spans="10:10" s="238" customFormat="1" ht="14.25">
      <c r="J156" s="259"/>
    </row>
    <row r="157" spans="10:10" s="238" customFormat="1" ht="14.25">
      <c r="J157" s="259"/>
    </row>
    <row r="158" spans="10:10" s="238" customFormat="1" ht="14.25">
      <c r="J158" s="259"/>
    </row>
    <row r="159" spans="10:10" s="238" customFormat="1" ht="14.25">
      <c r="J159" s="259"/>
    </row>
    <row r="160" spans="10:10" s="238" customFormat="1" ht="14.25">
      <c r="J160" s="259"/>
    </row>
    <row r="161" spans="10:10" s="238" customFormat="1" ht="14.25">
      <c r="J161" s="259"/>
    </row>
    <row r="162" spans="10:10" s="238" customFormat="1" ht="14.25">
      <c r="J162" s="259"/>
    </row>
    <row r="163" spans="10:10" s="238" customFormat="1" ht="14.25">
      <c r="J163" s="259"/>
    </row>
    <row r="164" spans="10:10" s="238" customFormat="1" ht="14.25">
      <c r="J164" s="259"/>
    </row>
    <row r="165" spans="10:10" s="238" customFormat="1" ht="14.25">
      <c r="J165" s="259"/>
    </row>
    <row r="166" spans="10:10" s="238" customFormat="1" ht="14.25">
      <c r="J166" s="259"/>
    </row>
    <row r="167" spans="10:10" s="238" customFormat="1" ht="14.25">
      <c r="J167" s="259"/>
    </row>
    <row r="168" spans="10:10" s="238" customFormat="1" ht="14.25">
      <c r="J168" s="259"/>
    </row>
    <row r="169" spans="10:10" s="238" customFormat="1" ht="14.25">
      <c r="J169" s="259"/>
    </row>
    <row r="170" spans="10:10" s="238" customFormat="1" ht="14.25">
      <c r="J170" s="259"/>
    </row>
    <row r="171" spans="10:10" s="238" customFormat="1" ht="14.25">
      <c r="J171" s="259"/>
    </row>
    <row r="172" spans="10:10" s="238" customFormat="1" ht="14.25">
      <c r="J172" s="259"/>
    </row>
    <row r="173" spans="10:10" s="238" customFormat="1" ht="14.25">
      <c r="J173" s="259"/>
    </row>
    <row r="174" spans="10:10" s="238" customFormat="1" ht="14.25">
      <c r="J174" s="259"/>
    </row>
    <row r="175" spans="10:10" s="238" customFormat="1" ht="14.25">
      <c r="J175" s="259"/>
    </row>
    <row r="176" spans="10:10" s="238" customFormat="1" ht="14.25">
      <c r="J176" s="259"/>
    </row>
    <row r="177" spans="10:10" s="238" customFormat="1" ht="14.25">
      <c r="J177" s="259"/>
    </row>
    <row r="178" spans="10:10" s="238" customFormat="1" ht="14.25">
      <c r="J178" s="259"/>
    </row>
    <row r="179" spans="10:10" s="238" customFormat="1" ht="14.25">
      <c r="J179" s="259"/>
    </row>
    <row r="180" spans="10:10" s="238" customFormat="1" ht="14.25">
      <c r="J180" s="259"/>
    </row>
    <row r="181" spans="10:10" s="238" customFormat="1" ht="14.25">
      <c r="J181" s="259"/>
    </row>
    <row r="182" spans="10:10" s="238" customFormat="1" ht="14.25">
      <c r="J182" s="259"/>
    </row>
    <row r="183" spans="10:10" s="238" customFormat="1" ht="14.25">
      <c r="J183" s="259"/>
    </row>
    <row r="184" spans="10:10" s="238" customFormat="1" ht="14.25">
      <c r="J184" s="259"/>
    </row>
    <row r="185" spans="10:10" s="238" customFormat="1" ht="14.25">
      <c r="J185" s="259"/>
    </row>
    <row r="186" spans="10:10" s="238" customFormat="1" ht="14.25">
      <c r="J186" s="259"/>
    </row>
    <row r="187" spans="10:10" s="238" customFormat="1" ht="14.25">
      <c r="J187" s="259"/>
    </row>
    <row r="188" spans="10:10" s="238" customFormat="1" ht="14.25">
      <c r="J188" s="259"/>
    </row>
    <row r="189" spans="10:10" s="238" customFormat="1" ht="14.25">
      <c r="J189" s="259"/>
    </row>
    <row r="190" spans="10:10" s="238" customFormat="1" ht="14.25">
      <c r="J190" s="259"/>
    </row>
    <row r="191" spans="10:10" s="238" customFormat="1" ht="14.25">
      <c r="J191" s="259"/>
    </row>
    <row r="192" spans="10:10" s="238" customFormat="1" ht="14.25">
      <c r="J192" s="259"/>
    </row>
    <row r="193" spans="10:10" s="238" customFormat="1" ht="14.25">
      <c r="J193" s="259"/>
    </row>
    <row r="194" spans="10:10" s="238" customFormat="1" ht="14.25">
      <c r="J194" s="259"/>
    </row>
    <row r="195" spans="10:10" s="238" customFormat="1" ht="14.25">
      <c r="J195" s="259"/>
    </row>
    <row r="196" spans="10:10" s="238" customFormat="1" ht="14.25">
      <c r="J196" s="259"/>
    </row>
    <row r="197" spans="10:10" s="238" customFormat="1" ht="14.25">
      <c r="J197" s="259"/>
    </row>
    <row r="198" spans="10:10" s="238" customFormat="1" ht="14.25">
      <c r="J198" s="259"/>
    </row>
    <row r="199" spans="10:10" s="238" customFormat="1" ht="14.25">
      <c r="J199" s="259"/>
    </row>
    <row r="200" spans="10:10" s="238" customFormat="1" ht="14.25">
      <c r="J200" s="259"/>
    </row>
    <row r="201" spans="10:10" s="238" customFormat="1" ht="14.25">
      <c r="J201" s="259"/>
    </row>
    <row r="202" spans="10:10" s="238" customFormat="1" ht="14.25">
      <c r="J202" s="259"/>
    </row>
    <row r="203" spans="10:10" s="238" customFormat="1" ht="14.25">
      <c r="J203" s="259"/>
    </row>
    <row r="204" spans="10:10" s="238" customFormat="1" ht="14.25">
      <c r="J204" s="259"/>
    </row>
    <row r="205" spans="10:10" s="238" customFormat="1" ht="14.25">
      <c r="J205" s="259"/>
    </row>
    <row r="206" spans="10:10" s="238" customFormat="1" ht="14.25">
      <c r="J206" s="259"/>
    </row>
    <row r="207" spans="10:10" s="238" customFormat="1" ht="14.25">
      <c r="J207" s="259"/>
    </row>
    <row r="208" spans="10:10" s="238" customFormat="1" ht="14.25">
      <c r="J208" s="259"/>
    </row>
    <row r="209" spans="10:10" s="238" customFormat="1" ht="14.25">
      <c r="J209" s="259"/>
    </row>
    <row r="210" spans="10:10" s="238" customFormat="1" ht="14.25">
      <c r="J210" s="259"/>
    </row>
    <row r="211" spans="10:10" s="238" customFormat="1" ht="14.25">
      <c r="J211" s="259"/>
    </row>
    <row r="212" spans="10:10" s="238" customFormat="1" ht="14.25">
      <c r="J212" s="259"/>
    </row>
    <row r="213" spans="10:10" s="238" customFormat="1" ht="14.25">
      <c r="J213" s="259"/>
    </row>
    <row r="214" spans="10:10" s="238" customFormat="1" ht="14.25">
      <c r="J214" s="259"/>
    </row>
    <row r="215" spans="10:10" s="238" customFormat="1" ht="14.25">
      <c r="J215" s="259"/>
    </row>
    <row r="216" spans="10:10" s="238" customFormat="1" ht="14.25">
      <c r="J216" s="259"/>
    </row>
    <row r="217" spans="10:10" s="238" customFormat="1" ht="14.25">
      <c r="J217" s="259"/>
    </row>
    <row r="218" spans="10:10" s="238" customFormat="1" ht="14.25">
      <c r="J218" s="259"/>
    </row>
    <row r="219" spans="10:10" s="238" customFormat="1" ht="14.25">
      <c r="J219" s="259"/>
    </row>
    <row r="220" spans="10:10" s="238" customFormat="1" ht="14.25">
      <c r="J220" s="259"/>
    </row>
    <row r="221" spans="10:10" s="238" customFormat="1" ht="14.25">
      <c r="J221" s="259"/>
    </row>
    <row r="222" spans="10:10" s="238" customFormat="1" ht="14.25">
      <c r="J222" s="259"/>
    </row>
    <row r="223" spans="10:10" s="238" customFormat="1" ht="14.25">
      <c r="J223" s="259"/>
    </row>
    <row r="224" spans="10:10" s="238" customFormat="1" ht="14.25">
      <c r="J224" s="259"/>
    </row>
    <row r="225" spans="10:10" s="238" customFormat="1" ht="14.25">
      <c r="J225" s="259"/>
    </row>
    <row r="226" spans="10:10" s="238" customFormat="1" ht="14.25">
      <c r="J226" s="259"/>
    </row>
    <row r="227" spans="10:10" s="238" customFormat="1" ht="14.25">
      <c r="J227" s="259"/>
    </row>
    <row r="228" spans="10:10" s="238" customFormat="1" ht="14.25">
      <c r="J228" s="259"/>
    </row>
    <row r="229" spans="10:10" s="238" customFormat="1" ht="14.25">
      <c r="J229" s="259"/>
    </row>
    <row r="230" spans="10:10" s="238" customFormat="1" ht="14.25">
      <c r="J230" s="259"/>
    </row>
    <row r="231" spans="10:10" s="238" customFormat="1" ht="14.25">
      <c r="J231" s="259"/>
    </row>
    <row r="232" spans="10:10" s="238" customFormat="1" ht="14.25">
      <c r="J232" s="259"/>
    </row>
    <row r="233" spans="10:10" s="238" customFormat="1" ht="14.25">
      <c r="J233" s="259"/>
    </row>
    <row r="234" spans="10:10" s="238" customFormat="1" ht="14.25">
      <c r="J234" s="259"/>
    </row>
    <row r="235" spans="10:10" s="238" customFormat="1" ht="14.25">
      <c r="J235" s="259"/>
    </row>
    <row r="236" spans="10:10" s="238" customFormat="1" ht="14.25">
      <c r="J236" s="259"/>
    </row>
    <row r="237" spans="10:10" s="238" customFormat="1" ht="14.25">
      <c r="J237" s="259"/>
    </row>
    <row r="238" spans="10:10" s="238" customFormat="1" ht="14.25">
      <c r="J238" s="259"/>
    </row>
    <row r="239" spans="10:10" s="238" customFormat="1" ht="14.25">
      <c r="J239" s="259"/>
    </row>
    <row r="240" spans="10:10" s="238" customFormat="1" ht="14.25">
      <c r="J240" s="259"/>
    </row>
    <row r="241" spans="10:10" s="238" customFormat="1" ht="14.25">
      <c r="J241" s="259"/>
    </row>
    <row r="242" spans="10:10" s="238" customFormat="1" ht="14.25">
      <c r="J242" s="259"/>
    </row>
    <row r="243" spans="10:10" s="238" customFormat="1" ht="14.25">
      <c r="J243" s="259"/>
    </row>
    <row r="244" spans="10:10" s="238" customFormat="1" ht="14.25">
      <c r="J244" s="259"/>
    </row>
    <row r="245" spans="10:10" s="238" customFormat="1" ht="14.25">
      <c r="J245" s="259"/>
    </row>
    <row r="246" spans="10:10" s="238" customFormat="1" ht="14.25">
      <c r="J246" s="259"/>
    </row>
    <row r="247" spans="10:10" s="238" customFormat="1" ht="14.25">
      <c r="J247" s="259"/>
    </row>
    <row r="248" spans="10:10" s="238" customFormat="1" ht="14.25">
      <c r="J248" s="259"/>
    </row>
    <row r="249" spans="10:10" s="238" customFormat="1" ht="14.25">
      <c r="J249" s="259"/>
    </row>
    <row r="250" spans="10:10" s="238" customFormat="1" ht="14.25">
      <c r="J250" s="259"/>
    </row>
    <row r="251" spans="10:10" s="238" customFormat="1" ht="14.25">
      <c r="J251" s="259"/>
    </row>
    <row r="252" spans="10:10" s="238" customFormat="1" ht="14.25">
      <c r="J252" s="259"/>
    </row>
    <row r="253" spans="10:10" s="238" customFormat="1" ht="14.25">
      <c r="J253" s="259"/>
    </row>
    <row r="254" spans="10:10" s="238" customFormat="1" ht="14.25">
      <c r="J254" s="259"/>
    </row>
    <row r="255" spans="10:10" s="238" customFormat="1" ht="14.25">
      <c r="J255" s="259"/>
    </row>
    <row r="256" spans="10:10" s="238" customFormat="1" ht="14.25">
      <c r="J256" s="259"/>
    </row>
    <row r="257" spans="10:10" s="238" customFormat="1" ht="14.25">
      <c r="J257" s="259"/>
    </row>
    <row r="258" spans="10:10" s="238" customFormat="1" ht="14.25">
      <c r="J258" s="259"/>
    </row>
    <row r="259" spans="10:10" s="238" customFormat="1" ht="14.25">
      <c r="J259" s="259"/>
    </row>
    <row r="260" spans="10:10" s="238" customFormat="1" ht="14.25">
      <c r="J260" s="259"/>
    </row>
    <row r="261" spans="10:10" s="238" customFormat="1" ht="14.25">
      <c r="J261" s="259"/>
    </row>
    <row r="262" spans="10:10" s="238" customFormat="1" ht="14.25">
      <c r="J262" s="259"/>
    </row>
    <row r="263" spans="10:10" s="238" customFormat="1" ht="14.25">
      <c r="J263" s="259"/>
    </row>
    <row r="264" spans="10:10" s="238" customFormat="1" ht="14.25">
      <c r="J264" s="259"/>
    </row>
    <row r="265" spans="10:10" s="238" customFormat="1" ht="14.25">
      <c r="J265" s="259"/>
    </row>
    <row r="266" spans="10:10" s="238" customFormat="1" ht="14.25">
      <c r="J266" s="259"/>
    </row>
    <row r="267" spans="10:10" s="238" customFormat="1" ht="14.25">
      <c r="J267" s="259"/>
    </row>
    <row r="268" spans="10:10" s="238" customFormat="1" ht="14.25">
      <c r="J268" s="259"/>
    </row>
    <row r="269" spans="10:10" s="238" customFormat="1" ht="14.25">
      <c r="J269" s="259"/>
    </row>
    <row r="270" spans="10:10" s="238" customFormat="1" ht="14.25">
      <c r="J270" s="259"/>
    </row>
    <row r="271" spans="10:10" s="238" customFormat="1" ht="14.25">
      <c r="J271" s="259"/>
    </row>
    <row r="272" spans="10:10" s="238" customFormat="1" ht="14.25">
      <c r="J272" s="259"/>
    </row>
    <row r="273" spans="10:10" s="238" customFormat="1" ht="14.25">
      <c r="J273" s="259"/>
    </row>
    <row r="274" spans="10:10" s="238" customFormat="1" ht="14.25">
      <c r="J274" s="259"/>
    </row>
    <row r="275" spans="10:10" s="238" customFormat="1" ht="14.25">
      <c r="J275" s="259"/>
    </row>
    <row r="276" spans="10:10" s="238" customFormat="1" ht="14.25">
      <c r="J276" s="259"/>
    </row>
    <row r="277" spans="10:10" s="238" customFormat="1" ht="14.25">
      <c r="J277" s="259"/>
    </row>
    <row r="278" spans="10:10" s="238" customFormat="1" ht="14.25">
      <c r="J278" s="259"/>
    </row>
    <row r="279" spans="10:10" s="238" customFormat="1" ht="14.25">
      <c r="J279" s="259"/>
    </row>
    <row r="280" spans="10:10" s="238" customFormat="1" ht="14.25">
      <c r="J280" s="259"/>
    </row>
    <row r="281" spans="10:10" s="238" customFormat="1" ht="14.25">
      <c r="J281" s="259"/>
    </row>
    <row r="282" spans="10:10" s="238" customFormat="1" ht="14.25">
      <c r="J282" s="259"/>
    </row>
    <row r="283" spans="10:10" s="238" customFormat="1" ht="14.25">
      <c r="J283" s="259"/>
    </row>
    <row r="284" spans="10:10" s="238" customFormat="1" ht="14.25">
      <c r="J284" s="259"/>
    </row>
    <row r="285" spans="10:10" s="238" customFormat="1" ht="14.25">
      <c r="J285" s="259"/>
    </row>
    <row r="286" spans="10:10" s="238" customFormat="1" ht="14.25">
      <c r="J286" s="259"/>
    </row>
    <row r="287" spans="10:10" s="238" customFormat="1" ht="14.25">
      <c r="J287" s="259"/>
    </row>
    <row r="288" spans="10:10" s="238" customFormat="1" ht="14.25">
      <c r="J288" s="259"/>
    </row>
    <row r="289" spans="10:10" s="238" customFormat="1" ht="14.25">
      <c r="J289" s="259"/>
    </row>
    <row r="290" spans="10:10" s="238" customFormat="1" ht="14.25">
      <c r="J290" s="259"/>
    </row>
    <row r="291" spans="10:10" s="238" customFormat="1" ht="14.25">
      <c r="J291" s="259"/>
    </row>
    <row r="292" spans="10:10" s="238" customFormat="1" ht="14.25">
      <c r="J292" s="259"/>
    </row>
    <row r="293" spans="10:10" s="238" customFormat="1" ht="14.25">
      <c r="J293" s="259"/>
    </row>
    <row r="294" spans="10:10" s="238" customFormat="1" ht="14.25">
      <c r="J294" s="259"/>
    </row>
    <row r="295" spans="10:10" s="238" customFormat="1" ht="14.25">
      <c r="J295" s="259"/>
    </row>
    <row r="296" spans="10:10" s="238" customFormat="1" ht="14.25">
      <c r="J296" s="259"/>
    </row>
    <row r="297" spans="10:10" s="238" customFormat="1" ht="14.25">
      <c r="J297" s="259"/>
    </row>
    <row r="298" spans="10:10" s="238" customFormat="1" ht="14.25">
      <c r="J298" s="259"/>
    </row>
    <row r="299" spans="10:10" s="238" customFormat="1" ht="14.25">
      <c r="J299" s="259"/>
    </row>
    <row r="300" spans="10:10" s="238" customFormat="1" ht="14.25">
      <c r="J300" s="259"/>
    </row>
    <row r="301" spans="10:10" s="238" customFormat="1" ht="14.25">
      <c r="J301" s="259"/>
    </row>
    <row r="302" spans="10:10" s="238" customFormat="1" ht="14.25">
      <c r="J302" s="259"/>
    </row>
    <row r="303" spans="10:10" s="238" customFormat="1" ht="14.25">
      <c r="J303" s="259"/>
    </row>
    <row r="304" spans="10:10" s="238" customFormat="1" ht="14.25">
      <c r="J304" s="259"/>
    </row>
    <row r="305" spans="10:10" s="238" customFormat="1" ht="14.25">
      <c r="J305" s="259"/>
    </row>
    <row r="306" spans="10:10" s="238" customFormat="1" ht="14.25">
      <c r="J306" s="259"/>
    </row>
    <row r="307" spans="10:10" s="238" customFormat="1" ht="14.25">
      <c r="J307" s="259"/>
    </row>
    <row r="308" spans="10:10" s="238" customFormat="1" ht="14.25">
      <c r="J308" s="259"/>
    </row>
    <row r="309" spans="10:10" s="238" customFormat="1" ht="14.25">
      <c r="J309" s="259"/>
    </row>
    <row r="310" spans="10:10" s="238" customFormat="1" ht="14.25">
      <c r="J310" s="259"/>
    </row>
    <row r="311" spans="10:10" s="238" customFormat="1" ht="14.25">
      <c r="J311" s="259"/>
    </row>
    <row r="312" spans="10:10" s="238" customFormat="1" ht="14.25">
      <c r="J312" s="259"/>
    </row>
    <row r="313" spans="10:10" s="238" customFormat="1" ht="14.25">
      <c r="J313" s="259"/>
    </row>
    <row r="314" spans="10:10" s="238" customFormat="1" ht="14.25">
      <c r="J314" s="259"/>
    </row>
    <row r="315" spans="10:10" s="238" customFormat="1" ht="14.25">
      <c r="J315" s="259"/>
    </row>
    <row r="316" spans="10:10" s="238" customFormat="1" ht="14.25">
      <c r="J316" s="259"/>
    </row>
    <row r="317" spans="10:10" s="238" customFormat="1" ht="14.25">
      <c r="J317" s="259"/>
    </row>
    <row r="318" spans="10:10" s="238" customFormat="1" ht="14.25">
      <c r="J318" s="259"/>
    </row>
    <row r="319" spans="10:10" s="238" customFormat="1" ht="14.25">
      <c r="J319" s="259"/>
    </row>
    <row r="320" spans="10:10" s="238" customFormat="1" ht="14.25">
      <c r="J320" s="259"/>
    </row>
    <row r="321" spans="10:10" s="238" customFormat="1" ht="14.25">
      <c r="J321" s="259"/>
    </row>
    <row r="322" spans="10:10" s="238" customFormat="1" ht="14.25">
      <c r="J322" s="259"/>
    </row>
    <row r="323" spans="10:10" s="238" customFormat="1" ht="14.25">
      <c r="J323" s="259"/>
    </row>
    <row r="324" spans="10:10" s="238" customFormat="1" ht="14.25">
      <c r="J324" s="259"/>
    </row>
    <row r="325" spans="10:10" s="238" customFormat="1" ht="14.25">
      <c r="J325" s="259"/>
    </row>
    <row r="326" spans="10:10" s="238" customFormat="1" ht="14.25">
      <c r="J326" s="259"/>
    </row>
    <row r="327" spans="10:10" s="238" customFormat="1" ht="14.25">
      <c r="J327" s="259"/>
    </row>
    <row r="328" spans="10:10" s="238" customFormat="1" ht="14.25">
      <c r="J328" s="259"/>
    </row>
    <row r="329" spans="10:10" s="238" customFormat="1" ht="14.25">
      <c r="J329" s="259"/>
    </row>
    <row r="330" spans="10:10" s="238" customFormat="1" ht="14.25">
      <c r="J330" s="259"/>
    </row>
    <row r="331" spans="10:10" s="238" customFormat="1" ht="14.25">
      <c r="J331" s="259"/>
    </row>
    <row r="332" spans="10:10" s="238" customFormat="1" ht="14.25">
      <c r="J332" s="259"/>
    </row>
    <row r="333" spans="10:10" s="238" customFormat="1" ht="14.25">
      <c r="J333" s="259"/>
    </row>
    <row r="334" spans="10:10" s="238" customFormat="1" ht="14.25">
      <c r="J334" s="259"/>
    </row>
    <row r="335" spans="10:10" s="238" customFormat="1" ht="14.25">
      <c r="J335" s="259"/>
    </row>
    <row r="336" spans="10:10" s="238" customFormat="1" ht="14.25">
      <c r="J336" s="259"/>
    </row>
    <row r="337" spans="10:10" s="238" customFormat="1" ht="14.25">
      <c r="J337" s="259"/>
    </row>
    <row r="338" spans="10:10" s="238" customFormat="1" ht="14.25">
      <c r="J338" s="259"/>
    </row>
    <row r="339" spans="10:10" s="238" customFormat="1" ht="14.25">
      <c r="J339" s="259"/>
    </row>
    <row r="340" spans="10:10" s="238" customFormat="1" ht="14.25">
      <c r="J340" s="259"/>
    </row>
    <row r="341" spans="10:10" s="238" customFormat="1" ht="14.25">
      <c r="J341" s="259"/>
    </row>
    <row r="342" spans="10:10" s="238" customFormat="1" ht="14.25">
      <c r="J342" s="259"/>
    </row>
    <row r="343" spans="10:10" s="238" customFormat="1" ht="14.25">
      <c r="J343" s="259"/>
    </row>
    <row r="344" spans="10:10" s="238" customFormat="1" ht="14.25">
      <c r="J344" s="259"/>
    </row>
    <row r="345" spans="10:10" s="238" customFormat="1" ht="14.25">
      <c r="J345" s="259"/>
    </row>
    <row r="346" spans="10:10" s="238" customFormat="1" ht="14.25">
      <c r="J346" s="259"/>
    </row>
    <row r="347" spans="10:10" s="238" customFormat="1" ht="14.25">
      <c r="J347" s="259"/>
    </row>
    <row r="348" spans="10:10" s="238" customFormat="1" ht="14.25">
      <c r="J348" s="259"/>
    </row>
    <row r="349" spans="10:10" s="238" customFormat="1" ht="14.25">
      <c r="J349" s="259"/>
    </row>
    <row r="350" spans="10:10" s="238" customFormat="1" ht="14.25">
      <c r="J350" s="259"/>
    </row>
    <row r="351" spans="10:10" s="238" customFormat="1" ht="14.25">
      <c r="J351" s="259"/>
    </row>
    <row r="352" spans="10:10" s="238" customFormat="1" ht="14.25">
      <c r="J352" s="259"/>
    </row>
    <row r="353" spans="10:10" s="238" customFormat="1" ht="14.25">
      <c r="J353" s="259"/>
    </row>
    <row r="354" spans="10:10" s="238" customFormat="1" ht="14.25">
      <c r="J354" s="259"/>
    </row>
    <row r="355" spans="10:10" s="238" customFormat="1" ht="14.25">
      <c r="J355" s="259"/>
    </row>
    <row r="356" spans="10:10" s="238" customFormat="1" ht="14.25">
      <c r="J356" s="259"/>
    </row>
    <row r="357" spans="10:10" s="238" customFormat="1" ht="14.25">
      <c r="J357" s="259"/>
    </row>
    <row r="358" spans="10:10" s="238" customFormat="1" ht="14.25">
      <c r="J358" s="259"/>
    </row>
    <row r="359" spans="10:10" s="238" customFormat="1" ht="14.25">
      <c r="J359" s="259"/>
    </row>
    <row r="360" spans="10:10" s="238" customFormat="1" ht="14.25">
      <c r="J360" s="259"/>
    </row>
    <row r="361" spans="10:10" s="238" customFormat="1" ht="14.25">
      <c r="J361" s="259"/>
    </row>
    <row r="362" spans="10:10" s="238" customFormat="1" ht="14.25">
      <c r="J362" s="259"/>
    </row>
    <row r="363" spans="10:10" s="238" customFormat="1" ht="14.25">
      <c r="J363" s="259"/>
    </row>
    <row r="364" spans="10:10" s="238" customFormat="1" ht="14.25">
      <c r="J364" s="259"/>
    </row>
    <row r="365" spans="10:10" s="238" customFormat="1" ht="14.25">
      <c r="J365" s="259"/>
    </row>
    <row r="366" spans="10:10" s="238" customFormat="1" ht="14.25">
      <c r="J366" s="259"/>
    </row>
    <row r="367" spans="10:10" s="238" customFormat="1" ht="14.25">
      <c r="J367" s="259"/>
    </row>
    <row r="368" spans="10:10" s="238" customFormat="1" ht="14.25">
      <c r="J368" s="259"/>
    </row>
    <row r="369" spans="10:10" s="238" customFormat="1" ht="14.25">
      <c r="J369" s="259"/>
    </row>
    <row r="370" spans="10:10" s="238" customFormat="1" ht="14.25">
      <c r="J370" s="259"/>
    </row>
    <row r="371" spans="10:10" s="238" customFormat="1" ht="14.25">
      <c r="J371" s="259"/>
    </row>
    <row r="372" spans="10:10" s="238" customFormat="1" ht="14.25">
      <c r="J372" s="259"/>
    </row>
    <row r="373" spans="10:10" s="238" customFormat="1" ht="14.25">
      <c r="J373" s="259"/>
    </row>
    <row r="374" spans="10:10" s="238" customFormat="1" ht="14.25">
      <c r="J374" s="259"/>
    </row>
    <row r="375" spans="10:10" s="238" customFormat="1" ht="14.25">
      <c r="J375" s="259"/>
    </row>
    <row r="376" spans="10:10" s="238" customFormat="1" ht="14.25">
      <c r="J376" s="259"/>
    </row>
    <row r="377" spans="10:10" s="238" customFormat="1" ht="14.25">
      <c r="J377" s="259"/>
    </row>
    <row r="378" spans="10:10" s="238" customFormat="1" ht="14.25">
      <c r="J378" s="259"/>
    </row>
    <row r="379" spans="10:10" s="238" customFormat="1" ht="14.25">
      <c r="J379" s="259"/>
    </row>
    <row r="380" spans="10:10" s="238" customFormat="1" ht="14.25">
      <c r="J380" s="259"/>
    </row>
    <row r="381" spans="10:10" s="238" customFormat="1" ht="14.25">
      <c r="J381" s="259"/>
    </row>
    <row r="382" spans="10:10" s="238" customFormat="1" ht="14.25">
      <c r="J382" s="259"/>
    </row>
    <row r="383" spans="10:10" s="238" customFormat="1" ht="14.25">
      <c r="J383" s="259"/>
    </row>
    <row r="384" spans="10:10" s="238" customFormat="1" ht="14.25">
      <c r="J384" s="259"/>
    </row>
    <row r="385" spans="10:10" s="238" customFormat="1" ht="14.25">
      <c r="J385" s="259"/>
    </row>
    <row r="386" spans="10:10" s="238" customFormat="1" ht="14.25">
      <c r="J386" s="259"/>
    </row>
    <row r="387" spans="10:10" s="238" customFormat="1" ht="14.25">
      <c r="J387" s="259"/>
    </row>
    <row r="388" spans="10:10" s="238" customFormat="1" ht="14.25">
      <c r="J388" s="259"/>
    </row>
    <row r="389" spans="10:10" s="238" customFormat="1" ht="14.25">
      <c r="J389" s="259"/>
    </row>
    <row r="390" spans="10:10" s="238" customFormat="1" ht="14.25">
      <c r="J390" s="259"/>
    </row>
    <row r="391" spans="10:10" s="238" customFormat="1" ht="14.25">
      <c r="J391" s="259"/>
    </row>
    <row r="392" spans="10:10" s="238" customFormat="1" ht="14.25">
      <c r="J392" s="259"/>
    </row>
    <row r="393" spans="10:10" s="238" customFormat="1" ht="14.25">
      <c r="J393" s="259"/>
    </row>
    <row r="394" spans="10:10" s="238" customFormat="1" ht="14.25">
      <c r="J394" s="259"/>
    </row>
    <row r="395" spans="10:10" s="238" customFormat="1" ht="14.25">
      <c r="J395" s="259"/>
    </row>
    <row r="396" spans="10:10" s="238" customFormat="1" ht="14.25">
      <c r="J396" s="259"/>
    </row>
    <row r="397" spans="10:10" s="238" customFormat="1" ht="14.25">
      <c r="J397" s="259"/>
    </row>
    <row r="398" spans="10:10" s="238" customFormat="1" ht="14.25">
      <c r="J398" s="259"/>
    </row>
    <row r="399" spans="10:10" s="238" customFormat="1" ht="14.25">
      <c r="J399" s="259"/>
    </row>
    <row r="400" spans="10:10" s="238" customFormat="1" ht="14.25">
      <c r="J400" s="259"/>
    </row>
    <row r="401" spans="10:10" s="238" customFormat="1" ht="14.25">
      <c r="J401" s="259"/>
    </row>
    <row r="402" spans="10:10" s="238" customFormat="1" ht="14.25">
      <c r="J402" s="259"/>
    </row>
    <row r="403" spans="10:10" s="238" customFormat="1" ht="14.25">
      <c r="J403" s="259"/>
    </row>
    <row r="404" spans="10:10" s="238" customFormat="1" ht="14.25">
      <c r="J404" s="259"/>
    </row>
    <row r="405" spans="10:10" s="238" customFormat="1" ht="14.25">
      <c r="J405" s="259"/>
    </row>
    <row r="406" spans="10:10" s="238" customFormat="1" ht="14.25">
      <c r="J406" s="259"/>
    </row>
    <row r="407" spans="10:10" s="238" customFormat="1" ht="14.25">
      <c r="J407" s="259"/>
    </row>
    <row r="408" spans="10:10" s="238" customFormat="1" ht="14.25">
      <c r="J408" s="259"/>
    </row>
    <row r="409" spans="10:10" s="238" customFormat="1" ht="14.25">
      <c r="J409" s="259"/>
    </row>
    <row r="410" spans="10:10" s="238" customFormat="1" ht="14.25">
      <c r="J410" s="259"/>
    </row>
    <row r="411" spans="10:10" s="238" customFormat="1" ht="14.25">
      <c r="J411" s="259"/>
    </row>
    <row r="412" spans="10:10" s="238" customFormat="1" ht="14.25">
      <c r="J412" s="259"/>
    </row>
    <row r="413" spans="10:10" s="238" customFormat="1" ht="14.25">
      <c r="J413" s="259"/>
    </row>
    <row r="414" spans="10:10" s="238" customFormat="1" ht="14.25">
      <c r="J414" s="259"/>
    </row>
    <row r="415" spans="10:10" s="238" customFormat="1" ht="14.25">
      <c r="J415" s="259"/>
    </row>
    <row r="416" spans="10:10" s="238" customFormat="1" ht="14.25">
      <c r="J416" s="259"/>
    </row>
    <row r="417" spans="10:10" s="238" customFormat="1" ht="14.25">
      <c r="J417" s="259"/>
    </row>
    <row r="418" spans="10:10" s="238" customFormat="1" ht="14.25">
      <c r="J418" s="259"/>
    </row>
    <row r="419" spans="10:10" s="238" customFormat="1" ht="14.25">
      <c r="J419" s="259"/>
    </row>
    <row r="420" spans="10:10" s="238" customFormat="1" ht="14.25">
      <c r="J420" s="259"/>
    </row>
    <row r="421" spans="10:10" s="238" customFormat="1" ht="14.25">
      <c r="J421" s="259"/>
    </row>
    <row r="422" spans="10:10" s="238" customFormat="1" ht="14.25">
      <c r="J422" s="259"/>
    </row>
    <row r="423" spans="10:10" s="238" customFormat="1" ht="14.25">
      <c r="J423" s="259"/>
    </row>
    <row r="424" spans="10:10" s="238" customFormat="1" ht="14.25">
      <c r="J424" s="259"/>
    </row>
    <row r="425" spans="10:10" s="238" customFormat="1" ht="14.25">
      <c r="J425" s="259"/>
    </row>
    <row r="426" spans="10:10" s="238" customFormat="1" ht="14.25">
      <c r="J426" s="259"/>
    </row>
    <row r="427" spans="10:10" s="238" customFormat="1" ht="14.25">
      <c r="J427" s="259"/>
    </row>
    <row r="428" spans="10:10" s="238" customFormat="1" ht="14.25">
      <c r="J428" s="259"/>
    </row>
    <row r="429" spans="10:10" s="238" customFormat="1" ht="14.25">
      <c r="J429" s="259"/>
    </row>
    <row r="430" spans="10:10" s="238" customFormat="1" ht="14.25">
      <c r="J430" s="259"/>
    </row>
    <row r="431" spans="10:10" s="238" customFormat="1" ht="14.25">
      <c r="J431" s="259"/>
    </row>
    <row r="432" spans="10:10" s="238" customFormat="1" ht="14.25">
      <c r="J432" s="259"/>
    </row>
    <row r="433" spans="10:10" s="238" customFormat="1" ht="14.25">
      <c r="J433" s="259"/>
    </row>
    <row r="434" spans="10:10" s="238" customFormat="1" ht="14.25">
      <c r="J434" s="259"/>
    </row>
    <row r="435" spans="10:10" s="238" customFormat="1" ht="14.25">
      <c r="J435" s="259"/>
    </row>
    <row r="436" spans="10:10" s="238" customFormat="1" ht="14.25">
      <c r="J436" s="259"/>
    </row>
    <row r="437" spans="10:10" s="238" customFormat="1" ht="14.25">
      <c r="J437" s="259"/>
    </row>
    <row r="438" spans="10:10" s="238" customFormat="1" ht="14.25">
      <c r="J438" s="259"/>
    </row>
    <row r="439" spans="10:10" s="238" customFormat="1" ht="14.25">
      <c r="J439" s="259"/>
    </row>
    <row r="440" spans="10:10" s="238" customFormat="1" ht="14.25">
      <c r="J440" s="259"/>
    </row>
    <row r="441" spans="10:10" s="238" customFormat="1" ht="14.25">
      <c r="J441" s="259"/>
    </row>
    <row r="442" spans="10:10" s="238" customFormat="1" ht="14.25">
      <c r="J442" s="259"/>
    </row>
    <row r="443" spans="10:10" s="238" customFormat="1" ht="14.25">
      <c r="J443" s="259"/>
    </row>
    <row r="444" spans="10:10" s="238" customFormat="1" ht="14.25">
      <c r="J444" s="259"/>
    </row>
    <row r="445" spans="10:10" s="238" customFormat="1" ht="14.25">
      <c r="J445" s="259"/>
    </row>
    <row r="446" spans="10:10" s="238" customFormat="1" ht="14.25">
      <c r="J446" s="259"/>
    </row>
    <row r="447" spans="10:10" s="238" customFormat="1" ht="14.25">
      <c r="J447" s="259"/>
    </row>
    <row r="448" spans="10:10" s="238" customFormat="1" ht="14.25">
      <c r="J448" s="259"/>
    </row>
    <row r="449" spans="10:10" s="238" customFormat="1" ht="14.25">
      <c r="J449" s="259"/>
    </row>
    <row r="450" spans="10:10" s="238" customFormat="1" ht="14.25">
      <c r="J450" s="259"/>
    </row>
    <row r="451" spans="10:10" s="238" customFormat="1" ht="14.25">
      <c r="J451" s="259"/>
    </row>
    <row r="452" spans="10:10" s="238" customFormat="1" ht="14.25">
      <c r="J452" s="259"/>
    </row>
    <row r="453" spans="10:10" s="238" customFormat="1" ht="14.25">
      <c r="J453" s="259"/>
    </row>
    <row r="454" spans="10:10" s="238" customFormat="1" ht="14.25">
      <c r="J454" s="259"/>
    </row>
    <row r="455" spans="10:10" s="238" customFormat="1" ht="14.25">
      <c r="J455" s="259"/>
    </row>
    <row r="456" spans="10:10" s="238" customFormat="1" ht="14.25">
      <c r="J456" s="259"/>
    </row>
    <row r="457" spans="10:10" s="238" customFormat="1" ht="14.25">
      <c r="J457" s="259"/>
    </row>
    <row r="458" spans="10:10" s="238" customFormat="1" ht="14.25">
      <c r="J458" s="259"/>
    </row>
    <row r="459" spans="10:10" s="238" customFormat="1" ht="14.25">
      <c r="J459" s="259"/>
    </row>
    <row r="460" spans="10:10" s="238" customFormat="1" ht="14.25">
      <c r="J460" s="259"/>
    </row>
    <row r="461" spans="10:10" s="238" customFormat="1" ht="14.25">
      <c r="J461" s="259"/>
    </row>
    <row r="462" spans="10:10" s="238" customFormat="1" ht="14.25">
      <c r="J462" s="259"/>
    </row>
    <row r="463" spans="10:10" s="238" customFormat="1" ht="14.25">
      <c r="J463" s="259"/>
    </row>
    <row r="464" spans="10:10" s="238" customFormat="1" ht="14.25">
      <c r="J464" s="259"/>
    </row>
    <row r="465" spans="10:10" s="238" customFormat="1" ht="14.25">
      <c r="J465" s="259"/>
    </row>
    <row r="466" spans="10:10" s="238" customFormat="1" ht="14.25">
      <c r="J466" s="259"/>
    </row>
    <row r="467" spans="10:10" s="238" customFormat="1" ht="14.25">
      <c r="J467" s="259"/>
    </row>
    <row r="468" spans="10:10" s="238" customFormat="1" ht="14.25">
      <c r="J468" s="259"/>
    </row>
    <row r="469" spans="10:10" s="238" customFormat="1" ht="14.25">
      <c r="J469" s="259"/>
    </row>
    <row r="470" spans="10:10" s="238" customFormat="1" ht="14.25">
      <c r="J470" s="259"/>
    </row>
    <row r="471" spans="10:10" s="238" customFormat="1" ht="14.25">
      <c r="J471" s="259"/>
    </row>
    <row r="472" spans="10:10" s="238" customFormat="1" ht="14.25">
      <c r="J472" s="259"/>
    </row>
    <row r="473" spans="10:10" s="238" customFormat="1" ht="14.25">
      <c r="J473" s="259"/>
    </row>
    <row r="474" spans="10:10" s="238" customFormat="1" ht="14.25">
      <c r="J474" s="259"/>
    </row>
    <row r="475" spans="10:10" s="238" customFormat="1" ht="14.25">
      <c r="J475" s="259"/>
    </row>
    <row r="476" spans="10:10" s="238" customFormat="1" ht="14.25">
      <c r="J476" s="259"/>
    </row>
    <row r="477" spans="10:10" s="238" customFormat="1" ht="14.25">
      <c r="J477" s="259"/>
    </row>
    <row r="478" spans="10:10" s="238" customFormat="1" ht="14.25">
      <c r="J478" s="259"/>
    </row>
    <row r="479" spans="10:10" s="238" customFormat="1" ht="14.25">
      <c r="J479" s="259"/>
    </row>
    <row r="480" spans="10:10" s="238" customFormat="1" ht="14.25">
      <c r="J480" s="259"/>
    </row>
    <row r="481" spans="10:10" s="238" customFormat="1" ht="14.25">
      <c r="J481" s="259"/>
    </row>
    <row r="482" spans="10:10" s="238" customFormat="1" ht="14.25">
      <c r="J482" s="259"/>
    </row>
    <row r="483" spans="10:10" s="238" customFormat="1" ht="14.25">
      <c r="J483" s="259"/>
    </row>
    <row r="484" spans="10:10" s="238" customFormat="1" ht="14.25">
      <c r="J484" s="259"/>
    </row>
    <row r="485" spans="10:10" s="238" customFormat="1" ht="14.25">
      <c r="J485" s="259"/>
    </row>
    <row r="486" spans="10:10" s="238" customFormat="1" ht="14.25">
      <c r="J486" s="259"/>
    </row>
    <row r="487" spans="10:10" s="238" customFormat="1" ht="14.25">
      <c r="J487" s="259"/>
    </row>
    <row r="488" spans="10:10" s="238" customFormat="1" ht="14.25">
      <c r="J488" s="259"/>
    </row>
    <row r="489" spans="10:10" s="238" customFormat="1" ht="14.25">
      <c r="J489" s="259"/>
    </row>
    <row r="490" spans="10:10" s="238" customFormat="1" ht="14.25">
      <c r="J490" s="259"/>
    </row>
    <row r="491" spans="10:10" s="238" customFormat="1" ht="14.25">
      <c r="J491" s="259"/>
    </row>
    <row r="492" spans="10:10" s="238" customFormat="1" ht="14.25">
      <c r="J492" s="259"/>
    </row>
    <row r="493" spans="10:10" s="238" customFormat="1" ht="14.25">
      <c r="J493" s="259"/>
    </row>
    <row r="494" spans="10:10" s="238" customFormat="1" ht="14.25">
      <c r="J494" s="259"/>
    </row>
    <row r="495" spans="10:10" s="238" customFormat="1" ht="14.25">
      <c r="J495" s="259"/>
    </row>
    <row r="496" spans="10:10" s="238" customFormat="1" ht="14.25">
      <c r="J496" s="259"/>
    </row>
    <row r="497" spans="10:10" s="238" customFormat="1" ht="14.25">
      <c r="J497" s="259"/>
    </row>
    <row r="498" spans="10:10" s="238" customFormat="1" ht="14.25">
      <c r="J498" s="259"/>
    </row>
    <row r="499" spans="10:10" s="238" customFormat="1" ht="14.25">
      <c r="J499" s="259"/>
    </row>
    <row r="500" spans="10:10" s="238" customFormat="1" ht="14.25">
      <c r="J500" s="259"/>
    </row>
    <row r="501" spans="10:10" s="238" customFormat="1" ht="14.25">
      <c r="J501" s="259"/>
    </row>
    <row r="502" spans="10:10" s="238" customFormat="1" ht="14.25">
      <c r="J502" s="259"/>
    </row>
    <row r="503" spans="10:10" s="238" customFormat="1" ht="14.25">
      <c r="J503" s="259"/>
    </row>
    <row r="504" spans="10:10" s="238" customFormat="1" ht="14.25">
      <c r="J504" s="259"/>
    </row>
    <row r="505" spans="10:10" s="238" customFormat="1" ht="14.25">
      <c r="J505" s="259"/>
    </row>
    <row r="506" spans="10:10" s="238" customFormat="1" ht="14.25">
      <c r="J506" s="259"/>
    </row>
    <row r="507" spans="10:10" s="238" customFormat="1" ht="14.25">
      <c r="J507" s="259"/>
    </row>
    <row r="508" spans="10:10" s="238" customFormat="1" ht="14.25">
      <c r="J508" s="259"/>
    </row>
    <row r="509" spans="10:10" s="238" customFormat="1" ht="14.25">
      <c r="J509" s="259"/>
    </row>
    <row r="510" spans="10:10" s="238" customFormat="1" ht="14.25">
      <c r="J510" s="259"/>
    </row>
    <row r="511" spans="10:10" s="238" customFormat="1" ht="14.25">
      <c r="J511" s="259"/>
    </row>
    <row r="512" spans="10:10" s="238" customFormat="1" ht="14.25">
      <c r="J512" s="259"/>
    </row>
    <row r="513" spans="10:10" s="238" customFormat="1" ht="14.25">
      <c r="J513" s="259"/>
    </row>
    <row r="514" spans="10:10" s="238" customFormat="1" ht="14.25">
      <c r="J514" s="259"/>
    </row>
    <row r="515" spans="10:10" s="238" customFormat="1" ht="14.25">
      <c r="J515" s="259"/>
    </row>
    <row r="516" spans="10:10" s="238" customFormat="1" ht="14.25">
      <c r="J516" s="259"/>
    </row>
    <row r="517" spans="10:10" s="238" customFormat="1" ht="14.25">
      <c r="J517" s="259"/>
    </row>
    <row r="518" spans="10:10" s="238" customFormat="1" ht="14.25">
      <c r="J518" s="259"/>
    </row>
    <row r="519" spans="10:10" s="238" customFormat="1" ht="14.25">
      <c r="J519" s="259"/>
    </row>
    <row r="520" spans="10:10" s="238" customFormat="1" ht="14.25">
      <c r="J520" s="259"/>
    </row>
    <row r="521" spans="10:10" s="238" customFormat="1" ht="14.25">
      <c r="J521" s="259"/>
    </row>
    <row r="522" spans="10:10" s="238" customFormat="1" ht="14.25">
      <c r="J522" s="259"/>
    </row>
    <row r="523" spans="10:10" s="238" customFormat="1" ht="14.25">
      <c r="J523" s="259"/>
    </row>
    <row r="524" spans="10:10" s="238" customFormat="1" ht="14.25">
      <c r="J524" s="259"/>
    </row>
    <row r="525" spans="10:10" s="238" customFormat="1" ht="14.25">
      <c r="J525" s="259"/>
    </row>
    <row r="526" spans="10:10" s="238" customFormat="1" ht="14.25">
      <c r="J526" s="259"/>
    </row>
    <row r="527" spans="10:10" s="238" customFormat="1" ht="14.25">
      <c r="J527" s="259"/>
    </row>
    <row r="528" spans="10:10" s="238" customFormat="1" ht="14.25">
      <c r="J528" s="259"/>
    </row>
    <row r="529" spans="10:10" s="238" customFormat="1" ht="14.25">
      <c r="J529" s="259"/>
    </row>
    <row r="530" spans="10:10" s="238" customFormat="1" ht="14.25">
      <c r="J530" s="259"/>
    </row>
    <row r="531" spans="10:10" s="238" customFormat="1" ht="14.25">
      <c r="J531" s="259"/>
    </row>
    <row r="532" spans="10:10" s="238" customFormat="1" ht="14.25">
      <c r="J532" s="259"/>
    </row>
    <row r="533" spans="10:10" s="238" customFormat="1" ht="14.25">
      <c r="J533" s="259"/>
    </row>
    <row r="534" spans="10:10" s="238" customFormat="1" ht="14.25">
      <c r="J534" s="259"/>
    </row>
    <row r="535" spans="10:10" s="238" customFormat="1" ht="14.25">
      <c r="J535" s="259"/>
    </row>
    <row r="536" spans="10:10" s="238" customFormat="1" ht="14.25">
      <c r="J536" s="259"/>
    </row>
    <row r="537" spans="10:10" s="238" customFormat="1" ht="14.25">
      <c r="J537" s="259"/>
    </row>
    <row r="538" spans="10:10" s="238" customFormat="1" ht="14.25">
      <c r="J538" s="259"/>
    </row>
    <row r="539" spans="10:10" s="238" customFormat="1" ht="14.25">
      <c r="J539" s="259"/>
    </row>
    <row r="540" spans="10:10" s="238" customFormat="1" ht="14.25">
      <c r="J540" s="259"/>
    </row>
    <row r="541" spans="10:10" s="238" customFormat="1" ht="14.25">
      <c r="J541" s="259"/>
    </row>
    <row r="542" spans="10:10" s="238" customFormat="1" ht="14.25">
      <c r="J542" s="259"/>
    </row>
    <row r="543" spans="10:10" s="238" customFormat="1" ht="14.25">
      <c r="J543" s="259"/>
    </row>
    <row r="544" spans="10:10" s="238" customFormat="1" ht="14.25">
      <c r="J544" s="259"/>
    </row>
    <row r="545" spans="10:10" s="238" customFormat="1" ht="14.25">
      <c r="J545" s="259"/>
    </row>
    <row r="546" spans="10:10" s="238" customFormat="1" ht="14.25">
      <c r="J546" s="259"/>
    </row>
    <row r="547" spans="10:10" s="238" customFormat="1" ht="14.25">
      <c r="J547" s="259"/>
    </row>
    <row r="548" spans="10:10" s="238" customFormat="1" ht="14.25">
      <c r="J548" s="259"/>
    </row>
    <row r="549" spans="10:10" s="238" customFormat="1" ht="14.25">
      <c r="J549" s="259"/>
    </row>
    <row r="550" spans="10:10" s="238" customFormat="1" ht="14.25">
      <c r="J550" s="259"/>
    </row>
    <row r="551" spans="10:10" s="238" customFormat="1" ht="14.25">
      <c r="J551" s="259"/>
    </row>
    <row r="552" spans="10:10" s="238" customFormat="1" ht="14.25">
      <c r="J552" s="259"/>
    </row>
    <row r="553" spans="10:10" s="238" customFormat="1" ht="14.25">
      <c r="J553" s="259"/>
    </row>
    <row r="554" spans="10:10" s="238" customFormat="1" ht="14.25">
      <c r="J554" s="259"/>
    </row>
    <row r="555" spans="10:10" s="238" customFormat="1" ht="14.25">
      <c r="J555" s="259"/>
    </row>
    <row r="556" spans="10:10" s="238" customFormat="1" ht="14.25">
      <c r="J556" s="259"/>
    </row>
    <row r="557" spans="10:10" s="238" customFormat="1" ht="14.25">
      <c r="J557" s="259"/>
    </row>
    <row r="558" spans="10:10" s="238" customFormat="1" ht="14.25">
      <c r="J558" s="259"/>
    </row>
    <row r="559" spans="10:10" s="238" customFormat="1" ht="14.25">
      <c r="J559" s="259"/>
    </row>
    <row r="560" spans="10:10" s="238" customFormat="1" ht="14.25">
      <c r="J560" s="259"/>
    </row>
    <row r="561" spans="10:10" s="238" customFormat="1" ht="14.25">
      <c r="J561" s="259"/>
    </row>
    <row r="562" spans="10:10" s="238" customFormat="1" ht="14.25">
      <c r="J562" s="259"/>
    </row>
    <row r="563" spans="10:10" s="238" customFormat="1" ht="14.25">
      <c r="J563" s="259"/>
    </row>
    <row r="564" spans="10:10" s="238" customFormat="1" ht="14.25">
      <c r="J564" s="259"/>
    </row>
    <row r="565" spans="10:10" s="238" customFormat="1" ht="14.25">
      <c r="J565" s="259"/>
    </row>
    <row r="566" spans="10:10" s="238" customFormat="1" ht="14.25">
      <c r="J566" s="259"/>
    </row>
    <row r="567" spans="10:10" s="238" customFormat="1" ht="14.25">
      <c r="J567" s="259"/>
    </row>
    <row r="568" spans="10:10" s="238" customFormat="1" ht="14.25">
      <c r="J568" s="259"/>
    </row>
    <row r="569" spans="10:10" s="238" customFormat="1" ht="14.25">
      <c r="J569" s="259"/>
    </row>
    <row r="570" spans="10:10" s="238" customFormat="1" ht="14.25">
      <c r="J570" s="259"/>
    </row>
    <row r="571" spans="10:10" s="238" customFormat="1" ht="14.25">
      <c r="J571" s="259"/>
    </row>
    <row r="572" spans="10:10" s="238" customFormat="1" ht="14.25">
      <c r="J572" s="259"/>
    </row>
    <row r="573" spans="10:10" s="238" customFormat="1" ht="14.25">
      <c r="J573" s="259"/>
    </row>
    <row r="574" spans="10:10" s="238" customFormat="1" ht="14.25">
      <c r="J574" s="259"/>
    </row>
    <row r="575" spans="10:10" s="238" customFormat="1" ht="14.25">
      <c r="J575" s="259"/>
    </row>
    <row r="576" spans="10:10" s="238" customFormat="1" ht="14.25">
      <c r="J576" s="259"/>
    </row>
    <row r="577" spans="10:10" s="238" customFormat="1" ht="14.25">
      <c r="J577" s="259"/>
    </row>
    <row r="578" spans="10:10" s="238" customFormat="1" ht="14.25">
      <c r="J578" s="259"/>
    </row>
    <row r="579" spans="10:10" s="238" customFormat="1" ht="14.25">
      <c r="J579" s="259"/>
    </row>
    <row r="580" spans="10:10" s="238" customFormat="1" ht="14.25">
      <c r="J580" s="259"/>
    </row>
    <row r="581" spans="10:10" s="238" customFormat="1" ht="14.25">
      <c r="J581" s="259"/>
    </row>
    <row r="582" spans="10:10" s="238" customFormat="1" ht="14.25">
      <c r="J582" s="259"/>
    </row>
    <row r="583" spans="10:10" s="238" customFormat="1" ht="14.25">
      <c r="J583" s="259"/>
    </row>
    <row r="584" spans="10:10" s="238" customFormat="1" ht="14.25">
      <c r="J584" s="259"/>
    </row>
    <row r="585" spans="10:10" s="238" customFormat="1" ht="14.25">
      <c r="J585" s="259"/>
    </row>
    <row r="586" spans="10:10" s="238" customFormat="1" ht="14.25">
      <c r="J586" s="259"/>
    </row>
    <row r="587" spans="10:10" s="238" customFormat="1" ht="14.25">
      <c r="J587" s="259"/>
    </row>
    <row r="588" spans="10:10" s="238" customFormat="1" ht="14.25">
      <c r="J588" s="259"/>
    </row>
    <row r="589" spans="10:10" s="238" customFormat="1" ht="14.25">
      <c r="J589" s="259"/>
    </row>
    <row r="590" spans="10:10" s="238" customFormat="1" ht="14.25">
      <c r="J590" s="259"/>
    </row>
    <row r="591" spans="10:10" s="238" customFormat="1" ht="14.25">
      <c r="J591" s="259"/>
    </row>
    <row r="592" spans="10:10" s="238" customFormat="1" ht="14.25">
      <c r="J592" s="259"/>
    </row>
    <row r="593" spans="10:10" s="238" customFormat="1" ht="14.25">
      <c r="J593" s="259"/>
    </row>
    <row r="594" spans="10:10" s="238" customFormat="1" ht="14.25">
      <c r="J594" s="259"/>
    </row>
    <row r="595" spans="10:10" s="238" customFormat="1" ht="14.25">
      <c r="J595" s="259"/>
    </row>
    <row r="596" spans="10:10" s="238" customFormat="1" ht="14.25">
      <c r="J596" s="259"/>
    </row>
    <row r="597" spans="10:10" s="238" customFormat="1" ht="14.25">
      <c r="J597" s="259"/>
    </row>
    <row r="598" spans="10:10" s="238" customFormat="1" ht="14.25">
      <c r="J598" s="259"/>
    </row>
    <row r="599" spans="10:10" s="238" customFormat="1" ht="14.25">
      <c r="J599" s="259"/>
    </row>
    <row r="600" spans="10:10" s="238" customFormat="1" ht="14.25">
      <c r="J600" s="259"/>
    </row>
    <row r="601" spans="10:10" s="238" customFormat="1" ht="14.25">
      <c r="J601" s="259"/>
    </row>
    <row r="602" spans="10:10" s="238" customFormat="1" ht="14.25">
      <c r="J602" s="259"/>
    </row>
    <row r="603" spans="10:10" s="238" customFormat="1" ht="14.25">
      <c r="J603" s="259"/>
    </row>
    <row r="604" spans="10:10" s="238" customFormat="1" ht="14.25">
      <c r="J604" s="259"/>
    </row>
    <row r="605" spans="10:10" s="238" customFormat="1" ht="14.25">
      <c r="J605" s="259"/>
    </row>
    <row r="606" spans="10:10" s="238" customFormat="1" ht="14.25">
      <c r="J606" s="259"/>
    </row>
    <row r="607" spans="10:10" s="238" customFormat="1" ht="14.25">
      <c r="J607" s="259"/>
    </row>
    <row r="608" spans="10:10" s="238" customFormat="1" ht="14.25">
      <c r="J608" s="259"/>
    </row>
    <row r="609" spans="10:10" s="238" customFormat="1" ht="14.25">
      <c r="J609" s="259"/>
    </row>
    <row r="610" spans="10:10" s="238" customFormat="1" ht="14.25">
      <c r="J610" s="259"/>
    </row>
    <row r="611" spans="10:10" s="238" customFormat="1" ht="14.25">
      <c r="J611" s="259"/>
    </row>
    <row r="612" spans="10:10" s="238" customFormat="1" ht="14.25">
      <c r="J612" s="259"/>
    </row>
    <row r="613" spans="10:10" s="238" customFormat="1" ht="14.25">
      <c r="J613" s="259"/>
    </row>
    <row r="614" spans="10:10" s="238" customFormat="1" ht="14.25">
      <c r="J614" s="259"/>
    </row>
    <row r="615" spans="10:10" s="238" customFormat="1" ht="14.25">
      <c r="J615" s="259"/>
    </row>
    <row r="616" spans="10:10" s="238" customFormat="1" ht="14.25">
      <c r="J616" s="259"/>
    </row>
    <row r="617" spans="10:10" s="238" customFormat="1" ht="14.25">
      <c r="J617" s="259"/>
    </row>
    <row r="618" spans="10:10" s="238" customFormat="1" ht="14.25">
      <c r="J618" s="259"/>
    </row>
    <row r="619" spans="10:10" s="238" customFormat="1" ht="14.25">
      <c r="J619" s="259"/>
    </row>
    <row r="620" spans="10:10" s="238" customFormat="1" ht="14.25">
      <c r="J620" s="259"/>
    </row>
    <row r="621" spans="10:10" s="238" customFormat="1" ht="14.25">
      <c r="J621" s="259"/>
    </row>
    <row r="622" spans="10:10" s="238" customFormat="1" ht="14.25">
      <c r="J622" s="259"/>
    </row>
    <row r="623" spans="10:10" s="238" customFormat="1" ht="14.25">
      <c r="J623" s="259"/>
    </row>
    <row r="624" spans="10:10" s="238" customFormat="1" ht="14.25">
      <c r="J624" s="259"/>
    </row>
    <row r="625" spans="10:10" s="238" customFormat="1" ht="14.25">
      <c r="J625" s="259"/>
    </row>
    <row r="626" spans="10:10" s="238" customFormat="1" ht="14.25">
      <c r="J626" s="259"/>
    </row>
    <row r="627" spans="10:10" s="238" customFormat="1" ht="14.25">
      <c r="J627" s="259"/>
    </row>
    <row r="628" spans="10:10" s="238" customFormat="1" ht="14.25">
      <c r="J628" s="259"/>
    </row>
    <row r="629" spans="10:10" s="238" customFormat="1" ht="14.25">
      <c r="J629" s="259"/>
    </row>
    <row r="630" spans="10:10" s="238" customFormat="1" ht="14.25">
      <c r="J630" s="259"/>
    </row>
    <row r="631" spans="10:10" s="238" customFormat="1" ht="14.25">
      <c r="J631" s="259"/>
    </row>
    <row r="632" spans="10:10" s="238" customFormat="1" ht="14.25">
      <c r="J632" s="259"/>
    </row>
    <row r="633" spans="10:10" s="238" customFormat="1" ht="14.25">
      <c r="J633" s="259"/>
    </row>
    <row r="634" spans="10:10" s="238" customFormat="1" ht="14.25">
      <c r="J634" s="259"/>
    </row>
    <row r="635" spans="10:10" s="238" customFormat="1" ht="14.25">
      <c r="J635" s="259"/>
    </row>
    <row r="636" spans="10:10" s="238" customFormat="1" ht="14.25">
      <c r="J636" s="259"/>
    </row>
    <row r="637" spans="10:10" s="238" customFormat="1" ht="14.25">
      <c r="J637" s="259"/>
    </row>
    <row r="638" spans="10:10" s="238" customFormat="1" ht="14.25">
      <c r="J638" s="259"/>
    </row>
    <row r="639" spans="10:10" s="238" customFormat="1" ht="14.25">
      <c r="J639" s="259"/>
    </row>
    <row r="640" spans="10:10" s="238" customFormat="1" ht="14.25">
      <c r="J640" s="259"/>
    </row>
    <row r="641" spans="10:10" s="238" customFormat="1" ht="14.25">
      <c r="J641" s="259"/>
    </row>
    <row r="642" spans="10:10" s="238" customFormat="1" ht="14.25">
      <c r="J642" s="259"/>
    </row>
    <row r="643" spans="10:10" s="238" customFormat="1" ht="14.25">
      <c r="J643" s="259"/>
    </row>
    <row r="644" spans="10:10" s="238" customFormat="1" ht="14.25">
      <c r="J644" s="259"/>
    </row>
    <row r="645" spans="10:10" s="238" customFormat="1" ht="14.25">
      <c r="J645" s="259"/>
    </row>
    <row r="646" spans="10:10" s="238" customFormat="1" ht="14.25">
      <c r="J646" s="259"/>
    </row>
    <row r="647" spans="10:10" s="238" customFormat="1" ht="14.25">
      <c r="J647" s="259"/>
    </row>
    <row r="648" spans="10:10" s="238" customFormat="1" ht="14.25">
      <c r="J648" s="259"/>
    </row>
    <row r="649" spans="10:10" s="238" customFormat="1" ht="14.25">
      <c r="J649" s="259"/>
    </row>
    <row r="650" spans="10:10" s="238" customFormat="1" ht="14.25">
      <c r="J650" s="259"/>
    </row>
    <row r="651" spans="10:10" s="238" customFormat="1" ht="14.25">
      <c r="J651" s="259"/>
    </row>
    <row r="652" spans="10:10" s="238" customFormat="1" ht="14.25">
      <c r="J652" s="259"/>
    </row>
    <row r="653" spans="10:10" s="238" customFormat="1" ht="14.25">
      <c r="J653" s="259"/>
    </row>
    <row r="654" spans="10:10" s="238" customFormat="1" ht="14.25">
      <c r="J654" s="259"/>
    </row>
    <row r="655" spans="10:10" s="238" customFormat="1" ht="14.25">
      <c r="J655" s="259"/>
    </row>
    <row r="656" spans="10:10" s="238" customFormat="1" ht="14.25">
      <c r="J656" s="259"/>
    </row>
    <row r="657" spans="10:10" s="238" customFormat="1" ht="14.25">
      <c r="J657" s="259"/>
    </row>
    <row r="658" spans="10:10" s="238" customFormat="1" ht="14.25">
      <c r="J658" s="259"/>
    </row>
    <row r="659" spans="10:10" s="238" customFormat="1" ht="14.25">
      <c r="J659" s="259"/>
    </row>
    <row r="660" spans="10:10" s="238" customFormat="1" ht="14.25">
      <c r="J660" s="259"/>
    </row>
    <row r="661" spans="10:10" s="238" customFormat="1" ht="14.25">
      <c r="J661" s="259"/>
    </row>
    <row r="662" spans="10:10" s="238" customFormat="1" ht="14.25">
      <c r="J662" s="259"/>
    </row>
    <row r="663" spans="10:10" s="238" customFormat="1" ht="14.25">
      <c r="J663" s="259"/>
    </row>
    <row r="664" spans="10:10" s="238" customFormat="1" ht="14.25">
      <c r="J664" s="259"/>
    </row>
    <row r="665" spans="10:10" s="238" customFormat="1" ht="14.25">
      <c r="J665" s="259"/>
    </row>
    <row r="666" spans="10:10" s="238" customFormat="1" ht="14.25">
      <c r="J666" s="259"/>
    </row>
    <row r="667" spans="10:10" s="238" customFormat="1" ht="14.25">
      <c r="J667" s="259"/>
    </row>
    <row r="668" spans="10:10" s="238" customFormat="1" ht="14.25">
      <c r="J668" s="259"/>
    </row>
    <row r="669" spans="10:10" s="238" customFormat="1" ht="14.25">
      <c r="J669" s="259"/>
    </row>
    <row r="670" spans="10:10" s="238" customFormat="1" ht="14.25">
      <c r="J670" s="259"/>
    </row>
    <row r="671" spans="10:10" s="238" customFormat="1" ht="14.25">
      <c r="J671" s="259"/>
    </row>
    <row r="672" spans="10:10" s="238" customFormat="1" ht="14.25">
      <c r="J672" s="259"/>
    </row>
    <row r="673" spans="10:10" s="238" customFormat="1" ht="14.25">
      <c r="J673" s="259"/>
    </row>
    <row r="674" spans="10:10" s="238" customFormat="1" ht="14.25">
      <c r="J674" s="259"/>
    </row>
    <row r="675" spans="10:10" s="238" customFormat="1" ht="14.25">
      <c r="J675" s="259"/>
    </row>
    <row r="676" spans="10:10" s="238" customFormat="1" ht="14.25">
      <c r="J676" s="259"/>
    </row>
    <row r="677" spans="10:10" s="238" customFormat="1" ht="14.25">
      <c r="J677" s="259"/>
    </row>
    <row r="678" spans="10:10" s="238" customFormat="1" ht="14.25">
      <c r="J678" s="259"/>
    </row>
    <row r="679" spans="10:10" s="238" customFormat="1" ht="14.25">
      <c r="J679" s="259"/>
    </row>
    <row r="680" spans="10:10" s="238" customFormat="1" ht="14.25">
      <c r="J680" s="259"/>
    </row>
    <row r="681" spans="10:10" s="238" customFormat="1" ht="14.25">
      <c r="J681" s="259"/>
    </row>
    <row r="682" spans="10:10" s="238" customFormat="1" ht="14.25">
      <c r="J682" s="259"/>
    </row>
    <row r="683" spans="10:10" s="238" customFormat="1" ht="14.25">
      <c r="J683" s="259"/>
    </row>
    <row r="684" spans="10:10" s="238" customFormat="1" ht="14.25">
      <c r="J684" s="259"/>
    </row>
    <row r="685" spans="10:10" s="238" customFormat="1" ht="14.25">
      <c r="J685" s="259"/>
    </row>
    <row r="686" spans="10:10" s="238" customFormat="1" ht="14.25">
      <c r="J686" s="259"/>
    </row>
    <row r="687" spans="10:10" s="238" customFormat="1" ht="14.25">
      <c r="J687" s="259"/>
    </row>
    <row r="688" spans="10:10" s="238" customFormat="1" ht="14.25">
      <c r="J688" s="259"/>
    </row>
    <row r="689" spans="10:10" s="238" customFormat="1" ht="14.25">
      <c r="J689" s="259"/>
    </row>
    <row r="690" spans="10:10" s="238" customFormat="1" ht="14.25">
      <c r="J690" s="259"/>
    </row>
    <row r="691" spans="10:10" s="238" customFormat="1" ht="14.25">
      <c r="J691" s="259"/>
    </row>
    <row r="692" spans="10:10" s="238" customFormat="1" ht="14.25">
      <c r="J692" s="259"/>
    </row>
    <row r="693" spans="10:10" s="238" customFormat="1" ht="14.25">
      <c r="J693" s="259"/>
    </row>
    <row r="694" spans="10:10" s="238" customFormat="1" ht="14.25">
      <c r="J694" s="259"/>
    </row>
    <row r="695" spans="10:10" s="238" customFormat="1" ht="14.25">
      <c r="J695" s="259"/>
    </row>
    <row r="696" spans="10:10" s="238" customFormat="1" ht="14.25">
      <c r="J696" s="259"/>
    </row>
    <row r="697" spans="10:10" s="238" customFormat="1" ht="14.25">
      <c r="J697" s="259"/>
    </row>
    <row r="698" spans="10:10" s="238" customFormat="1" ht="14.25">
      <c r="J698" s="259"/>
    </row>
    <row r="699" spans="10:10" s="238" customFormat="1" ht="14.25">
      <c r="J699" s="259"/>
    </row>
    <row r="700" spans="10:10" s="238" customFormat="1" ht="14.25">
      <c r="J700" s="259"/>
    </row>
    <row r="701" spans="10:10" s="238" customFormat="1" ht="14.25">
      <c r="J701" s="259"/>
    </row>
    <row r="702" spans="10:10" s="238" customFormat="1" ht="14.25">
      <c r="J702" s="259"/>
    </row>
    <row r="703" spans="10:10" s="238" customFormat="1" ht="14.25">
      <c r="J703" s="259"/>
    </row>
    <row r="704" spans="10:10" s="238" customFormat="1" ht="14.25">
      <c r="J704" s="259"/>
    </row>
    <row r="705" spans="10:10" s="238" customFormat="1" ht="14.25">
      <c r="J705" s="259"/>
    </row>
    <row r="706" spans="10:10" s="238" customFormat="1" ht="14.25">
      <c r="J706" s="259"/>
    </row>
    <row r="707" spans="10:10" s="238" customFormat="1" ht="14.25">
      <c r="J707" s="259"/>
    </row>
    <row r="708" spans="10:10" s="238" customFormat="1" ht="14.25">
      <c r="J708" s="259"/>
    </row>
    <row r="709" spans="10:10" s="238" customFormat="1" ht="14.25">
      <c r="J709" s="259"/>
    </row>
    <row r="710" spans="10:10" s="238" customFormat="1" ht="14.25">
      <c r="J710" s="259"/>
    </row>
    <row r="711" spans="10:10" s="238" customFormat="1" ht="14.25">
      <c r="J711" s="259"/>
    </row>
    <row r="712" spans="10:10" s="238" customFormat="1" ht="14.25">
      <c r="J712" s="259"/>
    </row>
    <row r="713" spans="10:10" s="238" customFormat="1" ht="14.25">
      <c r="J713" s="259"/>
    </row>
    <row r="714" spans="10:10" s="238" customFormat="1" ht="14.25">
      <c r="J714" s="259"/>
    </row>
    <row r="715" spans="10:10" s="238" customFormat="1" ht="14.25">
      <c r="J715" s="259"/>
    </row>
    <row r="716" spans="10:10" s="238" customFormat="1" ht="14.25">
      <c r="J716" s="259"/>
    </row>
    <row r="717" spans="10:10" s="238" customFormat="1" ht="14.25">
      <c r="J717" s="259"/>
    </row>
    <row r="718" spans="10:10" s="238" customFormat="1" ht="14.25">
      <c r="J718" s="259"/>
    </row>
    <row r="719" spans="10:10" s="238" customFormat="1" ht="14.25">
      <c r="J719" s="259"/>
    </row>
    <row r="720" spans="10:10" s="238" customFormat="1" ht="14.25">
      <c r="J720" s="259"/>
    </row>
    <row r="721" spans="10:10" s="238" customFormat="1" ht="14.25">
      <c r="J721" s="259"/>
    </row>
    <row r="722" spans="10:10" s="238" customFormat="1" ht="14.25">
      <c r="J722" s="259"/>
    </row>
    <row r="723" spans="10:10" s="238" customFormat="1" ht="14.25">
      <c r="J723" s="259"/>
    </row>
    <row r="724" spans="10:10" s="238" customFormat="1" ht="14.25">
      <c r="J724" s="259"/>
    </row>
    <row r="725" spans="10:10" s="238" customFormat="1" ht="14.25">
      <c r="J725" s="259"/>
    </row>
    <row r="726" spans="10:10" s="238" customFormat="1" ht="14.25">
      <c r="J726" s="259"/>
    </row>
    <row r="727" spans="10:10" s="238" customFormat="1" ht="14.25">
      <c r="J727" s="259"/>
    </row>
    <row r="728" spans="10:10" s="238" customFormat="1" ht="14.25">
      <c r="J728" s="259"/>
    </row>
    <row r="729" spans="10:10" s="238" customFormat="1" ht="14.25">
      <c r="J729" s="259"/>
    </row>
    <row r="730" spans="10:10" s="238" customFormat="1" ht="14.25">
      <c r="J730" s="259"/>
    </row>
    <row r="731" spans="10:10" s="238" customFormat="1" ht="14.25">
      <c r="J731" s="259"/>
    </row>
    <row r="732" spans="10:10" s="238" customFormat="1" ht="14.25">
      <c r="J732" s="259"/>
    </row>
    <row r="733" spans="10:10" s="238" customFormat="1" ht="14.25">
      <c r="J733" s="259"/>
    </row>
    <row r="734" spans="10:10" s="238" customFormat="1" ht="14.25">
      <c r="J734" s="259"/>
    </row>
    <row r="735" spans="10:10" s="238" customFormat="1" ht="14.25">
      <c r="J735" s="259"/>
    </row>
    <row r="736" spans="10:10" s="238" customFormat="1" ht="14.25">
      <c r="J736" s="259"/>
    </row>
    <row r="737" spans="10:10" s="238" customFormat="1" ht="14.25">
      <c r="J737" s="259"/>
    </row>
    <row r="738" spans="10:10" s="238" customFormat="1" ht="14.25">
      <c r="J738" s="259"/>
    </row>
    <row r="739" spans="10:10" s="238" customFormat="1" ht="14.25">
      <c r="J739" s="259"/>
    </row>
    <row r="740" spans="10:10" s="238" customFormat="1" ht="14.25">
      <c r="J740" s="259"/>
    </row>
    <row r="741" spans="10:10" s="238" customFormat="1" ht="14.25">
      <c r="J741" s="259"/>
    </row>
    <row r="742" spans="10:10" s="238" customFormat="1" ht="14.25">
      <c r="J742" s="259"/>
    </row>
    <row r="743" spans="10:10" s="238" customFormat="1" ht="14.25">
      <c r="J743" s="259"/>
    </row>
    <row r="744" spans="10:10" s="238" customFormat="1" ht="14.25">
      <c r="J744" s="259"/>
    </row>
    <row r="745" spans="10:10" s="238" customFormat="1" ht="14.25">
      <c r="J745" s="259"/>
    </row>
    <row r="746" spans="10:10" s="238" customFormat="1" ht="14.25">
      <c r="J746" s="259"/>
    </row>
    <row r="747" spans="10:10" s="238" customFormat="1" ht="14.25">
      <c r="J747" s="259"/>
    </row>
    <row r="748" spans="10:10" s="238" customFormat="1" ht="14.25">
      <c r="J748" s="259"/>
    </row>
    <row r="749" spans="10:10" s="238" customFormat="1" ht="14.25">
      <c r="J749" s="259"/>
    </row>
    <row r="750" spans="10:10" s="238" customFormat="1" ht="14.25">
      <c r="J750" s="259"/>
    </row>
    <row r="751" spans="10:10" s="238" customFormat="1" ht="14.25">
      <c r="J751" s="259"/>
    </row>
    <row r="752" spans="10:10" s="238" customFormat="1" ht="14.25">
      <c r="J752" s="259"/>
    </row>
    <row r="753" spans="10:10" s="238" customFormat="1" ht="14.25">
      <c r="J753" s="259"/>
    </row>
    <row r="754" spans="10:10" s="238" customFormat="1" ht="14.25">
      <c r="J754" s="259"/>
    </row>
    <row r="755" spans="10:10" s="238" customFormat="1" ht="14.25">
      <c r="J755" s="259"/>
    </row>
    <row r="756" spans="10:10" s="238" customFormat="1" ht="14.25">
      <c r="J756" s="259"/>
    </row>
    <row r="757" spans="10:10" s="238" customFormat="1" ht="14.25">
      <c r="J757" s="259"/>
    </row>
    <row r="758" spans="10:10" s="238" customFormat="1" ht="14.25">
      <c r="J758" s="259"/>
    </row>
    <row r="759" spans="10:10" s="238" customFormat="1" ht="14.25">
      <c r="J759" s="259"/>
    </row>
    <row r="760" spans="10:10" s="238" customFormat="1" ht="14.25">
      <c r="J760" s="259"/>
    </row>
    <row r="761" spans="10:10" s="238" customFormat="1" ht="14.25">
      <c r="J761" s="259"/>
    </row>
    <row r="762" spans="10:10" s="238" customFormat="1" ht="14.25">
      <c r="J762" s="259"/>
    </row>
    <row r="763" spans="10:10" s="238" customFormat="1" ht="14.25">
      <c r="J763" s="259"/>
    </row>
    <row r="764" spans="10:10" s="238" customFormat="1" ht="14.25">
      <c r="J764" s="259"/>
    </row>
    <row r="765" spans="10:10" s="238" customFormat="1" ht="14.25">
      <c r="J765" s="259"/>
    </row>
    <row r="766" spans="10:10" s="238" customFormat="1" ht="14.25">
      <c r="J766" s="259"/>
    </row>
    <row r="767" spans="10:10" s="238" customFormat="1" ht="14.25">
      <c r="J767" s="259"/>
    </row>
    <row r="768" spans="10:10" s="238" customFormat="1" ht="14.25">
      <c r="J768" s="259"/>
    </row>
    <row r="769" spans="10:10" s="238" customFormat="1" ht="14.25">
      <c r="J769" s="259"/>
    </row>
    <row r="770" spans="10:10" s="238" customFormat="1" ht="14.25">
      <c r="J770" s="259"/>
    </row>
    <row r="771" spans="10:10" s="238" customFormat="1" ht="14.25">
      <c r="J771" s="259"/>
    </row>
    <row r="772" spans="10:10" s="238" customFormat="1" ht="14.25">
      <c r="J772" s="259"/>
    </row>
    <row r="773" spans="10:10" s="238" customFormat="1" ht="14.25">
      <c r="J773" s="259"/>
    </row>
    <row r="774" spans="10:10" s="238" customFormat="1" ht="14.25">
      <c r="J774" s="259"/>
    </row>
    <row r="775" spans="10:10" s="238" customFormat="1" ht="14.25">
      <c r="J775" s="259"/>
    </row>
    <row r="776" spans="10:10" s="238" customFormat="1" ht="14.25">
      <c r="J776" s="259"/>
    </row>
    <row r="777" spans="10:10" s="238" customFormat="1" ht="14.25">
      <c r="J777" s="259"/>
    </row>
    <row r="778" spans="10:10" s="238" customFormat="1" ht="14.25">
      <c r="J778" s="259"/>
    </row>
    <row r="779" spans="10:10" s="238" customFormat="1" ht="14.25">
      <c r="J779" s="259"/>
    </row>
    <row r="780" spans="10:10" s="238" customFormat="1" ht="14.25">
      <c r="J780" s="259"/>
    </row>
    <row r="781" spans="10:10" s="238" customFormat="1" ht="14.25">
      <c r="J781" s="259"/>
    </row>
    <row r="782" spans="10:10" s="238" customFormat="1" ht="14.25">
      <c r="J782" s="259"/>
    </row>
    <row r="783" spans="10:10" s="238" customFormat="1" ht="14.25">
      <c r="J783" s="259"/>
    </row>
    <row r="784" spans="10:10" s="238" customFormat="1" ht="14.25">
      <c r="J784" s="259"/>
    </row>
    <row r="785" spans="10:10" s="238" customFormat="1" ht="14.25">
      <c r="J785" s="259"/>
    </row>
    <row r="786" spans="10:10" s="238" customFormat="1" ht="14.25">
      <c r="J786" s="259"/>
    </row>
    <row r="787" spans="10:10" s="238" customFormat="1" ht="14.25">
      <c r="J787" s="259"/>
    </row>
    <row r="788" spans="10:10" s="238" customFormat="1" ht="14.25">
      <c r="J788" s="259"/>
    </row>
    <row r="789" spans="10:10" s="238" customFormat="1" ht="14.25">
      <c r="J789" s="259"/>
    </row>
    <row r="790" spans="10:10" s="238" customFormat="1" ht="14.25">
      <c r="J790" s="259"/>
    </row>
    <row r="791" spans="10:10" s="238" customFormat="1" ht="14.25">
      <c r="J791" s="259"/>
    </row>
    <row r="792" spans="10:10" s="238" customFormat="1" ht="14.25">
      <c r="J792" s="259"/>
    </row>
    <row r="793" spans="10:10" s="238" customFormat="1" ht="14.25">
      <c r="J793" s="259"/>
    </row>
    <row r="794" spans="10:10" s="238" customFormat="1" ht="14.25">
      <c r="J794" s="259"/>
    </row>
    <row r="795" spans="10:10" s="238" customFormat="1" ht="14.25">
      <c r="J795" s="259"/>
    </row>
    <row r="796" spans="10:10" s="238" customFormat="1" ht="14.25">
      <c r="J796" s="259"/>
    </row>
    <row r="797" spans="10:10" s="238" customFormat="1" ht="14.25">
      <c r="J797" s="259"/>
    </row>
    <row r="798" spans="10:10" s="238" customFormat="1" ht="14.25">
      <c r="J798" s="259"/>
    </row>
    <row r="799" spans="10:10" s="238" customFormat="1" ht="14.25">
      <c r="J799" s="259"/>
    </row>
    <row r="800" spans="10:10" s="238" customFormat="1" ht="14.25">
      <c r="J800" s="259"/>
    </row>
    <row r="801" spans="10:10" s="238" customFormat="1" ht="14.25">
      <c r="J801" s="259"/>
    </row>
    <row r="802" spans="10:10" s="238" customFormat="1" ht="14.25">
      <c r="J802" s="259"/>
    </row>
    <row r="803" spans="10:10" s="238" customFormat="1" ht="14.25">
      <c r="J803" s="259"/>
    </row>
    <row r="804" spans="10:10" s="238" customFormat="1" ht="14.25">
      <c r="J804" s="259"/>
    </row>
    <row r="805" spans="10:10" s="238" customFormat="1" ht="14.25">
      <c r="J805" s="259"/>
    </row>
    <row r="806" spans="10:10" s="238" customFormat="1" ht="14.25">
      <c r="J806" s="259"/>
    </row>
    <row r="807" spans="10:10" s="238" customFormat="1" ht="14.25">
      <c r="J807" s="259"/>
    </row>
    <row r="808" spans="10:10" s="238" customFormat="1" ht="14.25">
      <c r="J808" s="259"/>
    </row>
    <row r="809" spans="10:10" s="238" customFormat="1" ht="14.25">
      <c r="J809" s="259"/>
    </row>
    <row r="810" spans="10:10" s="238" customFormat="1" ht="14.25">
      <c r="J810" s="259"/>
    </row>
    <row r="811" spans="10:10" s="238" customFormat="1" ht="14.25">
      <c r="J811" s="259"/>
    </row>
    <row r="812" spans="10:10" s="238" customFormat="1" ht="14.25">
      <c r="J812" s="259"/>
    </row>
    <row r="813" spans="10:10" s="238" customFormat="1" ht="14.25">
      <c r="J813" s="259"/>
    </row>
    <row r="814" spans="10:10" s="238" customFormat="1" ht="14.25">
      <c r="J814" s="259"/>
    </row>
    <row r="815" spans="10:10" s="238" customFormat="1" ht="14.25">
      <c r="J815" s="259"/>
    </row>
    <row r="816" spans="10:10" s="238" customFormat="1" ht="14.25">
      <c r="J816" s="259"/>
    </row>
    <row r="817" spans="10:10" s="238" customFormat="1" ht="14.25">
      <c r="J817" s="259"/>
    </row>
    <row r="818" spans="10:10" s="238" customFormat="1" ht="14.25">
      <c r="J818" s="259"/>
    </row>
    <row r="819" spans="10:10" s="238" customFormat="1" ht="14.25">
      <c r="J819" s="259"/>
    </row>
    <row r="820" spans="10:10" s="238" customFormat="1" ht="14.25">
      <c r="J820" s="259"/>
    </row>
    <row r="821" spans="10:10" s="238" customFormat="1" ht="14.25">
      <c r="J821" s="259"/>
    </row>
    <row r="822" spans="10:10" s="238" customFormat="1" ht="14.25">
      <c r="J822" s="259"/>
    </row>
    <row r="823" spans="10:10" s="238" customFormat="1" ht="14.25">
      <c r="J823" s="259"/>
    </row>
    <row r="824" spans="10:10" s="238" customFormat="1" ht="14.25">
      <c r="J824" s="259"/>
    </row>
    <row r="825" spans="10:10" s="238" customFormat="1" ht="14.25">
      <c r="J825" s="259"/>
    </row>
    <row r="826" spans="10:10" s="238" customFormat="1" ht="14.25">
      <c r="J826" s="259"/>
    </row>
    <row r="827" spans="10:10" s="238" customFormat="1" ht="14.25">
      <c r="J827" s="259"/>
    </row>
    <row r="828" spans="10:10" s="238" customFormat="1" ht="14.25">
      <c r="J828" s="259"/>
    </row>
    <row r="829" spans="10:10" s="238" customFormat="1" ht="14.25">
      <c r="J829" s="259"/>
    </row>
    <row r="830" spans="10:10" s="238" customFormat="1" ht="14.25">
      <c r="J830" s="259"/>
    </row>
    <row r="831" spans="10:10" s="238" customFormat="1" ht="14.25">
      <c r="J831" s="259"/>
    </row>
    <row r="832" spans="10:10" s="238" customFormat="1" ht="14.25">
      <c r="J832" s="259"/>
    </row>
    <row r="833" spans="10:10" s="238" customFormat="1" ht="14.25">
      <c r="J833" s="259"/>
    </row>
    <row r="834" spans="10:10" s="238" customFormat="1" ht="14.25">
      <c r="J834" s="259"/>
    </row>
    <row r="835" spans="10:10" s="238" customFormat="1" ht="14.25">
      <c r="J835" s="259"/>
    </row>
    <row r="836" spans="10:10" s="238" customFormat="1" ht="14.25">
      <c r="J836" s="259"/>
    </row>
    <row r="837" spans="10:10" s="238" customFormat="1" ht="14.25">
      <c r="J837" s="259"/>
    </row>
    <row r="838" spans="10:10" s="238" customFormat="1" ht="14.25">
      <c r="J838" s="259"/>
    </row>
    <row r="839" spans="10:10" s="238" customFormat="1" ht="14.25">
      <c r="J839" s="259"/>
    </row>
    <row r="840" spans="10:10" s="238" customFormat="1" ht="14.25">
      <c r="J840" s="259"/>
    </row>
    <row r="841" spans="10:10" s="238" customFormat="1" ht="14.25">
      <c r="J841" s="259"/>
    </row>
    <row r="842" spans="10:10" s="238" customFormat="1" ht="14.25">
      <c r="J842" s="259"/>
    </row>
    <row r="843" spans="10:10" s="238" customFormat="1" ht="14.25">
      <c r="J843" s="259"/>
    </row>
    <row r="844" spans="10:10" s="238" customFormat="1" ht="14.25">
      <c r="J844" s="259"/>
    </row>
    <row r="845" spans="10:10" s="238" customFormat="1" ht="14.25">
      <c r="J845" s="259"/>
    </row>
    <row r="846" spans="10:10" s="238" customFormat="1" ht="14.25">
      <c r="J846" s="259"/>
    </row>
    <row r="847" spans="10:10" s="238" customFormat="1" ht="14.25">
      <c r="J847" s="259"/>
    </row>
    <row r="848" spans="10:10" s="238" customFormat="1" ht="14.25">
      <c r="J848" s="259"/>
    </row>
    <row r="849" spans="10:10" s="238" customFormat="1" ht="14.25">
      <c r="J849" s="259"/>
    </row>
    <row r="850" spans="10:10" s="238" customFormat="1" ht="14.25">
      <c r="J850" s="259"/>
    </row>
    <row r="851" spans="10:10" s="238" customFormat="1" ht="14.25">
      <c r="J851" s="259"/>
    </row>
    <row r="852" spans="10:10" s="238" customFormat="1" ht="14.25">
      <c r="J852" s="259"/>
    </row>
    <row r="853" spans="10:10" s="238" customFormat="1" ht="14.25">
      <c r="J853" s="259"/>
    </row>
    <row r="854" spans="10:10" s="238" customFormat="1" ht="14.25">
      <c r="J854" s="259"/>
    </row>
    <row r="855" spans="10:10" s="238" customFormat="1" ht="14.25">
      <c r="J855" s="259"/>
    </row>
    <row r="856" spans="10:10" s="238" customFormat="1" ht="14.25">
      <c r="J856" s="259"/>
    </row>
    <row r="857" spans="10:10" s="238" customFormat="1" ht="14.25">
      <c r="J857" s="259"/>
    </row>
    <row r="858" spans="10:10" s="238" customFormat="1" ht="14.25">
      <c r="J858" s="259"/>
    </row>
    <row r="859" spans="10:10" s="238" customFormat="1" ht="14.25">
      <c r="J859" s="259"/>
    </row>
    <row r="860" spans="10:10" s="238" customFormat="1" ht="14.25">
      <c r="J860" s="259"/>
    </row>
    <row r="861" spans="10:10" s="238" customFormat="1" ht="14.25">
      <c r="J861" s="259"/>
    </row>
    <row r="862" spans="10:10" s="238" customFormat="1" ht="14.25">
      <c r="J862" s="259"/>
    </row>
    <row r="863" spans="10:10" s="238" customFormat="1" ht="14.25">
      <c r="J863" s="259"/>
    </row>
    <row r="864" spans="10:10" s="238" customFormat="1" ht="14.25">
      <c r="J864" s="259"/>
    </row>
    <row r="865" spans="10:10" s="238" customFormat="1" ht="14.25">
      <c r="J865" s="259"/>
    </row>
    <row r="866" spans="10:10" s="238" customFormat="1" ht="14.25">
      <c r="J866" s="259"/>
    </row>
    <row r="867" spans="10:10" s="238" customFormat="1" ht="14.25">
      <c r="J867" s="259"/>
    </row>
    <row r="868" spans="10:10" s="238" customFormat="1" ht="14.25">
      <c r="J868" s="259"/>
    </row>
    <row r="869" spans="10:10" s="238" customFormat="1" ht="14.25">
      <c r="J869" s="259"/>
    </row>
    <row r="870" spans="10:10" s="238" customFormat="1" ht="14.25">
      <c r="J870" s="259"/>
    </row>
    <row r="871" spans="10:10" s="238" customFormat="1" ht="14.25">
      <c r="J871" s="259"/>
    </row>
    <row r="872" spans="10:10" s="238" customFormat="1" ht="14.25">
      <c r="J872" s="259"/>
    </row>
    <row r="873" spans="10:10" s="238" customFormat="1" ht="14.25">
      <c r="J873" s="259"/>
    </row>
    <row r="874" spans="10:10" s="238" customFormat="1" ht="14.25">
      <c r="J874" s="259"/>
    </row>
    <row r="875" spans="10:10" s="238" customFormat="1" ht="14.25">
      <c r="J875" s="259"/>
    </row>
    <row r="876" spans="10:10" s="238" customFormat="1" ht="14.25">
      <c r="J876" s="259"/>
    </row>
    <row r="877" spans="10:10" s="238" customFormat="1" ht="14.25">
      <c r="J877" s="259"/>
    </row>
    <row r="878" spans="10:10" s="238" customFormat="1" ht="14.25">
      <c r="J878" s="259"/>
    </row>
    <row r="879" spans="10:10" s="238" customFormat="1" ht="14.25">
      <c r="J879" s="259"/>
    </row>
    <row r="880" spans="10:10" s="238" customFormat="1" ht="14.25">
      <c r="J880" s="259"/>
    </row>
    <row r="881" spans="10:10" s="238" customFormat="1" ht="14.25">
      <c r="J881" s="259"/>
    </row>
    <row r="882" spans="10:10" s="238" customFormat="1" ht="14.25">
      <c r="J882" s="259"/>
    </row>
    <row r="883" spans="10:10" s="238" customFormat="1" ht="14.25">
      <c r="J883" s="259"/>
    </row>
    <row r="884" spans="10:10" s="238" customFormat="1" ht="14.25">
      <c r="J884" s="259"/>
    </row>
    <row r="885" spans="10:10" s="238" customFormat="1" ht="14.25">
      <c r="J885" s="259"/>
    </row>
    <row r="886" spans="10:10" s="238" customFormat="1" ht="14.25">
      <c r="J886" s="259"/>
    </row>
    <row r="887" spans="10:10" s="238" customFormat="1" ht="14.25">
      <c r="J887" s="259"/>
    </row>
    <row r="888" spans="10:10" s="238" customFormat="1" ht="14.25">
      <c r="J888" s="259"/>
    </row>
    <row r="889" spans="10:10" s="238" customFormat="1" ht="14.25">
      <c r="J889" s="259"/>
    </row>
    <row r="890" spans="10:10" s="238" customFormat="1" ht="14.25">
      <c r="J890" s="259"/>
    </row>
    <row r="891" spans="10:10" s="238" customFormat="1" ht="14.25">
      <c r="J891" s="259"/>
    </row>
    <row r="892" spans="10:10" s="238" customFormat="1" ht="14.25">
      <c r="J892" s="259"/>
    </row>
    <row r="893" spans="10:10" s="238" customFormat="1" ht="14.25">
      <c r="J893" s="259"/>
    </row>
    <row r="894" spans="10:10" s="238" customFormat="1" ht="14.25">
      <c r="J894" s="259"/>
    </row>
    <row r="895" spans="10:10" s="238" customFormat="1" ht="14.25">
      <c r="J895" s="259"/>
    </row>
    <row r="896" spans="10:10" s="238" customFormat="1" ht="14.25">
      <c r="J896" s="259"/>
    </row>
    <row r="897" spans="10:10" s="238" customFormat="1" ht="14.25">
      <c r="J897" s="259"/>
    </row>
    <row r="898" spans="10:10" s="238" customFormat="1" ht="14.25">
      <c r="J898" s="259"/>
    </row>
    <row r="899" spans="10:10" s="238" customFormat="1" ht="14.25">
      <c r="J899" s="259"/>
    </row>
    <row r="900" spans="10:10" s="238" customFormat="1" ht="14.25">
      <c r="J900" s="259"/>
    </row>
    <row r="901" spans="10:10" s="238" customFormat="1" ht="14.25">
      <c r="J901" s="259"/>
    </row>
    <row r="902" spans="10:10" s="238" customFormat="1" ht="14.25">
      <c r="J902" s="259"/>
    </row>
    <row r="903" spans="10:10" s="238" customFormat="1" ht="14.25">
      <c r="J903" s="259"/>
    </row>
    <row r="904" spans="10:10" s="238" customFormat="1" ht="14.25">
      <c r="J904" s="259"/>
    </row>
    <row r="905" spans="10:10" s="238" customFormat="1" ht="14.25">
      <c r="J905" s="259"/>
    </row>
    <row r="906" spans="10:10" s="238" customFormat="1" ht="14.25">
      <c r="J906" s="259"/>
    </row>
    <row r="907" spans="10:10" s="238" customFormat="1" ht="14.25">
      <c r="J907" s="259"/>
    </row>
    <row r="908" spans="10:10" s="238" customFormat="1" ht="14.25">
      <c r="J908" s="259"/>
    </row>
    <row r="909" spans="10:10" s="238" customFormat="1" ht="14.25">
      <c r="J909" s="259"/>
    </row>
    <row r="910" spans="10:10" s="238" customFormat="1" ht="14.25">
      <c r="J910" s="259"/>
    </row>
    <row r="911" spans="10:10" s="238" customFormat="1" ht="14.25">
      <c r="J911" s="259"/>
    </row>
    <row r="912" spans="10:10" s="238" customFormat="1" ht="14.25">
      <c r="J912" s="259"/>
    </row>
    <row r="913" spans="10:10" s="238" customFormat="1" ht="14.25">
      <c r="J913" s="259"/>
    </row>
    <row r="914" spans="10:10" s="238" customFormat="1" ht="14.25">
      <c r="J914" s="259"/>
    </row>
    <row r="915" spans="10:10" s="238" customFormat="1" ht="14.25">
      <c r="J915" s="259"/>
    </row>
    <row r="916" spans="10:10" s="238" customFormat="1" ht="14.25">
      <c r="J916" s="259"/>
    </row>
    <row r="917" spans="10:10" s="238" customFormat="1" ht="14.25">
      <c r="J917" s="259"/>
    </row>
    <row r="918" spans="10:10" s="238" customFormat="1" ht="14.25">
      <c r="J918" s="259"/>
    </row>
    <row r="919" spans="10:10" s="238" customFormat="1" ht="14.25">
      <c r="J919" s="259"/>
    </row>
    <row r="920" spans="10:10" s="238" customFormat="1" ht="14.25">
      <c r="J920" s="259"/>
    </row>
    <row r="921" spans="10:10" s="238" customFormat="1" ht="14.25">
      <c r="J921" s="259"/>
    </row>
    <row r="922" spans="10:10" s="238" customFormat="1" ht="14.25">
      <c r="J922" s="259"/>
    </row>
    <row r="923" spans="10:10" s="238" customFormat="1" ht="14.25">
      <c r="J923" s="259"/>
    </row>
    <row r="924" spans="10:10" s="238" customFormat="1" ht="14.25">
      <c r="J924" s="259"/>
    </row>
    <row r="925" spans="10:10" s="238" customFormat="1" ht="14.25">
      <c r="J925" s="259"/>
    </row>
    <row r="926" spans="10:10" s="238" customFormat="1" ht="14.25">
      <c r="J926" s="259"/>
    </row>
    <row r="927" spans="10:10" s="238" customFormat="1" ht="14.25">
      <c r="J927" s="259"/>
    </row>
    <row r="928" spans="10:10" s="238" customFormat="1" ht="14.25">
      <c r="J928" s="259"/>
    </row>
    <row r="929" spans="10:10" s="238" customFormat="1" ht="14.25">
      <c r="J929" s="259"/>
    </row>
    <row r="930" spans="10:10" s="238" customFormat="1" ht="14.25">
      <c r="J930" s="259"/>
    </row>
    <row r="931" spans="10:10" s="238" customFormat="1" ht="14.25">
      <c r="J931" s="259"/>
    </row>
    <row r="932" spans="10:10" s="238" customFormat="1" ht="14.25">
      <c r="J932" s="259"/>
    </row>
    <row r="933" spans="10:10" s="238" customFormat="1" ht="14.25">
      <c r="J933" s="259"/>
    </row>
    <row r="934" spans="10:10" s="238" customFormat="1" ht="14.25">
      <c r="J934" s="259"/>
    </row>
    <row r="935" spans="10:10" s="238" customFormat="1" ht="14.25">
      <c r="J935" s="259"/>
    </row>
    <row r="936" spans="10:10" s="238" customFormat="1" ht="14.25">
      <c r="J936" s="259"/>
    </row>
    <row r="937" spans="10:10" s="238" customFormat="1" ht="14.25">
      <c r="J937" s="259"/>
    </row>
    <row r="938" spans="10:10" s="238" customFormat="1" ht="14.25">
      <c r="J938" s="259"/>
    </row>
    <row r="939" spans="10:10" s="238" customFormat="1" ht="14.25">
      <c r="J939" s="259"/>
    </row>
    <row r="940" spans="10:10" s="238" customFormat="1" ht="14.25">
      <c r="J940" s="259"/>
    </row>
    <row r="941" spans="10:10" s="238" customFormat="1" ht="14.25">
      <c r="J941" s="259"/>
    </row>
    <row r="942" spans="10:10" s="238" customFormat="1" ht="14.25">
      <c r="J942" s="259"/>
    </row>
    <row r="943" spans="10:10" s="238" customFormat="1" ht="14.25">
      <c r="J943" s="259"/>
    </row>
    <row r="944" spans="10:10" s="238" customFormat="1" ht="14.25">
      <c r="J944" s="259"/>
    </row>
    <row r="945" spans="10:10" s="238" customFormat="1" ht="14.25">
      <c r="J945" s="259"/>
    </row>
    <row r="946" spans="10:10" s="238" customFormat="1" ht="14.25">
      <c r="J946" s="259"/>
    </row>
    <row r="947" spans="10:10" s="238" customFormat="1" ht="14.25">
      <c r="J947" s="259"/>
    </row>
    <row r="948" spans="10:10" s="238" customFormat="1" ht="14.25">
      <c r="J948" s="259"/>
    </row>
    <row r="949" spans="10:10" s="238" customFormat="1" ht="14.25">
      <c r="J949" s="259"/>
    </row>
    <row r="950" spans="10:10" s="238" customFormat="1" ht="14.25">
      <c r="J950" s="259"/>
    </row>
    <row r="951" spans="10:10" s="238" customFormat="1" ht="14.25">
      <c r="J951" s="259"/>
    </row>
    <row r="952" spans="10:10" s="238" customFormat="1" ht="14.25">
      <c r="J952" s="259"/>
    </row>
    <row r="953" spans="10:10" s="238" customFormat="1" ht="14.25">
      <c r="J953" s="259"/>
    </row>
    <row r="954" spans="10:10" s="238" customFormat="1" ht="14.25">
      <c r="J954" s="259"/>
    </row>
    <row r="955" spans="10:10" s="238" customFormat="1" ht="14.25">
      <c r="J955" s="259"/>
    </row>
    <row r="956" spans="10:10" s="238" customFormat="1" ht="14.25">
      <c r="J956" s="259"/>
    </row>
    <row r="957" spans="10:10" s="238" customFormat="1" ht="14.25">
      <c r="J957" s="259"/>
    </row>
    <row r="958" spans="10:10" s="238" customFormat="1" ht="14.25">
      <c r="J958" s="259"/>
    </row>
    <row r="959" spans="10:10" s="238" customFormat="1" ht="14.25">
      <c r="J959" s="259"/>
    </row>
    <row r="960" spans="10:10" s="238" customFormat="1" ht="14.25">
      <c r="J960" s="259"/>
    </row>
    <row r="961" spans="10:10" s="238" customFormat="1" ht="14.25">
      <c r="J961" s="259"/>
    </row>
    <row r="962" spans="10:10" s="238" customFormat="1" ht="14.25">
      <c r="J962" s="259"/>
    </row>
    <row r="963" spans="10:10" s="238" customFormat="1" ht="14.25">
      <c r="J963" s="259"/>
    </row>
    <row r="964" spans="10:10" s="238" customFormat="1" ht="14.25">
      <c r="J964" s="259"/>
    </row>
    <row r="965" spans="10:10" s="238" customFormat="1" ht="14.25">
      <c r="J965" s="259"/>
    </row>
    <row r="966" spans="10:10" s="238" customFormat="1" ht="14.25">
      <c r="J966" s="259"/>
    </row>
    <row r="967" spans="10:10" s="238" customFormat="1" ht="14.25">
      <c r="J967" s="259"/>
    </row>
    <row r="968" spans="10:10" s="238" customFormat="1" ht="14.25">
      <c r="J968" s="259"/>
    </row>
    <row r="969" spans="10:10" s="238" customFormat="1" ht="14.25">
      <c r="J969" s="259"/>
    </row>
    <row r="970" spans="10:10" s="238" customFormat="1" ht="14.25">
      <c r="J970" s="259"/>
    </row>
    <row r="971" spans="10:10" s="238" customFormat="1" ht="14.25">
      <c r="J971" s="259"/>
    </row>
    <row r="972" spans="10:10" s="238" customFormat="1" ht="14.25">
      <c r="J972" s="259"/>
    </row>
    <row r="973" spans="10:10" s="238" customFormat="1" ht="14.25">
      <c r="J973" s="259"/>
    </row>
    <row r="974" spans="10:10" s="238" customFormat="1" ht="14.25">
      <c r="J974" s="259"/>
    </row>
    <row r="975" spans="10:10" s="238" customFormat="1" ht="14.25">
      <c r="J975" s="259"/>
    </row>
    <row r="976" spans="10:10" s="238" customFormat="1" ht="14.25">
      <c r="J976" s="259"/>
    </row>
    <row r="977" spans="10:10" s="238" customFormat="1" ht="14.25">
      <c r="J977" s="259"/>
    </row>
    <row r="978" spans="10:10" s="238" customFormat="1" ht="14.25">
      <c r="J978" s="259"/>
    </row>
    <row r="979" spans="10:10" s="238" customFormat="1" ht="14.25">
      <c r="J979" s="259"/>
    </row>
    <row r="980" spans="10:10" s="238" customFormat="1" ht="14.25">
      <c r="J980" s="259"/>
    </row>
    <row r="981" spans="10:10" s="238" customFormat="1" ht="14.25">
      <c r="J981" s="259"/>
    </row>
    <row r="982" spans="10:10" s="238" customFormat="1" ht="14.25">
      <c r="J982" s="259"/>
    </row>
    <row r="983" spans="10:10" s="238" customFormat="1" ht="14.25">
      <c r="J983" s="259"/>
    </row>
    <row r="984" spans="10:10" s="238" customFormat="1" ht="14.25">
      <c r="J984" s="259"/>
    </row>
    <row r="985" spans="10:10" s="238" customFormat="1" ht="14.25">
      <c r="J985" s="259"/>
    </row>
    <row r="986" spans="10:10" s="238" customFormat="1" ht="14.25">
      <c r="J986" s="259"/>
    </row>
    <row r="987" spans="10:10" s="238" customFormat="1" ht="14.25">
      <c r="J987" s="259"/>
    </row>
    <row r="988" spans="10:10" s="238" customFormat="1" ht="14.25">
      <c r="J988" s="259"/>
    </row>
    <row r="989" spans="10:10" s="238" customFormat="1" ht="14.25">
      <c r="J989" s="259"/>
    </row>
    <row r="990" spans="10:10" s="238" customFormat="1" ht="14.25">
      <c r="J990" s="259"/>
    </row>
    <row r="991" spans="10:10" s="238" customFormat="1" ht="14.25">
      <c r="J991" s="259"/>
    </row>
    <row r="992" spans="10:10" s="238" customFormat="1" ht="14.25">
      <c r="J992" s="259"/>
    </row>
    <row r="993" spans="10:10" s="238" customFormat="1" ht="14.25">
      <c r="J993" s="259"/>
    </row>
    <row r="994" spans="10:10" s="238" customFormat="1" ht="14.25">
      <c r="J994" s="259"/>
    </row>
    <row r="995" spans="10:10" s="238" customFormat="1" ht="14.25">
      <c r="J995" s="259"/>
    </row>
    <row r="996" spans="10:10" s="238" customFormat="1" ht="14.25">
      <c r="J996" s="259"/>
    </row>
    <row r="997" spans="10:10" s="238" customFormat="1" ht="14.25">
      <c r="J997" s="259"/>
    </row>
    <row r="998" spans="10:10" s="238" customFormat="1" ht="14.25">
      <c r="J998" s="259"/>
    </row>
    <row r="999" spans="10:10" s="238" customFormat="1" ht="14.25">
      <c r="J999" s="259"/>
    </row>
    <row r="1000" spans="10:10" s="238" customFormat="1" ht="14.25">
      <c r="J1000" s="259"/>
    </row>
    <row r="1001" spans="10:10" s="238" customFormat="1" ht="14.25">
      <c r="J1001" s="259"/>
    </row>
    <row r="1002" spans="10:10" s="238" customFormat="1" ht="14.25">
      <c r="J1002" s="259"/>
    </row>
    <row r="1003" spans="10:10" s="238" customFormat="1" ht="14.25">
      <c r="J1003" s="259"/>
    </row>
    <row r="1004" spans="10:10" s="238" customFormat="1" ht="14.25">
      <c r="J1004" s="259"/>
    </row>
    <row r="1005" spans="10:10" s="238" customFormat="1" ht="14.25">
      <c r="J1005" s="259"/>
    </row>
    <row r="1006" spans="10:10" s="238" customFormat="1" ht="14.25">
      <c r="J1006" s="259"/>
    </row>
    <row r="1007" spans="10:10" s="238" customFormat="1" ht="14.25">
      <c r="J1007" s="259"/>
    </row>
    <row r="1008" spans="10:10" s="238" customFormat="1" ht="14.25">
      <c r="J1008" s="259"/>
    </row>
    <row r="1009" spans="10:10" s="238" customFormat="1" ht="14.25">
      <c r="J1009" s="259"/>
    </row>
    <row r="1010" spans="10:10" s="238" customFormat="1" ht="14.25">
      <c r="J1010" s="259"/>
    </row>
    <row r="1011" spans="10:10" s="238" customFormat="1" ht="14.25">
      <c r="J1011" s="259"/>
    </row>
  </sheetData>
  <autoFilter ref="A12:I18"/>
  <mergeCells count="12">
    <mergeCell ref="I10:I11"/>
    <mergeCell ref="A13:I13"/>
    <mergeCell ref="A5:I5"/>
    <mergeCell ref="A4:I4"/>
    <mergeCell ref="A7:I7"/>
    <mergeCell ref="A10:A11"/>
    <mergeCell ref="B10:B11"/>
    <mergeCell ref="C10:D10"/>
    <mergeCell ref="E10:E11"/>
    <mergeCell ref="F10:F11"/>
    <mergeCell ref="G10:G11"/>
    <mergeCell ref="H10:H11"/>
  </mergeCells>
  <printOptions horizontalCentered="1"/>
  <pageMargins left="0.17" right="0.39370078740157483" top="0.21" bottom="0.28999999999999998" header="0.16" footer="0.18"/>
  <pageSetup paperSize="9" scale="35" orientation="portrait" r:id="rId1"/>
  <headerFooter differentFirst="1">
    <oddHeader>&amp;CСтраница &amp;P из &amp;N&amp;R&amp;A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Прил.1</vt:lpstr>
      <vt:lpstr>Прил.2</vt:lpstr>
      <vt:lpstr>Прил.3</vt:lpstr>
      <vt:lpstr>Прил.4</vt:lpstr>
      <vt:lpstr>Прил.5</vt:lpstr>
      <vt:lpstr>Прил.6</vt:lpstr>
      <vt:lpstr>Прил.1!Заголовки_для_печати</vt:lpstr>
      <vt:lpstr>Прил.4!Заголовки_для_печати</vt:lpstr>
      <vt:lpstr>Прил.5!Заголовки_для_печати</vt:lpstr>
      <vt:lpstr>Прил.6!Заголовки_для_печати</vt:lpstr>
      <vt:lpstr>Прил.1!Область_печати</vt:lpstr>
      <vt:lpstr>Прил.4!Область_печати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2024-08-19T08:31:23Z</cp:lastPrinted>
  <dcterms:created xsi:type="dcterms:W3CDTF">2024-08-19T07:21:42Z</dcterms:created>
  <dcterms:modified xsi:type="dcterms:W3CDTF">2024-08-21T13:22:17Z</dcterms:modified>
</cp:coreProperties>
</file>