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19410" windowHeight="11010" activeTab="2"/>
  </bookViews>
  <sheets>
    <sheet name="Прил.1" sheetId="3" r:id="rId1"/>
    <sheet name="Прил.2" sheetId="5" r:id="rId2"/>
    <sheet name="Прил.3" sheetId="6" r:id="rId3"/>
  </sheets>
  <externalReferences>
    <externalReference r:id="rId4"/>
  </externalReferences>
  <definedNames>
    <definedName name="_xlnm._FilterDatabase" localSheetId="0" hidden="1">Прил.1!$A$13:$L$46</definedName>
    <definedName name="_xlnm._FilterDatabase" localSheetId="1" hidden="1">Прил.2!$A$15:$K$15</definedName>
    <definedName name="_xlnm.Print_Area" localSheetId="1">Прил.2!$A$1:$K$42</definedName>
  </definedNames>
  <calcPr calcId="125725"/>
</workbook>
</file>

<file path=xl/calcChain.xml><?xml version="1.0" encoding="utf-8"?>
<calcChain xmlns="http://schemas.openxmlformats.org/spreadsheetml/2006/main">
  <c r="K14" i="5"/>
  <c r="W44" i="3"/>
  <c r="X44" s="1"/>
  <c r="U44"/>
  <c r="W43"/>
  <c r="X43" s="1"/>
  <c r="U43"/>
  <c r="W42"/>
  <c r="X42" s="1"/>
  <c r="U42"/>
  <c r="W41"/>
  <c r="X41" s="1"/>
  <c r="U41"/>
  <c r="W40"/>
  <c r="X40" s="1"/>
  <c r="U40"/>
  <c r="W39"/>
  <c r="X39" s="1"/>
  <c r="U39"/>
  <c r="W38"/>
  <c r="X38" s="1"/>
  <c r="U38"/>
  <c r="W37"/>
  <c r="X37" s="1"/>
  <c r="U37"/>
  <c r="W36"/>
  <c r="X36" s="1"/>
  <c r="U36"/>
  <c r="W35"/>
  <c r="X35" s="1"/>
  <c r="U35"/>
  <c r="W34"/>
  <c r="X34" s="1"/>
  <c r="U34"/>
  <c r="W33"/>
  <c r="X33" s="1"/>
  <c r="U33"/>
  <c r="W32"/>
  <c r="X32" s="1"/>
  <c r="U32"/>
  <c r="W31"/>
  <c r="X31" s="1"/>
  <c r="U31"/>
  <c r="W30"/>
  <c r="X30" s="1"/>
  <c r="U30"/>
  <c r="W29"/>
  <c r="X29" s="1"/>
  <c r="U29"/>
  <c r="W28"/>
  <c r="X28" s="1"/>
  <c r="U28"/>
  <c r="W27"/>
  <c r="X27" s="1"/>
  <c r="U27"/>
  <c r="W26"/>
  <c r="X26" s="1"/>
  <c r="U26"/>
  <c r="W25"/>
  <c r="X25" s="1"/>
  <c r="U25"/>
  <c r="W24"/>
  <c r="X24" s="1"/>
  <c r="U24"/>
  <c r="W23"/>
  <c r="X23" s="1"/>
  <c r="U23"/>
  <c r="W22"/>
  <c r="X22" s="1"/>
  <c r="U22"/>
  <c r="W21"/>
  <c r="X21" s="1"/>
  <c r="U21"/>
  <c r="W20"/>
  <c r="X20" s="1"/>
  <c r="U20"/>
  <c r="W19"/>
  <c r="X19" s="1"/>
  <c r="U19"/>
  <c r="W18"/>
  <c r="X18" s="1"/>
  <c r="U18"/>
  <c r="X17"/>
  <c r="W17"/>
  <c r="U17"/>
  <c r="W16"/>
  <c r="X16" s="1"/>
  <c r="U16"/>
  <c r="W15"/>
  <c r="X15" s="1"/>
  <c r="U15"/>
  <c r="W14"/>
  <c r="X14" s="1"/>
  <c r="U14"/>
  <c r="W13"/>
  <c r="X13" s="1"/>
  <c r="U13"/>
  <c r="W12"/>
  <c r="X12" s="1"/>
  <c r="U12"/>
</calcChain>
</file>

<file path=xl/sharedStrings.xml><?xml version="1.0" encoding="utf-8"?>
<sst xmlns="http://schemas.openxmlformats.org/spreadsheetml/2006/main" count="395" uniqueCount="172">
  <si>
    <t>к Дополнительному соглашению к Тарифному соглашению на 2023 год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</si>
  <si>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</si>
  <si>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</si>
  <si>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</si>
  <si>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</si>
  <si>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</si>
  <si>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</si>
  <si>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</si>
  <si>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</si>
  <si>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</si>
  <si>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Приложение №2</t>
  </si>
  <si>
    <t>к Тарифному соглашению на 2023 год</t>
  </si>
  <si>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</si>
  <si>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№ п/п</t>
  </si>
  <si>
    <t>Медицинская организация</t>
  </si>
  <si>
    <t>Местонахождение фельдшерского, 
фельдшерско-акушерского пункта</t>
  </si>
  <si>
    <t xml:space="preserve">Численность застрахованного прикреплённого населения 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</si>
  <si>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</si>
  <si>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</si>
  <si>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t xml:space="preserve">Признак наличия лицензии </t>
  </si>
  <si>
    <t>Признак соответствия требованиям</t>
  </si>
  <si>
    <r>
      <t>КС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</si>
  <si>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</si>
  <si>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</si>
  <si>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Справочно:
среднегодовой размер ФОФАП</t>
  </si>
  <si>
    <t>Наименование</t>
  </si>
  <si>
    <t>Код</t>
  </si>
  <si>
    <t>Район / 
городской округ</t>
  </si>
  <si>
    <t>Населенный пункт</t>
  </si>
  <si>
    <t>11</t>
  </si>
  <si>
    <t>12</t>
  </si>
  <si>
    <t>13</t>
  </si>
  <si>
    <t>ВСЕГО</t>
  </si>
  <si>
    <t>Мурманская область</t>
  </si>
  <si>
    <t>×</t>
  </si>
  <si>
    <t>ГОБУЗ "Апатитско-Кировская ЦГБ"</t>
  </si>
  <si>
    <t>007</t>
  </si>
  <si>
    <t>1.1</t>
  </si>
  <si>
    <t>г. Кировск</t>
  </si>
  <si>
    <t>н.п. Титан</t>
  </si>
  <si>
    <t>IV - от 1500 до 2000 жителей</t>
  </si>
  <si>
    <t>есть</t>
  </si>
  <si>
    <t>не соответствует</t>
  </si>
  <si>
    <t>1.2</t>
  </si>
  <si>
    <t>н.п. Коашва</t>
  </si>
  <si>
    <t>III - от 900 до 1500 жителей</t>
  </si>
  <si>
    <t>ГОБУЗ "Кандалакшская ЦРБ"</t>
  </si>
  <si>
    <t>009</t>
  </si>
  <si>
    <t>2.1</t>
  </si>
  <si>
    <t>Кандалакшский р-н</t>
  </si>
  <si>
    <t xml:space="preserve">с. Лувеньга </t>
  </si>
  <si>
    <t>II - от 100 до 900 жителей</t>
  </si>
  <si>
    <t>соответствует</t>
  </si>
  <si>
    <t>2.2</t>
  </si>
  <si>
    <t>н.п. Лесозаводский</t>
  </si>
  <si>
    <t>2.3</t>
  </si>
  <si>
    <t xml:space="preserve">н.п. Белое море </t>
  </si>
  <si>
    <t>2.4</t>
  </si>
  <si>
    <t>н.п. Зареченск</t>
  </si>
  <si>
    <t>2.5</t>
  </si>
  <si>
    <t>Терский р-н</t>
  </si>
  <si>
    <t>с. Варзуга</t>
  </si>
  <si>
    <t>2.6</t>
  </si>
  <si>
    <t xml:space="preserve">с. Чаваньга </t>
  </si>
  <si>
    <t>2.7</t>
  </si>
  <si>
    <t>с. Ковдозеро</t>
  </si>
  <si>
    <t>2.8</t>
  </si>
  <si>
    <t xml:space="preserve">с. Чапома </t>
  </si>
  <si>
    <t>I - до 100 жителей</t>
  </si>
  <si>
    <t>ГОБУЗ "Кольская ЦРБ"</t>
  </si>
  <si>
    <t>013</t>
  </si>
  <si>
    <t>3.1</t>
  </si>
  <si>
    <t>Кольский район</t>
  </si>
  <si>
    <t>п.г.т. Мурмаши</t>
  </si>
  <si>
    <t>3.2</t>
  </si>
  <si>
    <t>н.п. Шонгуй</t>
  </si>
  <si>
    <t>3.4</t>
  </si>
  <si>
    <t>с. Ура-Губа</t>
  </si>
  <si>
    <t>3.3</t>
  </si>
  <si>
    <t>п. Туманный</t>
  </si>
  <si>
    <t>3.5</t>
  </si>
  <si>
    <t>н.п. Мишуково</t>
  </si>
  <si>
    <t>3.6</t>
  </si>
  <si>
    <t>с. Минькино</t>
  </si>
  <si>
    <t>3.7</t>
  </si>
  <si>
    <t>н.п. Килпъявр</t>
  </si>
  <si>
    <t>3.8</t>
  </si>
  <si>
    <t>ж.-д. ст. Лопарская</t>
  </si>
  <si>
    <t>3.9</t>
  </si>
  <si>
    <t>ж.-д. ст. Магнетиты</t>
  </si>
  <si>
    <t>ГОБУЗ "Ловозерская ЦРБ"</t>
  </si>
  <si>
    <t>014</t>
  </si>
  <si>
    <t>4.1</t>
  </si>
  <si>
    <t>Ловозерский р-н</t>
  </si>
  <si>
    <t>с. Краснощелье</t>
  </si>
  <si>
    <t>ГОАУЗ "Мончегорская ЦРБ"</t>
  </si>
  <si>
    <t>045</t>
  </si>
  <si>
    <t>5.1</t>
  </si>
  <si>
    <t>Ковдорский р-н</t>
  </si>
  <si>
    <t>н.п. Лейпи</t>
  </si>
  <si>
    <t>5.2</t>
  </si>
  <si>
    <t>с. Ёна</t>
  </si>
  <si>
    <t>ГОБУЗ "Печенгская ЦРБ"</t>
  </si>
  <si>
    <t>010</t>
  </si>
  <si>
    <t>6.1</t>
  </si>
  <si>
    <t>Печенгский р-н</t>
  </si>
  <si>
    <t>п. Корзуново</t>
  </si>
  <si>
    <t>п. Раякоски</t>
  </si>
  <si>
    <t>ГОБУЗ "ЦРБ ЗАТО г.Североморск"</t>
  </si>
  <si>
    <t>008</t>
  </si>
  <si>
    <t>7.1</t>
  </si>
  <si>
    <t>ГОБУЗ "ЦРБ ЗАТО г. Североморск"</t>
  </si>
  <si>
    <t>ЗАТО г. Североморск</t>
  </si>
  <si>
    <t>п. Щукозеро</t>
  </si>
  <si>
    <t>Приложение №1</t>
  </si>
  <si>
    <t>«Приложение № 2.2</t>
  </si>
  <si>
    <t>»</t>
  </si>
  <si>
    <t>Приложение №3</t>
  </si>
  <si>
    <t>Действует с 01.10.2023</t>
  </si>
  <si>
    <t>от 25.10.2023 №10</t>
  </si>
  <si>
    <r>
      <t>Размер базового подушевого норматива финансирования 
первичной медико-санитарной помощи в амбулаторных условиях (БПНФ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), 
коэффициенты дифференциации БПНФ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 xml:space="preserve">  и дифференцированные подушевые нормативы 
финансирования (ДПНФ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), в том числе базовая и стимулирующая части (ДПНФ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АППбаз</t>
    </r>
    <r>
      <rPr>
        <b/>
        <sz val="14"/>
        <color theme="1"/>
        <rFont val="Cambria"/>
        <family val="1"/>
        <charset val="204"/>
        <scheme val="major"/>
      </rPr>
      <t xml:space="preserve"> и ДПНФ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АППстим</t>
    </r>
    <r>
      <rPr>
        <b/>
        <sz val="14"/>
        <color theme="1"/>
        <rFont val="Cambria"/>
        <family val="1"/>
        <charset val="204"/>
        <scheme val="major"/>
      </rPr>
      <t>)</t>
    </r>
  </si>
  <si>
    <r>
      <t>БПНФ</t>
    </r>
    <r>
      <rPr>
        <vertAlign val="subscript"/>
        <sz val="12"/>
        <color indexed="8"/>
        <rFont val="Cambria"/>
        <family val="1"/>
        <charset val="204"/>
        <scheme val="major"/>
      </rPr>
      <t>АПП</t>
    </r>
  </si>
  <si>
    <r>
      <t>Коэффициенты дифференциации БПНФ</t>
    </r>
    <r>
      <rPr>
        <vertAlign val="subscript"/>
        <sz val="12"/>
        <color theme="1"/>
        <rFont val="Cambria"/>
        <family val="1"/>
        <charset val="204"/>
        <scheme val="major"/>
      </rPr>
      <t>АПП</t>
    </r>
  </si>
  <si>
    <r>
      <t>ДПНФ</t>
    </r>
    <r>
      <rPr>
        <vertAlign val="subscript"/>
        <sz val="12"/>
        <color indexed="8"/>
        <rFont val="Cambria"/>
        <family val="1"/>
        <charset val="204"/>
        <scheme val="major"/>
      </rPr>
      <t>АПП</t>
    </r>
  </si>
  <si>
    <t>в том числе</t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</si>
  <si>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ОТ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</si>
  <si>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ПВС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</si>
  <si>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УР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</si>
  <si>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ЗП</t>
    </r>
  </si>
  <si>
    <r>
      <t>ДПНФ</t>
    </r>
    <r>
      <rPr>
        <vertAlign val="subscript"/>
        <sz val="12"/>
        <color indexed="8"/>
        <rFont val="Cambria"/>
        <family val="1"/>
        <charset val="204"/>
        <scheme val="major"/>
      </rPr>
      <t>АППбаз</t>
    </r>
  </si>
  <si>
    <r>
      <t>ДПНФ</t>
    </r>
    <r>
      <rPr>
        <vertAlign val="subscript"/>
        <sz val="12"/>
        <color indexed="8"/>
        <rFont val="Cambria"/>
        <family val="1"/>
        <charset val="204"/>
        <scheme val="major"/>
      </rPr>
      <t>АППстим</t>
    </r>
  </si>
  <si>
    <t>ГОБУЗ "МОКБ им. П.А. Баяндина"</t>
  </si>
  <si>
    <t>041</t>
  </si>
  <si>
    <t>ГОБУЗ "Оленегорская ЦГБ"</t>
  </si>
  <si>
    <t>046</t>
  </si>
  <si>
    <t>ГОБУЗ "ГП № 1"</t>
  </si>
  <si>
    <t>101</t>
  </si>
  <si>
    <t>ГОБУЗ "ГП № 2"</t>
  </si>
  <si>
    <t>102</t>
  </si>
  <si>
    <t>ГОБУЗ "ДП № 1"</t>
  </si>
  <si>
    <t>098</t>
  </si>
  <si>
    <t>ГОБУЗ "ДП № 4"</t>
  </si>
  <si>
    <t>109</t>
  </si>
  <si>
    <t>ГОБУЗ "ДП № 5"</t>
  </si>
  <si>
    <t>152</t>
  </si>
  <si>
    <t>ФГБУ "ММЦ" ФМБА России</t>
  </si>
  <si>
    <t>030</t>
  </si>
  <si>
    <t>ФГБУЗ "МСЧ № 118" ФМБА России</t>
  </si>
  <si>
    <t>037</t>
  </si>
  <si>
    <t>ФГБУЗ "ЦМСЧ № 120" ФМБА России</t>
  </si>
  <si>
    <t>038</t>
  </si>
  <si>
    <t>ФГБУЗ "Больница КНЦ РАН"</t>
  </si>
  <si>
    <t>050</t>
  </si>
  <si>
    <t>ФКУЗ "МСЧ МВД России по МО"</t>
  </si>
  <si>
    <t>168</t>
  </si>
  <si>
    <t>ЧУЗ "ПК РЖД" г. Мурманск</t>
  </si>
  <si>
    <t>051</t>
  </si>
  <si>
    <t>ЧУЗ "ПК РЖД" г. Кандалакша</t>
  </si>
  <si>
    <t>052</t>
  </si>
  <si>
    <t>Поправочный коэффициент</t>
  </si>
  <si>
    <t>«Приложение № 2.3</t>
  </si>
  <si>
    <r>
      <t>Размер базового подушевого норматива финансирования скорой медицинской помощи (БПНФ</t>
    </r>
    <r>
      <rPr>
        <b/>
        <vertAlign val="subscript"/>
        <sz val="16"/>
        <color theme="1"/>
        <rFont val="Cambria"/>
        <family val="1"/>
        <charset val="204"/>
        <scheme val="major"/>
      </rPr>
      <t>СМП</t>
    </r>
    <r>
      <rPr>
        <b/>
        <sz val="16"/>
        <color theme="1"/>
        <rFont val="Cambria"/>
        <family val="1"/>
        <charset val="204"/>
        <scheme val="major"/>
      </rPr>
      <t>), 
коэффициенты дифференциации БПНФ</t>
    </r>
    <r>
      <rPr>
        <b/>
        <vertAlign val="subscript"/>
        <sz val="16"/>
        <color theme="1"/>
        <rFont val="Cambria"/>
        <family val="1"/>
        <charset val="204"/>
        <scheme val="major"/>
      </rPr>
      <t>СМП</t>
    </r>
    <r>
      <rPr>
        <b/>
        <sz val="16"/>
        <color theme="1"/>
        <rFont val="Cambria"/>
        <family val="1"/>
        <charset val="204"/>
        <scheme val="major"/>
      </rPr>
      <t>,</t>
    </r>
    <r>
      <rPr>
        <b/>
        <sz val="16"/>
        <color theme="1"/>
        <rFont val="Cambria"/>
        <family val="1"/>
        <charset val="204"/>
        <scheme val="major"/>
      </rPr>
      <t xml:space="preserve"> 
дифференцированные подушевые нормативы финансирования скорой медицинской помощи (ДПНФ</t>
    </r>
    <r>
      <rPr>
        <b/>
        <vertAlign val="subscript"/>
        <sz val="16"/>
        <color theme="1"/>
        <rFont val="Cambria"/>
        <family val="1"/>
        <charset val="204"/>
        <scheme val="major"/>
      </rPr>
      <t>СМП)</t>
    </r>
  </si>
  <si>
    <r>
      <t>БПНФ</t>
    </r>
    <r>
      <rPr>
        <vertAlign val="subscript"/>
        <sz val="12"/>
        <color indexed="8"/>
        <rFont val="Cambria"/>
        <family val="1"/>
        <charset val="204"/>
        <scheme val="major"/>
      </rPr>
      <t>СМП</t>
    </r>
  </si>
  <si>
    <t>Коэффициенты дифференциации (КД)</t>
  </si>
  <si>
    <r>
      <t>ДПНФ</t>
    </r>
    <r>
      <rPr>
        <vertAlign val="subscript"/>
        <sz val="12"/>
        <color indexed="8"/>
        <rFont val="Cambria"/>
        <family val="1"/>
        <charset val="204"/>
        <scheme val="major"/>
      </rPr>
      <t>СМП</t>
    </r>
  </si>
  <si>
    <r>
      <t>КД</t>
    </r>
    <r>
      <rPr>
        <vertAlign val="subscript"/>
        <sz val="12"/>
        <color indexed="8"/>
        <rFont val="Cambria"/>
        <family val="1"/>
        <charset val="204"/>
      </rPr>
      <t>ПВС</t>
    </r>
  </si>
  <si>
    <r>
      <t>КД</t>
    </r>
    <r>
      <rPr>
        <vertAlign val="subscript"/>
        <sz val="12"/>
        <color indexed="8"/>
        <rFont val="Cambria"/>
        <family val="1"/>
        <charset val="204"/>
      </rPr>
      <t>УР</t>
    </r>
  </si>
  <si>
    <r>
      <t>КД</t>
    </r>
    <r>
      <rPr>
        <vertAlign val="subscript"/>
        <sz val="12"/>
        <color indexed="8"/>
        <rFont val="Cambria"/>
        <family val="1"/>
        <charset val="204"/>
      </rPr>
      <t>ЗП</t>
    </r>
  </si>
  <si>
    <t>ГОБУЗ "МОССМП"</t>
  </si>
  <si>
    <t>ФГБУЗ "МСЧ № 118" ФМБА</t>
  </si>
  <si>
    <t>ФГБУЗ "ЦМСЧ № 120" ФМБА</t>
  </si>
  <si>
    <t>«Приложение № 4.2</t>
  </si>
</sst>
</file>

<file path=xl/styles.xml><?xml version="1.0" encoding="utf-8"?>
<styleSheet xmlns="http://schemas.openxmlformats.org/spreadsheetml/2006/main">
  <numFmts count="7">
    <numFmt numFmtId="164" formatCode="#,##0.000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0.0000"/>
    <numFmt numFmtId="168" formatCode="0.0000000"/>
    <numFmt numFmtId="169" formatCode="#,##0.00000"/>
    <numFmt numFmtId="174" formatCode="#,##0.000000"/>
  </numFmts>
  <fonts count="44">
    <font>
      <sz val="12"/>
      <color theme="1"/>
      <name val="Calibri"/>
      <family val="2"/>
      <charset val="204"/>
      <scheme val="minor"/>
    </font>
    <font>
      <sz val="12"/>
      <color theme="1"/>
      <name val="Cambria"/>
      <family val="2"/>
      <charset val="204"/>
    </font>
    <font>
      <sz val="14"/>
      <color theme="1"/>
      <name val="Times New Roman"/>
      <family val="2"/>
      <charset val="204"/>
    </font>
    <font>
      <sz val="1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sz val="12"/>
      <color theme="1"/>
      <name val="Calibri"/>
      <family val="2"/>
      <charset val="204"/>
      <scheme val="minor"/>
    </font>
    <font>
      <sz val="14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2"/>
      <color indexed="8"/>
      <name val="Cambria"/>
      <family val="1"/>
      <charset val="204"/>
      <scheme val="maj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b/>
      <sz val="16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i/>
      <sz val="14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vertAlign val="subscript"/>
      <sz val="11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color theme="1"/>
      <name val="Cambria"/>
      <family val="1"/>
      <charset val="204"/>
      <scheme val="major"/>
    </font>
    <font>
      <i/>
      <sz val="11"/>
      <color rgb="FFFF0000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b/>
      <vertAlign val="subscript"/>
      <sz val="14"/>
      <color theme="1"/>
      <name val="Cambria"/>
      <family val="1"/>
      <charset val="204"/>
      <scheme val="major"/>
    </font>
    <font>
      <vertAlign val="subscript"/>
      <sz val="12"/>
      <color indexed="8"/>
      <name val="Cambria"/>
      <family val="1"/>
      <charset val="204"/>
      <scheme val="major"/>
    </font>
    <font>
      <vertAlign val="subscript"/>
      <sz val="12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sz val="10"/>
      <color indexed="8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b/>
      <sz val="12"/>
      <color indexed="8"/>
      <name val="Cambria"/>
      <family val="1"/>
      <charset val="204"/>
      <scheme val="major"/>
    </font>
    <font>
      <b/>
      <sz val="16"/>
      <color theme="1"/>
      <name val="Cambria"/>
      <family val="1"/>
      <charset val="204"/>
      <scheme val="major"/>
    </font>
    <font>
      <b/>
      <vertAlign val="subscript"/>
      <sz val="16"/>
      <color theme="1"/>
      <name val="Cambria"/>
      <family val="1"/>
      <charset val="204"/>
      <scheme val="major"/>
    </font>
    <font>
      <sz val="12"/>
      <color indexed="8"/>
      <name val="Cambria"/>
      <family val="1"/>
      <charset val="204"/>
    </font>
    <font>
      <vertAlign val="subscript"/>
      <sz val="12"/>
      <color indexed="8"/>
      <name val="Cambria"/>
      <family val="1"/>
      <charset val="204"/>
    </font>
    <font>
      <sz val="9"/>
      <color indexed="8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12"/>
      <color indexed="8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6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10" fillId="0" borderId="0"/>
    <xf numFmtId="165" fontId="12" fillId="0" borderId="0" applyFont="0" applyFill="0" applyBorder="0" applyAlignment="0" applyProtection="0"/>
    <xf numFmtId="0" fontId="9" fillId="0" borderId="0"/>
    <xf numFmtId="0" fontId="9" fillId="0" borderId="0">
      <alignment vertical="top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9" fillId="0" borderId="0"/>
    <xf numFmtId="0" fontId="12" fillId="0" borderId="0">
      <alignment vertical="top"/>
    </xf>
    <xf numFmtId="0" fontId="2" fillId="0" borderId="0"/>
    <xf numFmtId="0" fontId="2" fillId="0" borderId="0"/>
    <xf numFmtId="0" fontId="12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4" fillId="0" borderId="0">
      <alignment vertical="top"/>
    </xf>
    <xf numFmtId="0" fontId="13" fillId="0" borderId="0"/>
    <xf numFmtId="0" fontId="12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12" fillId="0" borderId="0">
      <alignment vertical="top"/>
    </xf>
    <xf numFmtId="0" fontId="9" fillId="0" borderId="0"/>
    <xf numFmtId="9" fontId="1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9" fillId="0" borderId="0"/>
  </cellStyleXfs>
  <cellXfs count="151">
    <xf numFmtId="0" fontId="0" fillId="0" borderId="0" xfId="0"/>
    <xf numFmtId="0" fontId="6" fillId="0" borderId="0" xfId="0" applyFont="1" applyFill="1" applyAlignment="1">
      <alignment horizontal="right" vertical="top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7" fillId="0" borderId="0" xfId="0" applyFont="1"/>
    <xf numFmtId="0" fontId="7" fillId="0" borderId="0" xfId="55" applyFont="1" applyBorder="1"/>
    <xf numFmtId="0" fontId="7" fillId="0" borderId="0" xfId="53" applyFont="1" applyBorder="1"/>
    <xf numFmtId="0" fontId="17" fillId="0" borderId="0" xfId="20" applyFont="1"/>
    <xf numFmtId="49" fontId="17" fillId="0" borderId="0" xfId="20" applyNumberFormat="1" applyFont="1"/>
    <xf numFmtId="0" fontId="17" fillId="0" borderId="0" xfId="0" applyFont="1"/>
    <xf numFmtId="0" fontId="0" fillId="0" borderId="0" xfId="0" applyAlignment="1">
      <alignment vertical="center"/>
    </xf>
    <xf numFmtId="0" fontId="17" fillId="0" borderId="0" xfId="17" applyFont="1"/>
    <xf numFmtId="49" fontId="17" fillId="0" borderId="0" xfId="17" applyNumberFormat="1" applyFont="1"/>
    <xf numFmtId="0" fontId="17" fillId="0" borderId="0" xfId="14" applyFont="1"/>
    <xf numFmtId="0" fontId="19" fillId="0" borderId="0" xfId="14" applyFont="1"/>
    <xf numFmtId="0" fontId="19" fillId="0" borderId="0" xfId="17" applyFont="1"/>
    <xf numFmtId="0" fontId="19" fillId="2" borderId="1" xfId="17" applyFont="1" applyFill="1" applyBorder="1" applyAlignment="1">
      <alignment horizontal="center" vertical="center" wrapText="1"/>
    </xf>
    <xf numFmtId="49" fontId="19" fillId="2" borderId="1" xfId="17" applyNumberFormat="1" applyFont="1" applyFill="1" applyBorder="1" applyAlignment="1">
      <alignment horizontal="center" vertical="center" wrapText="1"/>
    </xf>
    <xf numFmtId="0" fontId="19" fillId="2" borderId="6" xfId="17" applyFont="1" applyFill="1" applyBorder="1" applyAlignment="1">
      <alignment horizontal="center" vertical="center" wrapText="1"/>
    </xf>
    <xf numFmtId="49" fontId="21" fillId="0" borderId="1" xfId="17" applyNumberFormat="1" applyFont="1" applyFill="1" applyBorder="1" applyAlignment="1">
      <alignment horizontal="center" vertical="center" wrapText="1"/>
    </xf>
    <xf numFmtId="0" fontId="21" fillId="0" borderId="1" xfId="17" applyFont="1" applyFill="1" applyBorder="1" applyAlignment="1">
      <alignment horizontal="center" vertical="center" wrapText="1"/>
    </xf>
    <xf numFmtId="49" fontId="21" fillId="0" borderId="1" xfId="14" applyNumberFormat="1" applyFont="1" applyFill="1" applyBorder="1" applyAlignment="1">
      <alignment horizontal="center" vertical="center" wrapText="1"/>
    </xf>
    <xf numFmtId="0" fontId="21" fillId="0" borderId="0" xfId="14" applyFont="1"/>
    <xf numFmtId="0" fontId="21" fillId="0" borderId="0" xfId="17" applyFont="1"/>
    <xf numFmtId="49" fontId="22" fillId="3" borderId="1" xfId="14" applyNumberFormat="1" applyFont="1" applyFill="1" applyBorder="1" applyAlignment="1">
      <alignment horizontal="center" vertical="center"/>
    </xf>
    <xf numFmtId="0" fontId="22" fillId="3" borderId="1" xfId="14" applyFont="1" applyFill="1" applyBorder="1" applyAlignment="1">
      <alignment vertical="center"/>
    </xf>
    <xf numFmtId="3" fontId="22" fillId="3" borderId="1" xfId="14" applyNumberFormat="1" applyFont="1" applyFill="1" applyBorder="1" applyAlignment="1">
      <alignment horizontal="center" vertical="center"/>
    </xf>
    <xf numFmtId="0" fontId="23" fillId="3" borderId="1" xfId="14" applyFont="1" applyFill="1" applyBorder="1" applyAlignment="1">
      <alignment horizontal="center" vertical="center"/>
    </xf>
    <xf numFmtId="4" fontId="22" fillId="3" borderId="1" xfId="14" applyNumberFormat="1" applyFont="1" applyFill="1" applyBorder="1" applyAlignment="1">
      <alignment horizontal="center" vertical="center"/>
    </xf>
    <xf numFmtId="167" fontId="24" fillId="3" borderId="1" xfId="14" applyNumberFormat="1" applyFont="1" applyFill="1" applyBorder="1" applyAlignment="1">
      <alignment horizontal="center" vertical="center"/>
    </xf>
    <xf numFmtId="4" fontId="19" fillId="0" borderId="0" xfId="14" applyNumberFormat="1" applyFont="1" applyAlignment="1">
      <alignment vertical="center"/>
    </xf>
    <xf numFmtId="4" fontId="0" fillId="0" borderId="0" xfId="0" applyNumberFormat="1"/>
    <xf numFmtId="0" fontId="19" fillId="0" borderId="0" xfId="14" applyFont="1" applyAlignment="1">
      <alignment vertical="center"/>
    </xf>
    <xf numFmtId="49" fontId="22" fillId="3" borderId="1" xfId="17" applyNumberFormat="1" applyFont="1" applyFill="1" applyBorder="1" applyAlignment="1">
      <alignment horizontal="center" vertical="center"/>
    </xf>
    <xf numFmtId="0" fontId="22" fillId="3" borderId="1" xfId="17" applyFont="1" applyFill="1" applyBorder="1" applyAlignment="1">
      <alignment vertical="center"/>
    </xf>
    <xf numFmtId="0" fontId="23" fillId="3" borderId="1" xfId="17" applyFont="1" applyFill="1" applyBorder="1" applyAlignment="1">
      <alignment horizontal="center" vertical="center"/>
    </xf>
    <xf numFmtId="3" fontId="22" fillId="3" borderId="1" xfId="17" applyNumberFormat="1" applyFont="1" applyFill="1" applyBorder="1" applyAlignment="1">
      <alignment horizontal="center" vertical="center"/>
    </xf>
    <xf numFmtId="0" fontId="19" fillId="0" borderId="0" xfId="17" applyFont="1" applyAlignment="1">
      <alignment vertical="center"/>
    </xf>
    <xf numFmtId="49" fontId="3" fillId="0" borderId="1" xfId="17" applyNumberFormat="1" applyFont="1" applyBorder="1" applyAlignment="1">
      <alignment horizontal="center" vertical="center"/>
    </xf>
    <xf numFmtId="0" fontId="3" fillId="0" borderId="1" xfId="17" applyFont="1" applyBorder="1" applyAlignment="1">
      <alignment vertical="center"/>
    </xf>
    <xf numFmtId="3" fontId="3" fillId="0" borderId="1" xfId="17" applyNumberFormat="1" applyFont="1" applyBorder="1" applyAlignment="1">
      <alignment horizontal="center" vertical="center"/>
    </xf>
    <xf numFmtId="4" fontId="3" fillId="0" borderId="1" xfId="17" applyNumberFormat="1" applyFont="1" applyBorder="1" applyAlignment="1">
      <alignment horizontal="center" vertical="center"/>
    </xf>
    <xf numFmtId="0" fontId="26" fillId="0" borderId="1" xfId="17" applyFont="1" applyBorder="1" applyAlignment="1">
      <alignment horizontal="center" vertical="center"/>
    </xf>
    <xf numFmtId="167" fontId="3" fillId="0" borderId="1" xfId="17" applyNumberFormat="1" applyFont="1" applyBorder="1" applyAlignment="1">
      <alignment horizontal="center" vertical="center"/>
    </xf>
    <xf numFmtId="4" fontId="3" fillId="0" borderId="1" xfId="14" applyNumberFormat="1" applyFont="1" applyBorder="1" applyAlignment="1">
      <alignment horizontal="center" vertical="center"/>
    </xf>
    <xf numFmtId="49" fontId="4" fillId="3" borderId="1" xfId="17" applyNumberFormat="1" applyFont="1" applyFill="1" applyBorder="1" applyAlignment="1">
      <alignment horizontal="center" vertical="center"/>
    </xf>
    <xf numFmtId="0" fontId="4" fillId="3" borderId="1" xfId="17" applyFont="1" applyFill="1" applyBorder="1" applyAlignment="1">
      <alignment vertical="center"/>
    </xf>
    <xf numFmtId="0" fontId="24" fillId="3" borderId="1" xfId="17" applyFont="1" applyFill="1" applyBorder="1" applyAlignment="1">
      <alignment horizontal="center" vertical="center"/>
    </xf>
    <xf numFmtId="3" fontId="4" fillId="3" borderId="1" xfId="17" applyNumberFormat="1" applyFont="1" applyFill="1" applyBorder="1" applyAlignment="1">
      <alignment horizontal="center" vertical="center"/>
    </xf>
    <xf numFmtId="3" fontId="3" fillId="0" borderId="1" xfId="17" applyNumberFormat="1" applyFont="1" applyFill="1" applyBorder="1" applyAlignment="1">
      <alignment horizontal="center" vertical="center"/>
    </xf>
    <xf numFmtId="0" fontId="27" fillId="0" borderId="1" xfId="17" applyFont="1" applyBorder="1" applyAlignment="1">
      <alignment horizontal="center" vertical="center"/>
    </xf>
    <xf numFmtId="167" fontId="3" fillId="0" borderId="1" xfId="17" applyNumberFormat="1" applyFont="1" applyFill="1" applyBorder="1" applyAlignment="1">
      <alignment horizontal="center" vertical="center"/>
    </xf>
    <xf numFmtId="4" fontId="3" fillId="0" borderId="1" xfId="17" applyNumberFormat="1" applyFont="1" applyFill="1" applyBorder="1" applyAlignment="1">
      <alignment horizontal="center" vertical="center"/>
    </xf>
    <xf numFmtId="167" fontId="3" fillId="2" borderId="1" xfId="17" applyNumberFormat="1" applyFont="1" applyFill="1" applyBorder="1" applyAlignment="1">
      <alignment horizontal="center" vertical="center"/>
    </xf>
    <xf numFmtId="4" fontId="3" fillId="2" borderId="1" xfId="17" applyNumberFormat="1" applyFont="1" applyFill="1" applyBorder="1" applyAlignment="1">
      <alignment horizontal="center" vertical="center"/>
    </xf>
    <xf numFmtId="4" fontId="3" fillId="2" borderId="1" xfId="14" applyNumberFormat="1" applyFont="1" applyFill="1" applyBorder="1" applyAlignment="1">
      <alignment horizontal="center" vertical="center"/>
    </xf>
    <xf numFmtId="49" fontId="3" fillId="0" borderId="1" xfId="17" applyNumberFormat="1" applyFont="1" applyFill="1" applyBorder="1" applyAlignment="1">
      <alignment horizontal="center" vertical="center"/>
    </xf>
    <xf numFmtId="0" fontId="3" fillId="0" borderId="1" xfId="17" applyFont="1" applyFill="1" applyBorder="1" applyAlignment="1">
      <alignment vertical="center"/>
    </xf>
    <xf numFmtId="0" fontId="27" fillId="0" borderId="1" xfId="17" applyFont="1" applyFill="1" applyBorder="1" applyAlignment="1">
      <alignment horizontal="center" vertical="center"/>
    </xf>
    <xf numFmtId="4" fontId="19" fillId="0" borderId="0" xfId="14" applyNumberFormat="1" applyFont="1" applyFill="1" applyAlignment="1">
      <alignment vertical="center"/>
    </xf>
    <xf numFmtId="0" fontId="19" fillId="0" borderId="0" xfId="14" applyFont="1" applyFill="1" applyAlignment="1">
      <alignment vertical="center"/>
    </xf>
    <xf numFmtId="0" fontId="19" fillId="0" borderId="0" xfId="17" applyFont="1" applyFill="1" applyAlignment="1">
      <alignment vertical="center"/>
    </xf>
    <xf numFmtId="49" fontId="19" fillId="0" borderId="0" xfId="17" applyNumberFormat="1" applyFont="1"/>
    <xf numFmtId="0" fontId="19" fillId="0" borderId="9" xfId="17" applyFont="1" applyBorder="1"/>
    <xf numFmtId="3" fontId="19" fillId="0" borderId="9" xfId="17" applyNumberFormat="1" applyFont="1" applyBorder="1"/>
    <xf numFmtId="4" fontId="19" fillId="0" borderId="0" xfId="17" applyNumberFormat="1" applyFont="1"/>
    <xf numFmtId="4" fontId="3" fillId="0" borderId="1" xfId="14" applyNumberFormat="1" applyFont="1" applyFill="1" applyBorder="1" applyAlignment="1">
      <alignment horizontal="center" vertical="center"/>
    </xf>
    <xf numFmtId="0" fontId="26" fillId="0" borderId="1" xfId="17" applyFont="1" applyFill="1" applyBorder="1" applyAlignment="1">
      <alignment horizontal="center" vertical="center"/>
    </xf>
    <xf numFmtId="0" fontId="27" fillId="2" borderId="1" xfId="17" applyFont="1" applyFill="1" applyBorder="1" applyAlignment="1">
      <alignment horizontal="center" vertical="center"/>
    </xf>
    <xf numFmtId="3" fontId="3" fillId="2" borderId="1" xfId="17" applyNumberFormat="1" applyFont="1" applyFill="1" applyBorder="1" applyAlignment="1">
      <alignment horizontal="center" vertical="center"/>
    </xf>
    <xf numFmtId="3" fontId="19" fillId="2" borderId="6" xfId="17" applyNumberFormat="1" applyFont="1" applyFill="1" applyBorder="1" applyAlignment="1">
      <alignment horizontal="center" vertical="center" wrapText="1"/>
    </xf>
    <xf numFmtId="3" fontId="19" fillId="2" borderId="8" xfId="17" applyNumberFormat="1" applyFont="1" applyFill="1" applyBorder="1" applyAlignment="1">
      <alignment horizontal="center" vertical="center" wrapText="1"/>
    </xf>
    <xf numFmtId="3" fontId="19" fillId="2" borderId="6" xfId="14" applyNumberFormat="1" applyFont="1" applyFill="1" applyBorder="1" applyAlignment="1">
      <alignment horizontal="center" vertical="center" wrapText="1"/>
    </xf>
    <xf numFmtId="3" fontId="19" fillId="2" borderId="8" xfId="14" applyNumberFormat="1" applyFont="1" applyFill="1" applyBorder="1" applyAlignment="1">
      <alignment horizontal="center" vertical="center" wrapText="1"/>
    </xf>
    <xf numFmtId="0" fontId="16" fillId="0" borderId="0" xfId="55" applyFont="1" applyBorder="1" applyAlignment="1">
      <alignment horizontal="center" vertical="center" wrapText="1"/>
    </xf>
    <xf numFmtId="0" fontId="18" fillId="0" borderId="0" xfId="20" applyFont="1" applyAlignment="1">
      <alignment horizontal="center" vertical="center" wrapText="1"/>
    </xf>
    <xf numFmtId="0" fontId="19" fillId="2" borderId="5" xfId="17" applyFont="1" applyFill="1" applyBorder="1" applyAlignment="1">
      <alignment horizontal="center" vertical="center" wrapText="1"/>
    </xf>
    <xf numFmtId="0" fontId="19" fillId="2" borderId="7" xfId="17" applyFont="1" applyFill="1" applyBorder="1" applyAlignment="1">
      <alignment horizontal="center" vertical="center" wrapText="1"/>
    </xf>
    <xf numFmtId="0" fontId="19" fillId="2" borderId="2" xfId="17" applyFont="1" applyFill="1" applyBorder="1" applyAlignment="1">
      <alignment horizontal="center" vertical="center" wrapText="1"/>
    </xf>
    <xf numFmtId="0" fontId="19" fillId="2" borderId="4" xfId="17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5" fillId="0" borderId="1" xfId="14" applyFont="1" applyFill="1" applyBorder="1" applyAlignment="1">
      <alignment horizontal="center" vertical="center"/>
    </xf>
    <xf numFmtId="0" fontId="24" fillId="3" borderId="1" xfId="14" applyFont="1" applyFill="1" applyBorder="1" applyAlignment="1">
      <alignment horizontal="center" vertical="center"/>
    </xf>
    <xf numFmtId="0" fontId="25" fillId="0" borderId="1" xfId="14" applyFont="1" applyBorder="1" applyAlignment="1">
      <alignment horizontal="center" vertical="center"/>
    </xf>
    <xf numFmtId="0" fontId="27" fillId="0" borderId="1" xfId="14" applyFont="1" applyFill="1" applyBorder="1" applyAlignment="1">
      <alignment horizontal="center" vertical="center"/>
    </xf>
    <xf numFmtId="167" fontId="3" fillId="0" borderId="1" xfId="14" applyNumberFormat="1" applyFont="1" applyFill="1" applyBorder="1" applyAlignment="1">
      <alignment horizontal="center" vertical="center"/>
    </xf>
    <xf numFmtId="0" fontId="26" fillId="0" borderId="1" xfId="14" applyFont="1" applyFill="1" applyBorder="1" applyAlignment="1">
      <alignment horizontal="center" vertical="center"/>
    </xf>
    <xf numFmtId="0" fontId="7" fillId="0" borderId="0" xfId="61" applyFont="1" applyBorder="1"/>
    <xf numFmtId="0" fontId="18" fillId="0" borderId="0" xfId="0" applyFont="1" applyAlignment="1">
      <alignment horizontal="center" vertical="center" wrapText="1"/>
    </xf>
    <xf numFmtId="168" fontId="17" fillId="0" borderId="0" xfId="0" applyNumberFormat="1" applyFont="1"/>
    <xf numFmtId="0" fontId="11" fillId="2" borderId="1" xfId="20" applyFont="1" applyFill="1" applyBorder="1" applyAlignment="1">
      <alignment horizontal="center" vertical="center" wrapText="1"/>
    </xf>
    <xf numFmtId="164" fontId="11" fillId="2" borderId="2" xfId="20" applyNumberFormat="1" applyFont="1" applyFill="1" applyBorder="1" applyAlignment="1">
      <alignment horizontal="center" vertical="center" wrapText="1"/>
    </xf>
    <xf numFmtId="4" fontId="17" fillId="2" borderId="2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 wrapText="1"/>
    </xf>
    <xf numFmtId="4" fontId="17" fillId="2" borderId="4" xfId="0" applyNumberFormat="1" applyFont="1" applyFill="1" applyBorder="1" applyAlignment="1">
      <alignment horizontal="center" vertical="center" wrapText="1"/>
    </xf>
    <xf numFmtId="164" fontId="11" fillId="2" borderId="1" xfId="20" applyNumberFormat="1" applyFont="1" applyFill="1" applyBorder="1" applyAlignment="1">
      <alignment horizontal="center" vertical="center" wrapText="1"/>
    </xf>
    <xf numFmtId="4" fontId="17" fillId="2" borderId="2" xfId="0" applyNumberFormat="1" applyFont="1" applyFill="1" applyBorder="1" applyAlignment="1">
      <alignment horizontal="center" vertical="center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164" fontId="11" fillId="2" borderId="1" xfId="20" applyNumberFormat="1" applyFont="1" applyFill="1" applyBorder="1" applyAlignment="1">
      <alignment vertical="center" wrapText="1"/>
    </xf>
    <xf numFmtId="10" fontId="33" fillId="2" borderId="1" xfId="20" applyNumberFormat="1" applyFont="1" applyFill="1" applyBorder="1" applyAlignment="1">
      <alignment horizontal="center" vertical="center" wrapText="1"/>
    </xf>
    <xf numFmtId="0" fontId="34" fillId="0" borderId="1" xfId="20" applyFont="1" applyFill="1" applyBorder="1" applyAlignment="1">
      <alignment horizontal="center" vertical="center" wrapText="1"/>
    </xf>
    <xf numFmtId="0" fontId="34" fillId="0" borderId="2" xfId="20" applyFont="1" applyFill="1" applyBorder="1" applyAlignment="1">
      <alignment horizontal="center" vertical="center" wrapText="1"/>
    </xf>
    <xf numFmtId="0" fontId="21" fillId="0" borderId="0" xfId="0" applyFont="1"/>
    <xf numFmtId="0" fontId="17" fillId="0" borderId="1" xfId="37" applyFont="1" applyBorder="1" applyAlignment="1">
      <alignment horizontal="center" vertical="center"/>
    </xf>
    <xf numFmtId="0" fontId="28" fillId="0" borderId="1" xfId="20" applyFont="1" applyBorder="1" applyAlignment="1">
      <alignment vertical="center" wrapText="1"/>
    </xf>
    <xf numFmtId="49" fontId="28" fillId="0" borderId="1" xfId="20" applyNumberFormat="1" applyFont="1" applyBorder="1" applyAlignment="1">
      <alignment horizontal="center" vertical="center" wrapText="1"/>
    </xf>
    <xf numFmtId="4" fontId="35" fillId="0" borderId="2" xfId="20" applyNumberFormat="1" applyFont="1" applyBorder="1" applyAlignment="1">
      <alignment horizontal="center" vertical="center"/>
    </xf>
    <xf numFmtId="169" fontId="17" fillId="0" borderId="1" xfId="20" applyNumberFormat="1" applyFont="1" applyBorder="1" applyAlignment="1">
      <alignment horizontal="center" vertical="center"/>
    </xf>
    <xf numFmtId="4" fontId="36" fillId="0" borderId="1" xfId="2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35" fillId="3" borderId="1" xfId="37" applyFont="1" applyFill="1" applyBorder="1" applyAlignment="1">
      <alignment horizontal="center" vertical="center"/>
    </xf>
    <xf numFmtId="0" fontId="29" fillId="3" borderId="1" xfId="20" applyFont="1" applyFill="1" applyBorder="1" applyAlignment="1">
      <alignment vertical="center" wrapText="1"/>
    </xf>
    <xf numFmtId="49" fontId="29" fillId="3" borderId="1" xfId="20" applyNumberFormat="1" applyFont="1" applyFill="1" applyBorder="1" applyAlignment="1">
      <alignment horizontal="center" vertical="center" wrapText="1"/>
    </xf>
    <xf numFmtId="169" fontId="35" fillId="3" borderId="2" xfId="20" applyNumberFormat="1" applyFont="1" applyFill="1" applyBorder="1" applyAlignment="1">
      <alignment horizontal="center" vertical="center"/>
    </xf>
    <xf numFmtId="169" fontId="35" fillId="3" borderId="1" xfId="20" applyNumberFormat="1" applyFont="1" applyFill="1" applyBorder="1" applyAlignment="1">
      <alignment horizontal="center" vertical="center"/>
    </xf>
    <xf numFmtId="169" fontId="36" fillId="3" borderId="1" xfId="20" applyNumberFormat="1" applyFont="1" applyFill="1" applyBorder="1" applyAlignment="1">
      <alignment horizontal="center" vertical="center"/>
    </xf>
    <xf numFmtId="169" fontId="17" fillId="0" borderId="0" xfId="0" applyNumberFormat="1" applyFont="1"/>
    <xf numFmtId="0" fontId="17" fillId="0" borderId="9" xfId="0" applyFont="1" applyBorder="1"/>
    <xf numFmtId="0" fontId="17" fillId="0" borderId="0" xfId="0" applyFont="1" applyBorder="1"/>
    <xf numFmtId="4" fontId="17" fillId="0" borderId="0" xfId="0" applyNumberFormat="1" applyFont="1" applyAlignment="1">
      <alignment vertical="center"/>
    </xf>
    <xf numFmtId="4" fontId="17" fillId="0" borderId="0" xfId="0" applyNumberFormat="1" applyFont="1"/>
    <xf numFmtId="0" fontId="7" fillId="0" borderId="0" xfId="44" applyFont="1" applyBorder="1"/>
    <xf numFmtId="0" fontId="37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164" fontId="39" fillId="2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2" fillId="0" borderId="0" xfId="0" applyFont="1"/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4" fontId="43" fillId="0" borderId="1" xfId="0" applyNumberFormat="1" applyFont="1" applyFill="1" applyBorder="1" applyAlignment="1">
      <alignment horizontal="center" vertical="center"/>
    </xf>
    <xf numFmtId="174" fontId="11" fillId="0" borderId="1" xfId="0" applyNumberFormat="1" applyFont="1" applyFill="1" applyBorder="1" applyAlignment="1">
      <alignment horizontal="center" vertical="center"/>
    </xf>
    <xf numFmtId="4" fontId="36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center"/>
    </xf>
    <xf numFmtId="174" fontId="28" fillId="0" borderId="1" xfId="0" applyNumberFormat="1" applyFont="1" applyFill="1" applyBorder="1" applyAlignment="1">
      <alignment horizontal="center" vertical="center"/>
    </xf>
    <xf numFmtId="4" fontId="29" fillId="0" borderId="1" xfId="0" applyNumberFormat="1" applyFont="1" applyFill="1" applyBorder="1" applyAlignment="1">
      <alignment horizontal="center" vertical="center"/>
    </xf>
    <xf numFmtId="0" fontId="28" fillId="0" borderId="0" xfId="0" applyFont="1"/>
    <xf numFmtId="4" fontId="28" fillId="0" borderId="0" xfId="0" applyNumberFormat="1" applyFont="1"/>
    <xf numFmtId="0" fontId="36" fillId="3" borderId="1" xfId="0" applyFont="1" applyFill="1" applyBorder="1" applyAlignment="1">
      <alignment horizontal="center" vertical="center"/>
    </xf>
    <xf numFmtId="0" fontId="36" fillId="3" borderId="1" xfId="0" applyFont="1" applyFill="1" applyBorder="1" applyAlignment="1">
      <alignment vertical="center"/>
    </xf>
    <xf numFmtId="4" fontId="43" fillId="3" borderId="1" xfId="0" applyNumberFormat="1" applyFont="1" applyFill="1" applyBorder="1" applyAlignment="1">
      <alignment horizontal="center" vertical="center"/>
    </xf>
    <xf numFmtId="174" fontId="36" fillId="3" borderId="1" xfId="0" applyNumberFormat="1" applyFont="1" applyFill="1" applyBorder="1" applyAlignment="1">
      <alignment horizontal="center" vertical="center"/>
    </xf>
    <xf numFmtId="4" fontId="36" fillId="3" borderId="1" xfId="0" applyNumberFormat="1" applyFont="1" applyFill="1" applyBorder="1" applyAlignment="1">
      <alignment horizontal="center" vertical="center"/>
    </xf>
    <xf numFmtId="4" fontId="17" fillId="0" borderId="0" xfId="0" applyNumberFormat="1" applyFont="1" applyBorder="1"/>
    <xf numFmtId="174" fontId="17" fillId="0" borderId="0" xfId="0" applyNumberFormat="1" applyFont="1" applyBorder="1"/>
  </cellXfs>
  <cellStyles count="146">
    <cellStyle name="Normal_Sheet1" xfId="5"/>
    <cellStyle name="Денежный 2" xfId="6"/>
    <cellStyle name="Обычный" xfId="0" builtinId="0"/>
    <cellStyle name="Обычный 10" xfId="7"/>
    <cellStyle name="Обычный 11" xfId="8"/>
    <cellStyle name="Обычный 12" xfId="9"/>
    <cellStyle name="Обычный 13" xfId="10"/>
    <cellStyle name="Обычный 13 2" xfId="11"/>
    <cellStyle name="Обычный 13 2 2" xfId="12"/>
    <cellStyle name="Обычный 13 2 3" xfId="13"/>
    <cellStyle name="Обычный 13 2 4" xfId="14"/>
    <cellStyle name="Обычный 13 2 4 2" xfId="15"/>
    <cellStyle name="Обычный 13 2 5" xfId="16"/>
    <cellStyle name="Обычный 13 2 6" xfId="17"/>
    <cellStyle name="Обычный 13 3" xfId="18"/>
    <cellStyle name="Обычный 13 4" xfId="19"/>
    <cellStyle name="Обычный 14" xfId="20"/>
    <cellStyle name="Обычный 15" xfId="21"/>
    <cellStyle name="Обычный 2" xfId="1"/>
    <cellStyle name="Обычный 2 2" xfId="22"/>
    <cellStyle name="Обычный 2 2 2" xfId="23"/>
    <cellStyle name="Обычный 2 2 2 2" xfId="24"/>
    <cellStyle name="Обычный 2 3" xfId="25"/>
    <cellStyle name="Обычный 2 4" xfId="26"/>
    <cellStyle name="Обычный 2 5" xfId="27"/>
    <cellStyle name="Обычный 2 5 2" xfId="28"/>
    <cellStyle name="Обычный 3" xfId="29"/>
    <cellStyle name="Обычный 3 2" xfId="30"/>
    <cellStyle name="Обычный 3 2 2" xfId="31"/>
    <cellStyle name="Обычный 3 2 2 2" xfId="32"/>
    <cellStyle name="Обычный 3 2 2 2 2" xfId="33"/>
    <cellStyle name="Обычный 3 2 2 2 3" xfId="34"/>
    <cellStyle name="Обычный 3 2 2 2 4" xfId="35"/>
    <cellStyle name="Обычный 3 2 2 2 4 2" xfId="36"/>
    <cellStyle name="Обычный 3 2 2 2 4 2 2" xfId="37"/>
    <cellStyle name="Обычный 3 2 2 2 4 2 2 2" xfId="145"/>
    <cellStyle name="Обычный 3 2 2 3" xfId="38"/>
    <cellStyle name="Обычный 3 2 2 4" xfId="39"/>
    <cellStyle name="Обычный 3 2 2 5" xfId="40"/>
    <cellStyle name="Обычный 3 2 3" xfId="41"/>
    <cellStyle name="Обычный 3 2 3 10" xfId="42"/>
    <cellStyle name="Обычный 3 2 3 11" xfId="43"/>
    <cellStyle name="Обычный 3 2 3 12" xfId="44"/>
    <cellStyle name="Обычный 3 2 3 13" xfId="45"/>
    <cellStyle name="Обычный 3 2 3 13 2" xfId="46"/>
    <cellStyle name="Обычный 3 2 3 14" xfId="47"/>
    <cellStyle name="Обычный 3 2 3 2" xfId="48"/>
    <cellStyle name="Обычный 3 2 3 2 2" xfId="49"/>
    <cellStyle name="Обычный 3 2 3 2 2 2" xfId="50"/>
    <cellStyle name="Обычный 3 2 3 3" xfId="51"/>
    <cellStyle name="Обычный 3 2 3 4" xfId="52"/>
    <cellStyle name="Обычный 3 2 3 4 2" xfId="53"/>
    <cellStyle name="Обычный 3 2 3 4 3" xfId="54"/>
    <cellStyle name="Обычный 3 2 3 4 4" xfId="55"/>
    <cellStyle name="Обычный 3 2 3 5" xfId="56"/>
    <cellStyle name="Обычный 3 2 3 5 2" xfId="57"/>
    <cellStyle name="Обычный 3 2 3 5 2 2" xfId="58"/>
    <cellStyle name="Обычный 3 2 3 5 2 2 2" xfId="59"/>
    <cellStyle name="Обычный 3 2 3 5 2 2 3" xfId="60"/>
    <cellStyle name="Обычный 3 2 3 5 2 2 3 2" xfId="61"/>
    <cellStyle name="Обычный 3 2 3 5 2 2 3 2 2" xfId="62"/>
    <cellStyle name="Обычный 3 2 3 5 2 3" xfId="63"/>
    <cellStyle name="Обычный 3 2 3 5 2 3 2" xfId="64"/>
    <cellStyle name="Обычный 3 2 3 5 2 3 2 2" xfId="65"/>
    <cellStyle name="Обычный 3 2 3 5 2 4" xfId="66"/>
    <cellStyle name="Обычный 3 2 3 5 2 4 2" xfId="67"/>
    <cellStyle name="Обычный 3 2 3 5 3" xfId="68"/>
    <cellStyle name="Обычный 3 2 3 5 3 2" xfId="69"/>
    <cellStyle name="Обычный 3 2 3 5 3 2 2" xfId="70"/>
    <cellStyle name="Обычный 3 2 3 5 3 2 2 2" xfId="71"/>
    <cellStyle name="Обычный 3 2 3 6" xfId="72"/>
    <cellStyle name="Обычный 3 2 3 7" xfId="73"/>
    <cellStyle name="Обычный 3 2 3 8" xfId="74"/>
    <cellStyle name="Обычный 3 2 3 9" xfId="75"/>
    <cellStyle name="Обычный 3 2 3 9 2" xfId="76"/>
    <cellStyle name="Обычный 3 3" xfId="77"/>
    <cellStyle name="Обычный 3 4" xfId="78"/>
    <cellStyle name="Обычный 3 4 2" xfId="79"/>
    <cellStyle name="Обычный 3 4 2 2" xfId="80"/>
    <cellStyle name="Обычный 3 4 2 2 2" xfId="81"/>
    <cellStyle name="Обычный 3 4 2 2 2 2" xfId="82"/>
    <cellStyle name="Обычный 3 4 2 3" xfId="83"/>
    <cellStyle name="Обычный 3 5" xfId="84"/>
    <cellStyle name="Обычный 3 5 2" xfId="85"/>
    <cellStyle name="Обычный 3 5 2 2" xfId="86"/>
    <cellStyle name="Обычный 3 5 2 3" xfId="87"/>
    <cellStyle name="Обычный 3 5 3" xfId="88"/>
    <cellStyle name="Обычный 3 6" xfId="89"/>
    <cellStyle name="Обычный 3 6 2" xfId="90"/>
    <cellStyle name="Обычный 3 6 2 2" xfId="91"/>
    <cellStyle name="Обычный 3 7" xfId="92"/>
    <cellStyle name="Обычный 3 7 2" xfId="93"/>
    <cellStyle name="Обычный 3 7 2 2" xfId="94"/>
    <cellStyle name="Обычный 3 7 2 3" xfId="95"/>
    <cellStyle name="Обычный 3 7 3" xfId="96"/>
    <cellStyle name="Обычный 3 7 3 2" xfId="97"/>
    <cellStyle name="Обычный 3 7 3 3" xfId="98"/>
    <cellStyle name="Обычный 3 7 3 3 2" xfId="99"/>
    <cellStyle name="Обычный 3 7 3 3 2 2" xfId="2"/>
    <cellStyle name="Обычный 3 7 3 3 2 2 2" xfId="4"/>
    <cellStyle name="Обычный 3 7 3 3 2 2 3" xfId="100"/>
    <cellStyle name="Обычный 3 7 3 3 2 2 3 2" xfId="101"/>
    <cellStyle name="Обычный 3 7 3 4" xfId="102"/>
    <cellStyle name="Обычный 3 7 3 4 2" xfId="103"/>
    <cellStyle name="Обычный 3 7 3 4 2 2" xfId="104"/>
    <cellStyle name="Обычный 3 7 3 5" xfId="105"/>
    <cellStyle name="Обычный 3 7 3 5 2" xfId="106"/>
    <cellStyle name="Обычный 3 7 3 5 2 2" xfId="107"/>
    <cellStyle name="Обычный 3 7 3 5 2 3" xfId="108"/>
    <cellStyle name="Обычный 3 7 3 5 2 3 2" xfId="109"/>
    <cellStyle name="Обычный 3 7 3 5 2 4" xfId="110"/>
    <cellStyle name="Обычный 3 7 3 5 3" xfId="111"/>
    <cellStyle name="Обычный 3 7 3 5 3 2" xfId="112"/>
    <cellStyle name="Обычный 3 7 3 5 4" xfId="113"/>
    <cellStyle name="Обычный 3 7 3 6" xfId="114"/>
    <cellStyle name="Обычный 3 7 3 6 2" xfId="3"/>
    <cellStyle name="Обычный 3 7 3 6 3" xfId="115"/>
    <cellStyle name="Обычный 3 7 3 6 4" xfId="116"/>
    <cellStyle name="Обычный 3 7 3 6 4 2" xfId="117"/>
    <cellStyle name="Обычный 3 7 4" xfId="118"/>
    <cellStyle name="Обычный 3 7 5" xfId="119"/>
    <cellStyle name="Обычный 4" xfId="120"/>
    <cellStyle name="Обычный 4 2" xfId="121"/>
    <cellStyle name="Обычный 4 3" xfId="122"/>
    <cellStyle name="Обычный 4 4" xfId="123"/>
    <cellStyle name="Обычный 5" xfId="124"/>
    <cellStyle name="Обычный 5 2" xfId="125"/>
    <cellStyle name="Обычный 6" xfId="126"/>
    <cellStyle name="Обычный 6 2" xfId="127"/>
    <cellStyle name="Обычный 6 2 2" xfId="128"/>
    <cellStyle name="Обычный 6 2 2 2" xfId="129"/>
    <cellStyle name="Обычный 6 2 2 2 2" xfId="130"/>
    <cellStyle name="Обычный 6 2 2 2 2 2" xfId="131"/>
    <cellStyle name="Обычный 6 2 2 2 2 2 2" xfId="132"/>
    <cellStyle name="Обычный 6 2 2 2 2 2 2 2" xfId="133"/>
    <cellStyle name="Обычный 6 2 3" xfId="134"/>
    <cellStyle name="Обычный 7" xfId="135"/>
    <cellStyle name="Обычный 7 2" xfId="136"/>
    <cellStyle name="Обычный 7 2 2" xfId="137"/>
    <cellStyle name="Обычный 7 2 2 2" xfId="138"/>
    <cellStyle name="Обычный 7 2 3" xfId="139"/>
    <cellStyle name="Обычный 8" xfId="140"/>
    <cellStyle name="Обычный 9" xfId="141"/>
    <cellStyle name="Процентный 2" xfId="142"/>
    <cellStyle name="Финансовый 2" xfId="143"/>
    <cellStyle name="Финансовый 3" xfId="1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86;&#1075;&#1083;&#1072;&#1096;%20&#1090;&#1072;&#1088;&#1080;&#1092;&#1099;/2022/2022%20&#1060;&#1040;&#1055;&#1099;/2022%20&#1060;&#1040;&#1055;&#1099;%20-%20&#1057;&#1042;&#1054;&#104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Лист2"/>
    </sheetNames>
    <sheetDataSet>
      <sheetData sheetId="0">
        <row r="11">
          <cell r="L11">
            <v>41497250.18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9727561.0699999984</v>
          </cell>
        </row>
        <row r="16">
          <cell r="L16">
            <v>1629277.14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18296836.510000002</v>
          </cell>
        </row>
        <row r="25">
          <cell r="L25">
            <v>2015441.15</v>
          </cell>
        </row>
        <row r="26">
          <cell r="L26">
            <v>2201407.75</v>
          </cell>
        </row>
        <row r="27">
          <cell r="L27">
            <v>2027472.8</v>
          </cell>
        </row>
        <row r="28">
          <cell r="L28">
            <v>2027472.8</v>
          </cell>
        </row>
        <row r="29">
          <cell r="L29">
            <v>1915150.81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253434.1</v>
          </cell>
        </row>
        <row r="43">
          <cell r="L43">
            <v>253434.1</v>
          </cell>
        </row>
      </sheetData>
      <sheetData sheetId="1">
        <row r="11">
          <cell r="L11">
            <v>37373573.25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8351718.0299999993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15549002.620000001</v>
          </cell>
        </row>
        <row r="25">
          <cell r="L25">
            <v>2015441.15</v>
          </cell>
        </row>
        <row r="26">
          <cell r="L26">
            <v>2201407.75</v>
          </cell>
        </row>
        <row r="27">
          <cell r="L27">
            <v>2027472.8</v>
          </cell>
        </row>
        <row r="28">
          <cell r="L28">
            <v>2027472.8</v>
          </cell>
        </row>
        <row r="29">
          <cell r="L29">
            <v>1629277.14</v>
          </cell>
        </row>
        <row r="30">
          <cell r="L30">
            <v>253434.1</v>
          </cell>
        </row>
        <row r="31">
          <cell r="L31">
            <v>2027472.8</v>
          </cell>
        </row>
        <row r="32">
          <cell r="L32">
            <v>1339551.28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253434.1</v>
          </cell>
        </row>
        <row r="43">
          <cell r="L43">
            <v>253434.1</v>
          </cell>
        </row>
      </sheetData>
      <sheetData sheetId="2">
        <row r="11">
          <cell r="L11">
            <v>39063174.580000006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8351718.0299999993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15576887.240000002</v>
          </cell>
        </row>
        <row r="25">
          <cell r="L25">
            <v>2015441.15</v>
          </cell>
        </row>
        <row r="26">
          <cell r="L26">
            <v>1541370.85</v>
          </cell>
        </row>
        <row r="27">
          <cell r="L27">
            <v>253434.1</v>
          </cell>
        </row>
        <row r="28">
          <cell r="L28">
            <v>2027472.8</v>
          </cell>
        </row>
        <row r="29">
          <cell r="L29">
            <v>1629277.14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1915150.81</v>
          </cell>
        </row>
        <row r="43">
          <cell r="L43">
            <v>1915150.81</v>
          </cell>
        </row>
      </sheetData>
      <sheetData sheetId="3">
        <row r="13">
          <cell r="K13">
            <v>0.55089999999999995</v>
          </cell>
        </row>
      </sheetData>
      <sheetData sheetId="4">
        <row r="13">
          <cell r="K13">
            <v>0.55089999999999995</v>
          </cell>
        </row>
      </sheetData>
      <sheetData sheetId="5">
        <row r="13">
          <cell r="K13">
            <v>0.55089999999999995</v>
          </cell>
        </row>
      </sheetData>
      <sheetData sheetId="6">
        <row r="11">
          <cell r="L11">
            <v>40080953.950000003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8351718.0300000003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15906745.09</v>
          </cell>
        </row>
        <row r="25">
          <cell r="L25">
            <v>2015441.15</v>
          </cell>
        </row>
        <row r="26">
          <cell r="L26">
            <v>1871228.7</v>
          </cell>
        </row>
        <row r="27">
          <cell r="L27">
            <v>2027472.8</v>
          </cell>
        </row>
        <row r="28">
          <cell r="L28">
            <v>253434.1</v>
          </cell>
        </row>
        <row r="29">
          <cell r="L29">
            <v>1629277.14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4054945.6</v>
          </cell>
        </row>
        <row r="37">
          <cell r="L37">
            <v>2027472.8</v>
          </cell>
        </row>
        <row r="38">
          <cell r="L38">
            <v>2027472.8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1915150.81</v>
          </cell>
        </row>
        <row r="43">
          <cell r="L43">
            <v>1915150.81</v>
          </cell>
        </row>
      </sheetData>
      <sheetData sheetId="7">
        <row r="13">
          <cell r="K13">
            <v>0.55089999999999995</v>
          </cell>
        </row>
      </sheetData>
      <sheetData sheetId="8">
        <row r="13">
          <cell r="K13">
            <v>0.55089999999999995</v>
          </cell>
        </row>
      </sheetData>
      <sheetData sheetId="9">
        <row r="13">
          <cell r="K13">
            <v>0.55089999999999995</v>
          </cell>
        </row>
      </sheetData>
      <sheetData sheetId="10">
        <row r="13">
          <cell r="K13">
            <v>0.55089999999999995</v>
          </cell>
        </row>
      </sheetData>
      <sheetData sheetId="11">
        <row r="13">
          <cell r="K13">
            <v>0.55089999999999995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50"/>
  <sheetViews>
    <sheetView view="pageBreakPreview" zoomScale="60" zoomScaleNormal="84" workbookViewId="0">
      <pane xSplit="3" ySplit="14" topLeftCell="D15" activePane="bottomRight" state="frozen"/>
      <selection pane="topRight" activeCell="D1" sqref="D1"/>
      <selection pane="bottomLeft" activeCell="A15" sqref="A15"/>
      <selection pane="bottomRight" activeCell="H48" sqref="H48"/>
    </sheetView>
  </sheetViews>
  <sheetFormatPr defaultColWidth="9.125" defaultRowHeight="15.75"/>
  <cols>
    <col min="1" max="1" width="5" style="15" customWidth="1"/>
    <col min="2" max="2" width="33.75" style="62" customWidth="1"/>
    <col min="3" max="3" width="6.25" style="62" customWidth="1"/>
    <col min="4" max="4" width="22.25" style="15" customWidth="1"/>
    <col min="5" max="5" width="21.625" style="15" customWidth="1"/>
    <col min="6" max="6" width="16.625" style="15" customWidth="1"/>
    <col min="7" max="7" width="24.625" style="15" customWidth="1"/>
    <col min="8" max="8" width="16.25" style="15" customWidth="1"/>
    <col min="9" max="9" width="10.125" style="15" customWidth="1"/>
    <col min="10" max="10" width="19.125" style="15" customWidth="1"/>
    <col min="11" max="11" width="10.125" style="15" customWidth="1"/>
    <col min="12" max="12" width="14.75" style="15" customWidth="1"/>
    <col min="13" max="13" width="17.75" style="14" customWidth="1"/>
    <col min="14" max="14" width="9.5" style="14" customWidth="1"/>
    <col min="15" max="15" width="13.625" bestFit="1" customWidth="1"/>
    <col min="16" max="16" width="10.125" customWidth="1"/>
    <col min="17" max="17" width="11.75" style="14" customWidth="1"/>
    <col min="18" max="19" width="9.125" style="15"/>
    <col min="20" max="24" width="9.125" style="15" hidden="1" customWidth="1"/>
    <col min="25" max="25" width="0" style="15" hidden="1" customWidth="1"/>
    <col min="26" max="16384" width="9.125" style="15"/>
  </cols>
  <sheetData>
    <row r="1" spans="1:30" s="9" customFormat="1" ht="18">
      <c r="M1" s="1" t="s">
        <v>114</v>
      </c>
    </row>
    <row r="2" spans="1:30" s="9" customFormat="1" ht="18">
      <c r="M2" s="2" t="s">
        <v>0</v>
      </c>
    </row>
    <row r="3" spans="1:30" s="9" customFormat="1" ht="18">
      <c r="M3" s="2" t="s">
        <v>119</v>
      </c>
    </row>
    <row r="4" spans="1:30" s="9" customFormat="1" ht="18">
      <c r="M4" s="3" t="s">
        <v>115</v>
      </c>
    </row>
    <row r="5" spans="1:30" s="9" customFormat="1" ht="18">
      <c r="M5" s="2" t="s">
        <v>11</v>
      </c>
    </row>
    <row r="6" spans="1:30" s="7" customFormat="1" ht="4.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6"/>
      <c r="N6" s="9"/>
      <c r="O6"/>
      <c r="P6"/>
      <c r="Q6" s="9"/>
    </row>
    <row r="7" spans="1:30" s="7" customFormat="1" ht="66.75" customHeight="1">
      <c r="A7" s="74" t="s">
        <v>12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10"/>
      <c r="O7"/>
      <c r="P7"/>
      <c r="Q7" s="9"/>
    </row>
    <row r="8" spans="1:30" s="11" customFormat="1" ht="5.25" customHeight="1">
      <c r="A8" s="7"/>
      <c r="B8" s="7"/>
      <c r="C8" s="7"/>
      <c r="D8" s="8"/>
      <c r="E8" s="7"/>
      <c r="F8" s="7"/>
      <c r="G8" s="7"/>
      <c r="H8" s="7"/>
      <c r="I8" s="7"/>
      <c r="J8" s="7"/>
      <c r="K8" s="7"/>
      <c r="L8" s="7"/>
      <c r="M8" s="9"/>
      <c r="N8" s="13"/>
      <c r="O8"/>
      <c r="P8"/>
      <c r="Q8" s="13"/>
    </row>
    <row r="9" spans="1:30" ht="38.65" customHeight="1">
      <c r="A9" s="75" t="s">
        <v>118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T9" s="15" t="s">
        <v>24</v>
      </c>
    </row>
    <row r="10" spans="1:30" ht="6" customHeight="1">
      <c r="A10" s="11"/>
      <c r="B10" s="12"/>
      <c r="C10" s="12"/>
      <c r="D10" s="11"/>
      <c r="E10" s="11"/>
      <c r="F10" s="11"/>
      <c r="G10" s="11"/>
      <c r="H10" s="11"/>
      <c r="I10" s="11"/>
      <c r="J10" s="11"/>
      <c r="K10" s="11"/>
      <c r="L10" s="11"/>
      <c r="M10" s="13"/>
    </row>
    <row r="11" spans="1:30" s="23" customFormat="1" ht="30" customHeight="1">
      <c r="A11" s="76" t="s">
        <v>13</v>
      </c>
      <c r="B11" s="78" t="s">
        <v>14</v>
      </c>
      <c r="C11" s="79"/>
      <c r="D11" s="78" t="s">
        <v>15</v>
      </c>
      <c r="E11" s="79"/>
      <c r="F11" s="70" t="s">
        <v>16</v>
      </c>
      <c r="G11" s="70" t="s">
        <v>17</v>
      </c>
      <c r="H11" s="70" t="s">
        <v>18</v>
      </c>
      <c r="I11" s="70" t="s">
        <v>19</v>
      </c>
      <c r="J11" s="70" t="s">
        <v>20</v>
      </c>
      <c r="K11" s="70" t="s">
        <v>21</v>
      </c>
      <c r="L11" s="72" t="s">
        <v>22</v>
      </c>
      <c r="M11" s="72" t="s">
        <v>23</v>
      </c>
      <c r="N11" s="22"/>
      <c r="O11"/>
      <c r="P11"/>
      <c r="Q11" s="22"/>
      <c r="T11" s="23" t="s">
        <v>31</v>
      </c>
    </row>
    <row r="12" spans="1:30" s="32" customFormat="1" ht="30" customHeight="1">
      <c r="A12" s="77"/>
      <c r="B12" s="16" t="s">
        <v>25</v>
      </c>
      <c r="C12" s="17" t="s">
        <v>26</v>
      </c>
      <c r="D12" s="18" t="s">
        <v>27</v>
      </c>
      <c r="E12" s="16" t="s">
        <v>28</v>
      </c>
      <c r="F12" s="71"/>
      <c r="G12" s="71"/>
      <c r="H12" s="71"/>
      <c r="I12" s="71"/>
      <c r="J12" s="71"/>
      <c r="K12" s="71"/>
      <c r="L12" s="73"/>
      <c r="M12" s="73"/>
      <c r="N12" s="30"/>
      <c r="O12"/>
      <c r="P12" s="31"/>
      <c r="Q12" s="30"/>
      <c r="S12" s="30"/>
      <c r="T12" s="32">
        <v>40489549.733055599</v>
      </c>
      <c r="U12" s="30">
        <f t="shared" ref="U12:U44" si="0">M14-T12</f>
        <v>8485785.6469444036</v>
      </c>
      <c r="W12" s="32">
        <f>('[1]01'!L11+'[1]02'!L11+'[1]03'!L11+'[1]07'!L11*9)/12</f>
        <v>39888548.630000003</v>
      </c>
      <c r="X12" s="30">
        <f t="shared" ref="X12:X44" si="1">M14-W12</f>
        <v>9086786.75</v>
      </c>
      <c r="AD12" s="30"/>
    </row>
    <row r="13" spans="1:30" s="37" customFormat="1" ht="18" customHeight="1">
      <c r="A13" s="19" t="s">
        <v>1</v>
      </c>
      <c r="B13" s="20">
        <v>2</v>
      </c>
      <c r="C13" s="19" t="s">
        <v>3</v>
      </c>
      <c r="D13" s="19" t="s">
        <v>4</v>
      </c>
      <c r="E13" s="20">
        <v>5</v>
      </c>
      <c r="F13" s="19" t="s">
        <v>6</v>
      </c>
      <c r="G13" s="19" t="s">
        <v>7</v>
      </c>
      <c r="H13" s="20">
        <v>8</v>
      </c>
      <c r="I13" s="19" t="s">
        <v>8</v>
      </c>
      <c r="J13" s="19" t="s">
        <v>9</v>
      </c>
      <c r="K13" s="19" t="s">
        <v>29</v>
      </c>
      <c r="L13" s="19" t="s">
        <v>30</v>
      </c>
      <c r="M13" s="21" t="s">
        <v>31</v>
      </c>
      <c r="N13" s="30"/>
      <c r="O13"/>
      <c r="P13" s="31"/>
      <c r="Q13" s="30"/>
      <c r="R13" s="32"/>
      <c r="S13" s="30"/>
      <c r="T13" s="32">
        <v>4002346.62</v>
      </c>
      <c r="U13" s="30">
        <f t="shared" si="0"/>
        <v>587266.68999999948</v>
      </c>
      <c r="W13" s="32">
        <f>('[1]01'!L12+'[1]02'!L12+'[1]03'!L12+'[1]07'!L12*9)/12</f>
        <v>4002346.6199999996</v>
      </c>
      <c r="X13" s="30">
        <f t="shared" si="1"/>
        <v>587266.68999999994</v>
      </c>
      <c r="AA13" s="32"/>
      <c r="AB13" s="32"/>
      <c r="AC13" s="32"/>
      <c r="AD13" s="30"/>
    </row>
    <row r="14" spans="1:30" s="37" customFormat="1" ht="18" customHeight="1">
      <c r="A14" s="24"/>
      <c r="B14" s="25" t="s">
        <v>32</v>
      </c>
      <c r="C14" s="24"/>
      <c r="D14" s="25" t="s">
        <v>33</v>
      </c>
      <c r="E14" s="25"/>
      <c r="F14" s="26">
        <v>10850</v>
      </c>
      <c r="G14" s="27" t="s">
        <v>34</v>
      </c>
      <c r="H14" s="28">
        <v>59231518.680000007</v>
      </c>
      <c r="I14" s="27" t="s">
        <v>34</v>
      </c>
      <c r="J14" s="27" t="s">
        <v>34</v>
      </c>
      <c r="K14" s="29" t="s">
        <v>34</v>
      </c>
      <c r="L14" s="28">
        <v>50097497.750000007</v>
      </c>
      <c r="M14" s="28">
        <v>48975335.380000003</v>
      </c>
      <c r="N14" s="30"/>
      <c r="O14" s="31"/>
      <c r="P14" s="31"/>
      <c r="Q14" s="30"/>
      <c r="R14" s="32"/>
      <c r="S14" s="30"/>
      <c r="T14" s="32">
        <v>1986905.47</v>
      </c>
      <c r="U14" s="30">
        <f t="shared" si="0"/>
        <v>289127.55999999982</v>
      </c>
      <c r="W14" s="32">
        <f>('[1]01'!L13+'[1]02'!L13+'[1]03'!L13+'[1]07'!L13*9)/12</f>
        <v>1986905.47</v>
      </c>
      <c r="X14" s="30">
        <f t="shared" si="1"/>
        <v>289127.55999999982</v>
      </c>
      <c r="AA14" s="32"/>
      <c r="AB14" s="32"/>
      <c r="AC14" s="32"/>
      <c r="AD14" s="30"/>
    </row>
    <row r="15" spans="1:30" s="37" customFormat="1" ht="18" customHeight="1">
      <c r="A15" s="33" t="s">
        <v>1</v>
      </c>
      <c r="B15" s="34" t="s">
        <v>35</v>
      </c>
      <c r="C15" s="33" t="s">
        <v>36</v>
      </c>
      <c r="D15" s="35" t="s">
        <v>34</v>
      </c>
      <c r="E15" s="34" t="s">
        <v>32</v>
      </c>
      <c r="F15" s="36">
        <v>2588</v>
      </c>
      <c r="G15" s="35" t="s">
        <v>34</v>
      </c>
      <c r="H15" s="28">
        <v>7349461.2000000002</v>
      </c>
      <c r="I15" s="27" t="s">
        <v>34</v>
      </c>
      <c r="J15" s="27" t="s">
        <v>34</v>
      </c>
      <c r="K15" s="29" t="s">
        <v>34</v>
      </c>
      <c r="L15" s="28">
        <v>4705333.08</v>
      </c>
      <c r="M15" s="28">
        <v>4589613.3099999996</v>
      </c>
      <c r="N15" s="30"/>
      <c r="O15" s="31"/>
      <c r="P15" s="31"/>
      <c r="Q15" s="30"/>
      <c r="R15" s="32"/>
      <c r="S15" s="30"/>
      <c r="T15" s="32">
        <v>2015441.15</v>
      </c>
      <c r="U15" s="30">
        <f t="shared" si="0"/>
        <v>298139.12999999989</v>
      </c>
      <c r="W15" s="32">
        <f>('[1]01'!L14+'[1]02'!L14+'[1]03'!L14+'[1]07'!L14*9)/12</f>
        <v>2015441.1499999997</v>
      </c>
      <c r="X15" s="30">
        <f t="shared" si="1"/>
        <v>298139.13000000012</v>
      </c>
      <c r="AA15" s="32"/>
      <c r="AB15" s="32"/>
      <c r="AC15" s="32"/>
      <c r="AD15" s="30"/>
    </row>
    <row r="16" spans="1:30" s="37" customFormat="1" ht="18" customHeight="1">
      <c r="A16" s="38" t="s">
        <v>37</v>
      </c>
      <c r="B16" s="39" t="s">
        <v>35</v>
      </c>
      <c r="C16" s="38" t="s">
        <v>36</v>
      </c>
      <c r="D16" s="39" t="s">
        <v>38</v>
      </c>
      <c r="E16" s="39" t="s">
        <v>39</v>
      </c>
      <c r="F16" s="40">
        <v>1668</v>
      </c>
      <c r="G16" s="39" t="s">
        <v>40</v>
      </c>
      <c r="H16" s="66">
        <v>3887442.9</v>
      </c>
      <c r="I16" s="81" t="s">
        <v>41</v>
      </c>
      <c r="J16" s="42" t="s">
        <v>42</v>
      </c>
      <c r="K16" s="53">
        <v>0.6</v>
      </c>
      <c r="L16" s="54">
        <v>2332465.7400000002</v>
      </c>
      <c r="M16" s="55">
        <v>2276033.0299999998</v>
      </c>
      <c r="N16" s="30"/>
      <c r="O16" s="31"/>
      <c r="P16" s="31"/>
      <c r="Q16" s="30"/>
      <c r="R16" s="32"/>
      <c r="S16" s="30"/>
      <c r="T16" s="32">
        <v>8485480.5477777794</v>
      </c>
      <c r="U16" s="30">
        <f t="shared" si="0"/>
        <v>4491684.7405555528</v>
      </c>
      <c r="W16" s="32">
        <f>('[1]01'!L15+'[1]02'!L15+'[1]03'!L15+'[1]07'!L15*9)/12</f>
        <v>8466371.6166666653</v>
      </c>
      <c r="X16" s="30">
        <f t="shared" si="1"/>
        <v>4510793.6716666669</v>
      </c>
      <c r="AA16" s="32"/>
      <c r="AB16" s="32"/>
      <c r="AC16" s="32"/>
      <c r="AD16" s="30"/>
    </row>
    <row r="17" spans="1:30" s="37" customFormat="1" ht="18" customHeight="1">
      <c r="A17" s="38" t="s">
        <v>43</v>
      </c>
      <c r="B17" s="39" t="s">
        <v>35</v>
      </c>
      <c r="C17" s="38" t="s">
        <v>36</v>
      </c>
      <c r="D17" s="39" t="s">
        <v>38</v>
      </c>
      <c r="E17" s="39" t="s">
        <v>44</v>
      </c>
      <c r="F17" s="40">
        <v>920</v>
      </c>
      <c r="G17" s="39" t="s">
        <v>45</v>
      </c>
      <c r="H17" s="66">
        <v>3462018.3</v>
      </c>
      <c r="I17" s="81" t="s">
        <v>41</v>
      </c>
      <c r="J17" s="42" t="s">
        <v>42</v>
      </c>
      <c r="K17" s="51">
        <v>0.68540000000000001</v>
      </c>
      <c r="L17" s="52">
        <v>2372867.34</v>
      </c>
      <c r="M17" s="66">
        <v>2313580.2799999998</v>
      </c>
      <c r="N17" s="30"/>
      <c r="O17" s="31"/>
      <c r="P17" s="31"/>
      <c r="Q17" s="30"/>
      <c r="R17" s="32"/>
      <c r="S17" s="30"/>
      <c r="T17" s="32">
        <v>387196.61777777801</v>
      </c>
      <c r="U17" s="30">
        <f t="shared" si="0"/>
        <v>1797989.5822222217</v>
      </c>
      <c r="W17" s="32">
        <f>('[1]01'!L16+'[1]02'!L16+'[1]03'!L16+'[1]07'!L16*9)/12</f>
        <v>368087.6866666667</v>
      </c>
      <c r="X17" s="30">
        <f t="shared" si="1"/>
        <v>1817098.513333333</v>
      </c>
      <c r="AA17" s="32"/>
      <c r="AB17" s="32"/>
      <c r="AC17" s="32"/>
      <c r="AD17" s="30"/>
    </row>
    <row r="18" spans="1:30" s="37" customFormat="1" ht="18" customHeight="1">
      <c r="A18" s="45" t="s">
        <v>2</v>
      </c>
      <c r="B18" s="46" t="s">
        <v>46</v>
      </c>
      <c r="C18" s="45" t="s">
        <v>47</v>
      </c>
      <c r="D18" s="47" t="s">
        <v>34</v>
      </c>
      <c r="E18" s="46" t="s">
        <v>32</v>
      </c>
      <c r="F18" s="48">
        <v>2215</v>
      </c>
      <c r="G18" s="47" t="s">
        <v>34</v>
      </c>
      <c r="H18" s="28">
        <v>17171193.16</v>
      </c>
      <c r="I18" s="82" t="s">
        <v>34</v>
      </c>
      <c r="J18" s="82" t="s">
        <v>34</v>
      </c>
      <c r="K18" s="29" t="s">
        <v>34</v>
      </c>
      <c r="L18" s="28">
        <v>13288772.839999998</v>
      </c>
      <c r="M18" s="28">
        <v>12977165.288333332</v>
      </c>
      <c r="N18" s="30"/>
      <c r="O18" s="31"/>
      <c r="P18" s="31"/>
      <c r="Q18" s="30"/>
      <c r="R18" s="32"/>
      <c r="S18" s="30"/>
      <c r="T18" s="32">
        <v>253434.1</v>
      </c>
      <c r="U18" s="30">
        <f t="shared" si="0"/>
        <v>1280384.52</v>
      </c>
      <c r="W18" s="32">
        <f>('[1]01'!L17+'[1]02'!L17+'[1]03'!L17+'[1]07'!L17*9)/12</f>
        <v>253434.1</v>
      </c>
      <c r="X18" s="30">
        <f t="shared" si="1"/>
        <v>1280384.52</v>
      </c>
      <c r="AA18" s="32"/>
      <c r="AB18" s="32"/>
      <c r="AC18" s="32"/>
      <c r="AD18" s="30"/>
    </row>
    <row r="19" spans="1:30" s="37" customFormat="1" ht="18" customHeight="1">
      <c r="A19" s="38" t="s">
        <v>48</v>
      </c>
      <c r="B19" s="39" t="s">
        <v>46</v>
      </c>
      <c r="C19" s="38" t="s">
        <v>47</v>
      </c>
      <c r="D19" s="39" t="s">
        <v>49</v>
      </c>
      <c r="E19" s="39" t="s">
        <v>50</v>
      </c>
      <c r="F19" s="49">
        <v>465</v>
      </c>
      <c r="G19" s="39" t="s">
        <v>51</v>
      </c>
      <c r="H19" s="66">
        <v>2185186.2000000002</v>
      </c>
      <c r="I19" s="81" t="s">
        <v>41</v>
      </c>
      <c r="J19" s="58" t="s">
        <v>52</v>
      </c>
      <c r="K19" s="51">
        <v>1</v>
      </c>
      <c r="L19" s="52">
        <v>2185186.2000000002</v>
      </c>
      <c r="M19" s="66">
        <v>2185186.1999999997</v>
      </c>
      <c r="N19" s="30"/>
      <c r="O19" s="31"/>
      <c r="P19" s="31"/>
      <c r="Q19" s="30"/>
      <c r="R19" s="32"/>
      <c r="S19" s="30"/>
      <c r="T19" s="32">
        <v>1915150.81</v>
      </c>
      <c r="U19" s="30">
        <f t="shared" si="0"/>
        <v>270035.38999999966</v>
      </c>
      <c r="W19" s="32">
        <f>('[1]01'!L18+'[1]02'!L18+'[1]03'!L18+'[1]07'!L18*9)/12</f>
        <v>1915150.8099999998</v>
      </c>
      <c r="X19" s="30">
        <f t="shared" si="1"/>
        <v>270035.3899999999</v>
      </c>
      <c r="AA19" s="32"/>
      <c r="AB19" s="32"/>
      <c r="AC19" s="32"/>
      <c r="AD19" s="30"/>
    </row>
    <row r="20" spans="1:30" s="37" customFormat="1" ht="18" customHeight="1">
      <c r="A20" s="38" t="s">
        <v>53</v>
      </c>
      <c r="B20" s="39" t="s">
        <v>46</v>
      </c>
      <c r="C20" s="38" t="s">
        <v>47</v>
      </c>
      <c r="D20" s="39" t="s">
        <v>49</v>
      </c>
      <c r="E20" s="39" t="s">
        <v>54</v>
      </c>
      <c r="F20" s="49">
        <v>325</v>
      </c>
      <c r="G20" s="39" t="s">
        <v>51</v>
      </c>
      <c r="H20" s="66">
        <v>2185186.2000000002</v>
      </c>
      <c r="I20" s="81" t="s">
        <v>41</v>
      </c>
      <c r="J20" s="58" t="s">
        <v>52</v>
      </c>
      <c r="K20" s="51">
        <v>1</v>
      </c>
      <c r="L20" s="52">
        <v>2185186.2000000002</v>
      </c>
      <c r="M20" s="66">
        <v>1533818.62</v>
      </c>
      <c r="N20" s="30"/>
      <c r="O20" s="31"/>
      <c r="P20" s="31"/>
      <c r="Q20" s="30"/>
      <c r="R20" s="32"/>
      <c r="S20" s="30"/>
      <c r="T20" s="32">
        <v>1915150.81</v>
      </c>
      <c r="U20" s="30">
        <f t="shared" si="0"/>
        <v>270035.38999999966</v>
      </c>
      <c r="W20" s="32">
        <f>('[1]01'!L19+'[1]02'!L19+'[1]03'!L19+'[1]07'!L19*9)/12</f>
        <v>1915150.8099999998</v>
      </c>
      <c r="X20" s="30">
        <f t="shared" si="1"/>
        <v>270035.3899999999</v>
      </c>
      <c r="AA20" s="32"/>
      <c r="AB20" s="32"/>
      <c r="AC20" s="32"/>
      <c r="AD20" s="30"/>
    </row>
    <row r="21" spans="1:30" s="37" customFormat="1" ht="18" customHeight="1">
      <c r="A21" s="38" t="s">
        <v>55</v>
      </c>
      <c r="B21" s="39" t="s">
        <v>46</v>
      </c>
      <c r="C21" s="38" t="s">
        <v>47</v>
      </c>
      <c r="D21" s="39" t="s">
        <v>49</v>
      </c>
      <c r="E21" s="39" t="s">
        <v>56</v>
      </c>
      <c r="F21" s="49">
        <v>439</v>
      </c>
      <c r="G21" s="39" t="s">
        <v>51</v>
      </c>
      <c r="H21" s="66">
        <v>2185186.2000000002</v>
      </c>
      <c r="I21" s="81" t="s">
        <v>41</v>
      </c>
      <c r="J21" s="58" t="s">
        <v>52</v>
      </c>
      <c r="K21" s="43">
        <v>1</v>
      </c>
      <c r="L21" s="41">
        <v>2185186.2000000002</v>
      </c>
      <c r="M21" s="66">
        <v>2185186.1999999997</v>
      </c>
      <c r="N21" s="30"/>
      <c r="O21" s="31"/>
      <c r="P21" s="31"/>
      <c r="Q21" s="30"/>
      <c r="R21" s="32"/>
      <c r="S21" s="30"/>
      <c r="T21" s="32">
        <v>1629277.14</v>
      </c>
      <c r="U21" s="30">
        <f t="shared" si="0"/>
        <v>126738.48999999976</v>
      </c>
      <c r="W21" s="32">
        <f>('[1]01'!L20+'[1]02'!L20+'[1]03'!L20+'[1]07'!L20*9)/12</f>
        <v>1629277.14</v>
      </c>
      <c r="X21" s="30">
        <f t="shared" si="1"/>
        <v>126738.48999999976</v>
      </c>
      <c r="AA21" s="32"/>
      <c r="AB21" s="32"/>
      <c r="AC21" s="32"/>
      <c r="AD21" s="30"/>
    </row>
    <row r="22" spans="1:30" s="37" customFormat="1" ht="18" customHeight="1">
      <c r="A22" s="38" t="s">
        <v>57</v>
      </c>
      <c r="B22" s="39" t="s">
        <v>46</v>
      </c>
      <c r="C22" s="38" t="s">
        <v>47</v>
      </c>
      <c r="D22" s="39" t="s">
        <v>49</v>
      </c>
      <c r="E22" s="39" t="s">
        <v>58</v>
      </c>
      <c r="F22" s="49">
        <v>419</v>
      </c>
      <c r="G22" s="39" t="s">
        <v>51</v>
      </c>
      <c r="H22" s="66">
        <v>2185186.2000000002</v>
      </c>
      <c r="I22" s="81" t="s">
        <v>41</v>
      </c>
      <c r="J22" s="58" t="s">
        <v>52</v>
      </c>
      <c r="K22" s="43">
        <v>1</v>
      </c>
      <c r="L22" s="41">
        <v>2185186.2000000002</v>
      </c>
      <c r="M22" s="66">
        <v>2185186.1999999997</v>
      </c>
      <c r="N22" s="30"/>
      <c r="O22" s="31"/>
      <c r="P22" s="31"/>
      <c r="Q22" s="30"/>
      <c r="R22" s="32"/>
      <c r="S22" s="30"/>
      <c r="T22" s="32">
        <v>253434.1</v>
      </c>
      <c r="U22" s="30">
        <f t="shared" si="0"/>
        <v>174225.05000000002</v>
      </c>
      <c r="W22" s="32">
        <f>('[1]01'!L21+'[1]02'!L21+'[1]03'!L21+'[1]07'!L21*9)/12</f>
        <v>253434.1</v>
      </c>
      <c r="X22" s="30">
        <f t="shared" si="1"/>
        <v>174225.05000000002</v>
      </c>
      <c r="AA22" s="32"/>
      <c r="AB22" s="32"/>
      <c r="AC22" s="32"/>
      <c r="AD22" s="30"/>
    </row>
    <row r="23" spans="1:30" s="37" customFormat="1" ht="18" customHeight="1">
      <c r="A23" s="38" t="s">
        <v>59</v>
      </c>
      <c r="B23" s="39" t="s">
        <v>46</v>
      </c>
      <c r="C23" s="38" t="s">
        <v>47</v>
      </c>
      <c r="D23" s="39" t="s">
        <v>60</v>
      </c>
      <c r="E23" s="39" t="s">
        <v>61</v>
      </c>
      <c r="F23" s="49">
        <v>268</v>
      </c>
      <c r="G23" s="39" t="s">
        <v>51</v>
      </c>
      <c r="H23" s="66">
        <v>2185186.2000000002</v>
      </c>
      <c r="I23" s="81" t="s">
        <v>41</v>
      </c>
      <c r="J23" s="42" t="s">
        <v>42</v>
      </c>
      <c r="K23" s="43">
        <v>0.80359999999999998</v>
      </c>
      <c r="L23" s="41">
        <v>1756015.63</v>
      </c>
      <c r="M23" s="66">
        <v>1756015.6299999997</v>
      </c>
      <c r="N23" s="30"/>
      <c r="O23" s="31"/>
      <c r="P23" s="31"/>
      <c r="Q23" s="30"/>
      <c r="R23" s="32"/>
      <c r="S23" s="30"/>
      <c r="T23" s="32">
        <v>1915150.81</v>
      </c>
      <c r="U23" s="30">
        <f t="shared" si="0"/>
        <v>-1085927.28</v>
      </c>
      <c r="W23" s="32">
        <f>('[1]01'!L22+'[1]02'!L22+'[1]03'!L22+'[1]07'!L22*9)/12</f>
        <v>1915150.8099999998</v>
      </c>
      <c r="X23" s="30">
        <f t="shared" si="1"/>
        <v>-1085927.2799999998</v>
      </c>
      <c r="AA23" s="32"/>
      <c r="AB23" s="32"/>
      <c r="AC23" s="32"/>
      <c r="AD23" s="30"/>
    </row>
    <row r="24" spans="1:30" s="37" customFormat="1" ht="18" customHeight="1">
      <c r="A24" s="38" t="s">
        <v>62</v>
      </c>
      <c r="B24" s="39" t="s">
        <v>46</v>
      </c>
      <c r="C24" s="38" t="s">
        <v>47</v>
      </c>
      <c r="D24" s="39" t="s">
        <v>60</v>
      </c>
      <c r="E24" s="39" t="s">
        <v>63</v>
      </c>
      <c r="F24" s="49">
        <v>107</v>
      </c>
      <c r="G24" s="39" t="s">
        <v>51</v>
      </c>
      <c r="H24" s="66">
        <v>2185186.2000000002</v>
      </c>
      <c r="I24" s="81" t="s">
        <v>41</v>
      </c>
      <c r="J24" s="42" t="s">
        <v>42</v>
      </c>
      <c r="K24" s="51">
        <v>0.29470000000000002</v>
      </c>
      <c r="L24" s="52">
        <v>643974.37</v>
      </c>
      <c r="M24" s="66">
        <v>427659.15</v>
      </c>
      <c r="N24" s="30"/>
      <c r="O24" s="31"/>
      <c r="P24" s="31"/>
      <c r="Q24" s="30"/>
      <c r="R24" s="32"/>
      <c r="S24" s="30"/>
      <c r="T24" s="32">
        <v>216686.16</v>
      </c>
      <c r="U24" s="30">
        <f t="shared" si="0"/>
        <v>1658203.6</v>
      </c>
      <c r="W24" s="32">
        <f>('[1]01'!L23+'[1]02'!L23+'[1]03'!L23+'[1]07'!L23*9)/12</f>
        <v>216686.16</v>
      </c>
      <c r="X24" s="30">
        <f t="shared" si="1"/>
        <v>1658203.6</v>
      </c>
      <c r="AA24" s="32"/>
      <c r="AB24" s="32"/>
      <c r="AC24" s="32"/>
      <c r="AD24" s="30"/>
    </row>
    <row r="25" spans="1:30" s="37" customFormat="1" ht="18" customHeight="1">
      <c r="A25" s="38" t="s">
        <v>64</v>
      </c>
      <c r="B25" s="39" t="s">
        <v>46</v>
      </c>
      <c r="C25" s="38" t="s">
        <v>47</v>
      </c>
      <c r="D25" s="39" t="s">
        <v>49</v>
      </c>
      <c r="E25" s="39" t="s">
        <v>65</v>
      </c>
      <c r="F25" s="49">
        <v>122</v>
      </c>
      <c r="G25" s="39" t="s">
        <v>51</v>
      </c>
      <c r="H25" s="66">
        <v>2185186.2000000002</v>
      </c>
      <c r="I25" s="81" t="s">
        <v>41</v>
      </c>
      <c r="J25" s="67" t="s">
        <v>42</v>
      </c>
      <c r="K25" s="53">
        <v>0.125</v>
      </c>
      <c r="L25" s="54">
        <v>273148.28000000003</v>
      </c>
      <c r="M25" s="66">
        <v>829223.53</v>
      </c>
      <c r="N25" s="30"/>
      <c r="O25" s="31"/>
      <c r="P25" s="31"/>
      <c r="Q25" s="30"/>
      <c r="R25" s="32"/>
      <c r="S25" s="30"/>
      <c r="T25" s="32">
        <v>17169532.059027798</v>
      </c>
      <c r="U25" s="30">
        <f t="shared" si="0"/>
        <v>2077133.2468055338</v>
      </c>
      <c r="W25" s="32">
        <f>('[1]01'!L24+'[1]02'!L24+'[1]03'!L24+'[1]07'!L24*9)/12</f>
        <v>16048619.348333335</v>
      </c>
      <c r="X25" s="30">
        <f t="shared" si="1"/>
        <v>3198045.9574999977</v>
      </c>
      <c r="AA25" s="32"/>
      <c r="AB25" s="32"/>
      <c r="AC25" s="32"/>
      <c r="AD25" s="30"/>
    </row>
    <row r="26" spans="1:30" s="37" customFormat="1" ht="18" customHeight="1">
      <c r="A26" s="38" t="s">
        <v>66</v>
      </c>
      <c r="B26" s="39" t="s">
        <v>46</v>
      </c>
      <c r="C26" s="38" t="s">
        <v>47</v>
      </c>
      <c r="D26" s="39" t="s">
        <v>60</v>
      </c>
      <c r="E26" s="39" t="s">
        <v>67</v>
      </c>
      <c r="F26" s="49">
        <v>70</v>
      </c>
      <c r="G26" s="39" t="s">
        <v>68</v>
      </c>
      <c r="H26" s="66">
        <v>1874889.76</v>
      </c>
      <c r="I26" s="81" t="s">
        <v>41</v>
      </c>
      <c r="J26" s="58" t="s">
        <v>52</v>
      </c>
      <c r="K26" s="51">
        <v>1</v>
      </c>
      <c r="L26" s="52">
        <v>1874889.76</v>
      </c>
      <c r="M26" s="66">
        <v>1874889.76</v>
      </c>
      <c r="N26" s="30"/>
      <c r="O26" s="31"/>
      <c r="P26" s="31"/>
      <c r="Q26" s="30"/>
      <c r="R26" s="32"/>
      <c r="S26" s="30"/>
      <c r="T26" s="32">
        <v>2015441.15</v>
      </c>
      <c r="U26" s="30">
        <f t="shared" si="0"/>
        <v>238852.06000000006</v>
      </c>
      <c r="W26" s="32">
        <f>('[1]01'!L25+'[1]02'!L25+'[1]03'!L25+'[1]07'!L25*9)/12</f>
        <v>2015441.1499999997</v>
      </c>
      <c r="X26" s="30">
        <f t="shared" si="1"/>
        <v>238852.06000000029</v>
      </c>
      <c r="AA26" s="32"/>
      <c r="AB26" s="32"/>
      <c r="AC26" s="32"/>
      <c r="AD26" s="30"/>
    </row>
    <row r="27" spans="1:30" s="37" customFormat="1" ht="18" customHeight="1">
      <c r="A27" s="45" t="s">
        <v>3</v>
      </c>
      <c r="B27" s="46" t="s">
        <v>69</v>
      </c>
      <c r="C27" s="45" t="s">
        <v>70</v>
      </c>
      <c r="D27" s="47" t="s">
        <v>34</v>
      </c>
      <c r="E27" s="46" t="s">
        <v>32</v>
      </c>
      <c r="F27" s="48">
        <v>3823</v>
      </c>
      <c r="G27" s="47" t="s">
        <v>34</v>
      </c>
      <c r="H27" s="28">
        <v>20633211.460000001</v>
      </c>
      <c r="I27" s="82" t="s">
        <v>34</v>
      </c>
      <c r="J27" s="82" t="s">
        <v>34</v>
      </c>
      <c r="K27" s="29" t="s">
        <v>34</v>
      </c>
      <c r="L27" s="28">
        <v>19544060.5</v>
      </c>
      <c r="M27" s="28">
        <v>19246665.305833332</v>
      </c>
      <c r="N27" s="30"/>
      <c r="O27" s="31"/>
      <c r="P27" s="31"/>
      <c r="Q27" s="30"/>
      <c r="R27" s="32"/>
      <c r="S27" s="30"/>
      <c r="T27" s="32">
        <v>1660544.17916667</v>
      </c>
      <c r="U27" s="30">
        <f t="shared" si="0"/>
        <v>488877.81083333027</v>
      </c>
      <c r="W27" s="32">
        <f>('[1]01'!L26+'[1]02'!L26+'[1]03'!L26+'[1]07'!L26*9)/12</f>
        <v>1898770.3875</v>
      </c>
      <c r="X27" s="30">
        <f t="shared" si="1"/>
        <v>250651.60250000027</v>
      </c>
      <c r="AA27" s="32"/>
      <c r="AB27" s="32"/>
      <c r="AC27" s="32"/>
      <c r="AD27" s="30"/>
    </row>
    <row r="28" spans="1:30" s="61" customFormat="1" ht="18" customHeight="1">
      <c r="A28" s="38" t="s">
        <v>71</v>
      </c>
      <c r="B28" s="39" t="s">
        <v>69</v>
      </c>
      <c r="C28" s="38" t="s">
        <v>70</v>
      </c>
      <c r="D28" s="39" t="s">
        <v>72</v>
      </c>
      <c r="E28" s="39" t="s">
        <v>73</v>
      </c>
      <c r="F28" s="40">
        <v>1241</v>
      </c>
      <c r="G28" s="39" t="s">
        <v>45</v>
      </c>
      <c r="H28" s="44">
        <v>3462018.3</v>
      </c>
      <c r="I28" s="83" t="s">
        <v>41</v>
      </c>
      <c r="J28" s="42" t="s">
        <v>42</v>
      </c>
      <c r="K28" s="53">
        <v>0.68540000000000001</v>
      </c>
      <c r="L28" s="54">
        <v>2372867.34</v>
      </c>
      <c r="M28" s="66">
        <v>2254293.21</v>
      </c>
      <c r="N28" s="59"/>
      <c r="O28" s="31"/>
      <c r="P28" s="31"/>
      <c r="Q28" s="30"/>
      <c r="R28" s="32"/>
      <c r="S28" s="30"/>
      <c r="T28" s="60">
        <v>1904275.66805556</v>
      </c>
      <c r="U28" s="59">
        <f t="shared" si="0"/>
        <v>280910.53194443975</v>
      </c>
      <c r="W28" s="60">
        <f>('[1]01'!L27+'[1]02'!L27+'[1]03'!L27+'[1]07'!L27*9)/12</f>
        <v>1879636.2416666665</v>
      </c>
      <c r="X28" s="59">
        <f t="shared" si="1"/>
        <v>305549.95833333326</v>
      </c>
      <c r="AA28" s="32"/>
      <c r="AB28" s="32"/>
      <c r="AC28" s="32"/>
      <c r="AD28" s="30"/>
    </row>
    <row r="29" spans="1:30" s="37" customFormat="1" ht="18" customHeight="1">
      <c r="A29" s="38" t="s">
        <v>74</v>
      </c>
      <c r="B29" s="39" t="s">
        <v>69</v>
      </c>
      <c r="C29" s="38" t="s">
        <v>70</v>
      </c>
      <c r="D29" s="39" t="s">
        <v>72</v>
      </c>
      <c r="E29" s="39" t="s">
        <v>75</v>
      </c>
      <c r="F29" s="40">
        <v>855</v>
      </c>
      <c r="G29" s="39" t="s">
        <v>51</v>
      </c>
      <c r="H29" s="44">
        <v>2185186.2000000002</v>
      </c>
      <c r="I29" s="83" t="s">
        <v>41</v>
      </c>
      <c r="J29" s="68" t="s">
        <v>52</v>
      </c>
      <c r="K29" s="53">
        <v>1</v>
      </c>
      <c r="L29" s="54">
        <v>2185186.2000000002</v>
      </c>
      <c r="M29" s="55">
        <v>2149421.9900000002</v>
      </c>
      <c r="N29" s="30"/>
      <c r="O29" s="31"/>
      <c r="P29" s="31"/>
      <c r="Q29" s="30"/>
      <c r="R29" s="32"/>
      <c r="S29" s="30"/>
      <c r="T29" s="32">
        <v>2027472.8</v>
      </c>
      <c r="U29" s="30">
        <f t="shared" si="0"/>
        <v>157713.39999999967</v>
      </c>
      <c r="W29" s="32">
        <f>('[1]01'!L28+'[1]02'!L28+'[1]03'!L28+'[1]07'!L28*9)/12</f>
        <v>696943.77500000002</v>
      </c>
      <c r="X29" s="30">
        <f t="shared" si="1"/>
        <v>1488242.4249999998</v>
      </c>
      <c r="AA29" s="32"/>
      <c r="AB29" s="32"/>
      <c r="AC29" s="32"/>
      <c r="AD29" s="30"/>
    </row>
    <row r="30" spans="1:30" s="37" customFormat="1" ht="18" customHeight="1">
      <c r="A30" s="56" t="s">
        <v>76</v>
      </c>
      <c r="B30" s="57" t="s">
        <v>69</v>
      </c>
      <c r="C30" s="56" t="s">
        <v>70</v>
      </c>
      <c r="D30" s="57" t="s">
        <v>72</v>
      </c>
      <c r="E30" s="57" t="s">
        <v>77</v>
      </c>
      <c r="F30" s="49">
        <v>441</v>
      </c>
      <c r="G30" s="57" t="s">
        <v>51</v>
      </c>
      <c r="H30" s="44">
        <v>2185186.2000000002</v>
      </c>
      <c r="I30" s="83" t="s">
        <v>41</v>
      </c>
      <c r="J30" s="58" t="s">
        <v>52</v>
      </c>
      <c r="K30" s="51">
        <v>1</v>
      </c>
      <c r="L30" s="52">
        <v>2185186.2000000002</v>
      </c>
      <c r="M30" s="66">
        <v>2185186.1999999997</v>
      </c>
      <c r="N30" s="30"/>
      <c r="O30" s="31"/>
      <c r="P30" s="31"/>
      <c r="Q30" s="30"/>
      <c r="R30" s="32"/>
      <c r="S30" s="30"/>
      <c r="T30" s="32">
        <v>1657070.4134722201</v>
      </c>
      <c r="U30" s="30">
        <f t="shared" si="0"/>
        <v>385058.93652778002</v>
      </c>
      <c r="W30" s="32">
        <f>('[1]01'!L29+'[1]02'!L29+'[1]03'!L29+'[1]07'!L29*9)/12</f>
        <v>1653099.9458333335</v>
      </c>
      <c r="X30" s="30">
        <f t="shared" si="1"/>
        <v>389029.40416666656</v>
      </c>
      <c r="AA30" s="32"/>
      <c r="AB30" s="32"/>
      <c r="AC30" s="32"/>
      <c r="AD30" s="30"/>
    </row>
    <row r="31" spans="1:30" s="37" customFormat="1" ht="18" customHeight="1">
      <c r="A31" s="38" t="s">
        <v>78</v>
      </c>
      <c r="B31" s="39" t="s">
        <v>69</v>
      </c>
      <c r="C31" s="38" t="s">
        <v>70</v>
      </c>
      <c r="D31" s="39" t="s">
        <v>72</v>
      </c>
      <c r="E31" s="39" t="s">
        <v>79</v>
      </c>
      <c r="F31" s="40">
        <v>315</v>
      </c>
      <c r="G31" s="39" t="s">
        <v>51</v>
      </c>
      <c r="H31" s="44">
        <v>2185186.2000000002</v>
      </c>
      <c r="I31" s="83" t="s">
        <v>41</v>
      </c>
      <c r="J31" s="58" t="s">
        <v>52</v>
      </c>
      <c r="K31" s="51">
        <v>1</v>
      </c>
      <c r="L31" s="52">
        <v>2185186.2000000002</v>
      </c>
      <c r="M31" s="66">
        <v>2185186.1999999997</v>
      </c>
      <c r="N31" s="30"/>
      <c r="O31" s="31"/>
      <c r="P31" s="31"/>
      <c r="Q31" s="30"/>
      <c r="R31" s="32"/>
      <c r="S31" s="30"/>
      <c r="T31" s="32">
        <v>1879636.24166667</v>
      </c>
      <c r="U31" s="30">
        <f t="shared" si="0"/>
        <v>305549.95833332976</v>
      </c>
      <c r="W31" s="32">
        <f>('[1]01'!L30+'[1]02'!L30+'[1]03'!L30+'[1]07'!L30*9)/12</f>
        <v>1879636.2416666665</v>
      </c>
      <c r="X31" s="30">
        <f t="shared" si="1"/>
        <v>305549.95833333326</v>
      </c>
      <c r="AA31" s="32"/>
      <c r="AB31" s="32"/>
      <c r="AC31" s="32"/>
      <c r="AD31" s="30"/>
    </row>
    <row r="32" spans="1:30" s="37" customFormat="1" ht="18" customHeight="1">
      <c r="A32" s="38" t="s">
        <v>80</v>
      </c>
      <c r="B32" s="39" t="s">
        <v>69</v>
      </c>
      <c r="C32" s="38" t="s">
        <v>70</v>
      </c>
      <c r="D32" s="39" t="s">
        <v>72</v>
      </c>
      <c r="E32" s="39" t="s">
        <v>81</v>
      </c>
      <c r="F32" s="40">
        <v>224</v>
      </c>
      <c r="G32" s="39" t="s">
        <v>51</v>
      </c>
      <c r="H32" s="44">
        <v>2185186.2000000002</v>
      </c>
      <c r="I32" s="83" t="s">
        <v>41</v>
      </c>
      <c r="J32" s="58" t="s">
        <v>52</v>
      </c>
      <c r="K32" s="51">
        <v>1</v>
      </c>
      <c r="L32" s="52">
        <v>2185186.2000000002</v>
      </c>
      <c r="M32" s="66">
        <v>2042129.35</v>
      </c>
      <c r="N32" s="30"/>
      <c r="O32" s="31"/>
      <c r="P32" s="31"/>
      <c r="Q32" s="30"/>
      <c r="R32" s="32"/>
      <c r="S32" s="30"/>
      <c r="T32" s="32">
        <v>2027472.8</v>
      </c>
      <c r="U32" s="30">
        <f t="shared" si="0"/>
        <v>157713.39999999967</v>
      </c>
      <c r="W32" s="32">
        <f>('[1]01'!L31+'[1]02'!L31+'[1]03'!L31+'[1]07'!L31*9)/12</f>
        <v>2027472.8</v>
      </c>
      <c r="X32" s="30">
        <f t="shared" si="1"/>
        <v>157713.39999999967</v>
      </c>
      <c r="AA32" s="32"/>
      <c r="AB32" s="32"/>
      <c r="AC32" s="32"/>
      <c r="AD32" s="30"/>
    </row>
    <row r="33" spans="1:30" s="37" customFormat="1" ht="18" customHeight="1">
      <c r="A33" s="38" t="s">
        <v>82</v>
      </c>
      <c r="B33" s="39" t="s">
        <v>69</v>
      </c>
      <c r="C33" s="38" t="s">
        <v>70</v>
      </c>
      <c r="D33" s="39" t="s">
        <v>72</v>
      </c>
      <c r="E33" s="39" t="s">
        <v>83</v>
      </c>
      <c r="F33" s="40">
        <v>391</v>
      </c>
      <c r="G33" s="39" t="s">
        <v>51</v>
      </c>
      <c r="H33" s="44">
        <v>2185186.2000000002</v>
      </c>
      <c r="I33" s="83" t="s">
        <v>41</v>
      </c>
      <c r="J33" s="58" t="s">
        <v>52</v>
      </c>
      <c r="K33" s="43">
        <v>1</v>
      </c>
      <c r="L33" s="41">
        <v>2185186.2000000002</v>
      </c>
      <c r="M33" s="66">
        <v>2185186.1999999997</v>
      </c>
      <c r="N33" s="30"/>
      <c r="O33" s="31"/>
      <c r="P33" s="31"/>
      <c r="Q33" s="30"/>
      <c r="R33" s="32"/>
      <c r="S33" s="30"/>
      <c r="T33" s="32">
        <v>1970146.0066666701</v>
      </c>
      <c r="U33" s="30">
        <f t="shared" si="0"/>
        <v>215040.19333332963</v>
      </c>
      <c r="W33" s="32">
        <f>('[1]01'!L32+'[1]02'!L32+'[1]03'!L32+'[1]07'!L32*9)/12</f>
        <v>1970146.0066666666</v>
      </c>
      <c r="X33" s="30">
        <f t="shared" si="1"/>
        <v>215040.19333333313</v>
      </c>
      <c r="AA33" s="32"/>
      <c r="AB33" s="32"/>
      <c r="AC33" s="32"/>
      <c r="AD33" s="30"/>
    </row>
    <row r="34" spans="1:30" s="37" customFormat="1" ht="18" customHeight="1">
      <c r="A34" s="38" t="s">
        <v>84</v>
      </c>
      <c r="B34" s="39" t="s">
        <v>69</v>
      </c>
      <c r="C34" s="38" t="s">
        <v>70</v>
      </c>
      <c r="D34" s="39" t="s">
        <v>72</v>
      </c>
      <c r="E34" s="39" t="s">
        <v>85</v>
      </c>
      <c r="F34" s="40">
        <v>117</v>
      </c>
      <c r="G34" s="39" t="s">
        <v>51</v>
      </c>
      <c r="H34" s="44">
        <v>2185186.2000000002</v>
      </c>
      <c r="I34" s="83" t="s">
        <v>41</v>
      </c>
      <c r="J34" s="50" t="s">
        <v>52</v>
      </c>
      <c r="K34" s="43">
        <v>1</v>
      </c>
      <c r="L34" s="41">
        <v>2185186.2000000002</v>
      </c>
      <c r="M34" s="66">
        <v>2185186.1999999997</v>
      </c>
      <c r="N34" s="30"/>
      <c r="O34" s="31"/>
      <c r="P34" s="31"/>
      <c r="Q34" s="30"/>
      <c r="R34" s="32"/>
      <c r="S34" s="30"/>
      <c r="T34" s="32">
        <v>2027472.8</v>
      </c>
      <c r="U34" s="30">
        <f t="shared" si="0"/>
        <v>-152583.04000000004</v>
      </c>
      <c r="W34" s="32">
        <f>('[1]01'!L33+'[1]02'!L33+'[1]03'!L33+'[1]07'!L33*9)/12</f>
        <v>2027472.8</v>
      </c>
      <c r="X34" s="30">
        <f t="shared" si="1"/>
        <v>-152583.04000000004</v>
      </c>
      <c r="AA34" s="32"/>
      <c r="AB34" s="32"/>
      <c r="AC34" s="32"/>
      <c r="AD34" s="30"/>
    </row>
    <row r="35" spans="1:30" s="37" customFormat="1" ht="18" customHeight="1">
      <c r="A35" s="38" t="s">
        <v>86</v>
      </c>
      <c r="B35" s="39" t="s">
        <v>69</v>
      </c>
      <c r="C35" s="38" t="s">
        <v>70</v>
      </c>
      <c r="D35" s="39" t="s">
        <v>72</v>
      </c>
      <c r="E35" s="39" t="s">
        <v>87</v>
      </c>
      <c r="F35" s="40">
        <v>163</v>
      </c>
      <c r="G35" s="39" t="s">
        <v>51</v>
      </c>
      <c r="H35" s="44">
        <v>2185186.2000000002</v>
      </c>
      <c r="I35" s="83" t="s">
        <v>41</v>
      </c>
      <c r="J35" s="50" t="s">
        <v>52</v>
      </c>
      <c r="K35" s="43">
        <v>1</v>
      </c>
      <c r="L35" s="41">
        <v>2185186.2000000002</v>
      </c>
      <c r="M35" s="66">
        <v>2185186.1999999997</v>
      </c>
      <c r="N35" s="30"/>
      <c r="O35" s="31"/>
      <c r="P35" s="31"/>
      <c r="Q35" s="30"/>
      <c r="R35" s="32"/>
      <c r="S35" s="30"/>
      <c r="T35" s="32">
        <v>1915150.81</v>
      </c>
      <c r="U35" s="30">
        <f t="shared" si="0"/>
        <v>126978.53000000003</v>
      </c>
      <c r="W35" s="32">
        <f>('[1]01'!L34+'[1]02'!L34+'[1]03'!L34+'[1]07'!L34*9)/12</f>
        <v>1915150.8099999998</v>
      </c>
      <c r="X35" s="30">
        <f t="shared" si="1"/>
        <v>126978.53000000026</v>
      </c>
      <c r="AA35" s="32"/>
      <c r="AB35" s="32"/>
      <c r="AC35" s="32"/>
      <c r="AD35" s="30"/>
    </row>
    <row r="36" spans="1:30" s="37" customFormat="1" ht="18" customHeight="1">
      <c r="A36" s="38" t="s">
        <v>88</v>
      </c>
      <c r="B36" s="39" t="s">
        <v>69</v>
      </c>
      <c r="C36" s="38" t="s">
        <v>70</v>
      </c>
      <c r="D36" s="39" t="s">
        <v>72</v>
      </c>
      <c r="E36" s="39" t="s">
        <v>89</v>
      </c>
      <c r="F36" s="40">
        <v>76</v>
      </c>
      <c r="G36" s="39" t="s">
        <v>68</v>
      </c>
      <c r="H36" s="44">
        <v>1874889.76</v>
      </c>
      <c r="I36" s="83" t="s">
        <v>41</v>
      </c>
      <c r="J36" s="50" t="s">
        <v>52</v>
      </c>
      <c r="K36" s="43">
        <v>1</v>
      </c>
      <c r="L36" s="41">
        <v>1874889.76</v>
      </c>
      <c r="M36" s="66">
        <v>1874889.76</v>
      </c>
      <c r="N36" s="30"/>
      <c r="O36" s="31"/>
      <c r="P36" s="31"/>
      <c r="Q36" s="30"/>
      <c r="R36" s="32"/>
      <c r="S36" s="30"/>
      <c r="T36" s="32">
        <v>1915150.81</v>
      </c>
      <c r="U36" s="30">
        <f t="shared" si="0"/>
        <v>126978.53000000003</v>
      </c>
      <c r="W36" s="32">
        <f>('[1]01'!L35+'[1]02'!L35+'[1]03'!L35+'[1]07'!L35*9)/12</f>
        <v>1915150.8099999998</v>
      </c>
      <c r="X36" s="30">
        <f t="shared" si="1"/>
        <v>126978.53000000026</v>
      </c>
      <c r="AA36" s="32"/>
      <c r="AB36" s="32"/>
      <c r="AC36" s="32"/>
      <c r="AD36" s="30"/>
    </row>
    <row r="37" spans="1:30" s="37" customFormat="1" ht="18" customHeight="1">
      <c r="A37" s="45" t="s">
        <v>4</v>
      </c>
      <c r="B37" s="46" t="s">
        <v>90</v>
      </c>
      <c r="C37" s="45" t="s">
        <v>91</v>
      </c>
      <c r="D37" s="47" t="s">
        <v>34</v>
      </c>
      <c r="E37" s="46" t="s">
        <v>32</v>
      </c>
      <c r="F37" s="48">
        <v>216</v>
      </c>
      <c r="G37" s="47" t="s">
        <v>34</v>
      </c>
      <c r="H37" s="28">
        <v>2185186.2000000002</v>
      </c>
      <c r="I37" s="82" t="s">
        <v>34</v>
      </c>
      <c r="J37" s="82" t="s">
        <v>34</v>
      </c>
      <c r="K37" s="29" t="s">
        <v>34</v>
      </c>
      <c r="L37" s="28">
        <v>1756015.63</v>
      </c>
      <c r="M37" s="28">
        <v>2042129.34</v>
      </c>
      <c r="N37" s="30"/>
      <c r="O37" s="31"/>
      <c r="P37" s="31"/>
      <c r="Q37" s="30"/>
      <c r="R37" s="32"/>
      <c r="S37" s="30"/>
      <c r="T37" s="32">
        <v>3367024.08</v>
      </c>
      <c r="U37" s="30">
        <f t="shared" si="0"/>
        <v>1003348.3199999994</v>
      </c>
      <c r="W37" s="32">
        <f>('[1]01'!L36+'[1]02'!L36+'[1]03'!L36+'[1]07'!L36*9)/12</f>
        <v>3882965.22</v>
      </c>
      <c r="X37" s="30">
        <f t="shared" si="1"/>
        <v>487407.17999999924</v>
      </c>
      <c r="AA37" s="32"/>
      <c r="AB37" s="32"/>
      <c r="AC37" s="32"/>
      <c r="AD37" s="30"/>
    </row>
    <row r="38" spans="1:30" s="37" customFormat="1" ht="18" customHeight="1">
      <c r="A38" s="38" t="s">
        <v>92</v>
      </c>
      <c r="B38" s="39" t="s">
        <v>90</v>
      </c>
      <c r="C38" s="38" t="s">
        <v>91</v>
      </c>
      <c r="D38" s="39" t="s">
        <v>93</v>
      </c>
      <c r="E38" s="39" t="s">
        <v>94</v>
      </c>
      <c r="F38" s="69">
        <v>216</v>
      </c>
      <c r="G38" s="39" t="s">
        <v>51</v>
      </c>
      <c r="H38" s="66">
        <v>2185186.2000000002</v>
      </c>
      <c r="I38" s="81" t="s">
        <v>41</v>
      </c>
      <c r="J38" s="42" t="s">
        <v>42</v>
      </c>
      <c r="K38" s="43">
        <v>0.80359999999999998</v>
      </c>
      <c r="L38" s="41">
        <v>1756015.63</v>
      </c>
      <c r="M38" s="66">
        <v>2042129.34</v>
      </c>
      <c r="N38" s="30"/>
      <c r="O38" s="31"/>
      <c r="P38" s="31"/>
      <c r="Q38" s="30"/>
      <c r="R38" s="32"/>
      <c r="S38" s="30"/>
      <c r="T38" s="32">
        <v>2027472.8</v>
      </c>
      <c r="U38" s="30">
        <f t="shared" si="0"/>
        <v>157713.39999999967</v>
      </c>
      <c r="W38" s="32">
        <f>('[1]01'!L37+'[1]02'!L37+'[1]03'!L37+'[1]07'!L37*9)/12</f>
        <v>2027472.8</v>
      </c>
      <c r="X38" s="30">
        <f t="shared" si="1"/>
        <v>157713.39999999967</v>
      </c>
      <c r="AA38" s="32"/>
      <c r="AB38" s="32"/>
      <c r="AC38" s="32"/>
      <c r="AD38" s="30"/>
    </row>
    <row r="39" spans="1:30" s="37" customFormat="1" ht="18" customHeight="1">
      <c r="A39" s="45" t="s">
        <v>5</v>
      </c>
      <c r="B39" s="46" t="s">
        <v>95</v>
      </c>
      <c r="C39" s="45" t="s">
        <v>96</v>
      </c>
      <c r="D39" s="47" t="s">
        <v>34</v>
      </c>
      <c r="E39" s="46" t="s">
        <v>32</v>
      </c>
      <c r="F39" s="48">
        <v>399</v>
      </c>
      <c r="G39" s="47" t="s">
        <v>34</v>
      </c>
      <c r="H39" s="28">
        <v>4370372.4000000004</v>
      </c>
      <c r="I39" s="82" t="s">
        <v>34</v>
      </c>
      <c r="J39" s="82" t="s">
        <v>34</v>
      </c>
      <c r="K39" s="29" t="s">
        <v>34</v>
      </c>
      <c r="L39" s="28">
        <v>4370372.4000000004</v>
      </c>
      <c r="M39" s="28">
        <v>4370372.3999999994</v>
      </c>
      <c r="N39" s="30"/>
      <c r="O39" s="31"/>
      <c r="P39" s="31"/>
      <c r="Q39" s="30"/>
      <c r="R39" s="32"/>
      <c r="S39" s="30"/>
      <c r="T39" s="32">
        <v>1339551.28</v>
      </c>
      <c r="U39" s="30">
        <f t="shared" si="0"/>
        <v>845634.91999999969</v>
      </c>
      <c r="W39" s="32">
        <f>('[1]01'!L38+'[1]02'!L38+'[1]03'!L38+'[1]07'!L38*9)/12</f>
        <v>1855492.42</v>
      </c>
      <c r="X39" s="30">
        <f t="shared" si="1"/>
        <v>329693.7799999998</v>
      </c>
      <c r="AA39" s="32"/>
      <c r="AB39" s="32"/>
      <c r="AC39" s="32"/>
      <c r="AD39" s="30"/>
    </row>
    <row r="40" spans="1:30" s="37" customFormat="1" ht="18" customHeight="1">
      <c r="A40" s="38" t="s">
        <v>97</v>
      </c>
      <c r="B40" s="39" t="s">
        <v>95</v>
      </c>
      <c r="C40" s="38" t="s">
        <v>96</v>
      </c>
      <c r="D40" s="39" t="s">
        <v>98</v>
      </c>
      <c r="E40" s="39" t="s">
        <v>99</v>
      </c>
      <c r="F40" s="40">
        <v>234</v>
      </c>
      <c r="G40" s="39" t="s">
        <v>51</v>
      </c>
      <c r="H40" s="66">
        <v>2185186.2000000002</v>
      </c>
      <c r="I40" s="81" t="s">
        <v>41</v>
      </c>
      <c r="J40" s="84" t="s">
        <v>52</v>
      </c>
      <c r="K40" s="85">
        <v>1</v>
      </c>
      <c r="L40" s="66">
        <v>2185186.2000000002</v>
      </c>
      <c r="M40" s="66">
        <v>2185186.1999999997</v>
      </c>
      <c r="N40" s="30"/>
      <c r="O40" s="31"/>
      <c r="P40" s="31"/>
      <c r="Q40" s="30"/>
      <c r="R40" s="32"/>
      <c r="S40" s="30"/>
      <c r="T40" s="32">
        <v>3934896.99</v>
      </c>
      <c r="U40" s="30">
        <f t="shared" si="0"/>
        <v>-370693.45000000019</v>
      </c>
      <c r="W40" s="32">
        <f>('[1]01'!L39+'[1]02'!L39+'[1]03'!L39+'[1]07'!L39*9)/12</f>
        <v>3934896.99</v>
      </c>
      <c r="X40" s="30">
        <f t="shared" si="1"/>
        <v>-370693.45000000019</v>
      </c>
      <c r="AA40" s="32"/>
      <c r="AB40" s="32"/>
      <c r="AC40" s="32"/>
      <c r="AD40" s="30"/>
    </row>
    <row r="41" spans="1:30" s="37" customFormat="1" ht="18" customHeight="1">
      <c r="A41" s="38" t="s">
        <v>100</v>
      </c>
      <c r="B41" s="39" t="s">
        <v>95</v>
      </c>
      <c r="C41" s="38" t="s">
        <v>96</v>
      </c>
      <c r="D41" s="39" t="s">
        <v>98</v>
      </c>
      <c r="E41" s="39" t="s">
        <v>101</v>
      </c>
      <c r="F41" s="40">
        <v>165</v>
      </c>
      <c r="G41" s="39" t="s">
        <v>51</v>
      </c>
      <c r="H41" s="66">
        <v>2185186.2000000002</v>
      </c>
      <c r="I41" s="81" t="s">
        <v>41</v>
      </c>
      <c r="J41" s="84" t="s">
        <v>52</v>
      </c>
      <c r="K41" s="85">
        <v>1</v>
      </c>
      <c r="L41" s="66">
        <v>2185186.2000000002</v>
      </c>
      <c r="M41" s="66">
        <v>2185186.1999999997</v>
      </c>
      <c r="N41" s="30"/>
      <c r="O41" s="31"/>
      <c r="P41" s="31"/>
      <c r="Q41" s="30"/>
      <c r="R41" s="32"/>
      <c r="S41" s="30"/>
      <c r="T41" s="32">
        <v>2201407.75</v>
      </c>
      <c r="U41" s="30">
        <f t="shared" si="0"/>
        <v>171459.58999999985</v>
      </c>
      <c r="W41" s="32">
        <f>('[1]01'!L40+'[1]02'!L40+'[1]03'!L40+'[1]07'!L40*9)/12</f>
        <v>2201407.75</v>
      </c>
      <c r="X41" s="30">
        <f t="shared" si="1"/>
        <v>171459.58999999985</v>
      </c>
      <c r="AA41" s="32"/>
      <c r="AB41" s="32"/>
      <c r="AC41" s="32"/>
      <c r="AD41" s="30"/>
    </row>
    <row r="42" spans="1:30" s="37" customFormat="1" ht="18" customHeight="1">
      <c r="A42" s="45" t="s">
        <v>6</v>
      </c>
      <c r="B42" s="46" t="s">
        <v>102</v>
      </c>
      <c r="C42" s="45" t="s">
        <v>103</v>
      </c>
      <c r="D42" s="47" t="s">
        <v>34</v>
      </c>
      <c r="E42" s="46" t="s">
        <v>32</v>
      </c>
      <c r="F42" s="48">
        <v>1285</v>
      </c>
      <c r="G42" s="47" t="s">
        <v>34</v>
      </c>
      <c r="H42" s="28">
        <v>5336908.0599999996</v>
      </c>
      <c r="I42" s="82" t="s">
        <v>34</v>
      </c>
      <c r="J42" s="82" t="s">
        <v>34</v>
      </c>
      <c r="K42" s="29" t="s">
        <v>34</v>
      </c>
      <c r="L42" s="28">
        <v>4247757.0999999996</v>
      </c>
      <c r="M42" s="28">
        <v>3564203.54</v>
      </c>
      <c r="N42" s="30"/>
      <c r="O42" s="31"/>
      <c r="P42" s="31"/>
      <c r="Q42" s="30"/>
      <c r="R42" s="32"/>
      <c r="S42" s="30"/>
      <c r="T42" s="32">
        <v>1733489.24</v>
      </c>
      <c r="U42" s="30">
        <f t="shared" si="0"/>
        <v>-542153.04</v>
      </c>
      <c r="W42" s="32">
        <f>('[1]01'!L41+'[1]02'!L41+'[1]03'!L41+'[1]07'!L41*9)/12</f>
        <v>1733489.24</v>
      </c>
      <c r="X42" s="30">
        <f t="shared" si="1"/>
        <v>-542153.04</v>
      </c>
      <c r="AA42" s="32"/>
      <c r="AB42" s="32"/>
      <c r="AC42" s="32"/>
      <c r="AD42" s="30"/>
    </row>
    <row r="43" spans="1:30" s="37" customFormat="1" ht="18" customHeight="1">
      <c r="A43" s="38" t="s">
        <v>104</v>
      </c>
      <c r="B43" s="39" t="s">
        <v>102</v>
      </c>
      <c r="C43" s="38" t="s">
        <v>103</v>
      </c>
      <c r="D43" s="39" t="s">
        <v>105</v>
      </c>
      <c r="E43" s="39" t="s">
        <v>106</v>
      </c>
      <c r="F43" s="40">
        <v>1192</v>
      </c>
      <c r="G43" s="39" t="s">
        <v>45</v>
      </c>
      <c r="H43" s="66">
        <v>3462018.3</v>
      </c>
      <c r="I43" s="81" t="s">
        <v>41</v>
      </c>
      <c r="J43" s="86" t="s">
        <v>42</v>
      </c>
      <c r="K43" s="85">
        <v>0.68540000000000001</v>
      </c>
      <c r="L43" s="66">
        <v>2372867.34</v>
      </c>
      <c r="M43" s="66">
        <v>2372867.34</v>
      </c>
      <c r="N43" s="30"/>
      <c r="O43" s="31"/>
      <c r="P43" s="31"/>
      <c r="Q43" s="30"/>
      <c r="R43" s="32"/>
      <c r="S43" s="30"/>
      <c r="T43" s="32">
        <v>1615118.62625</v>
      </c>
      <c r="U43" s="30">
        <f t="shared" si="0"/>
        <v>570067.57374999975</v>
      </c>
      <c r="W43" s="32">
        <f>('[1]01'!L42+'[1]02'!L42+'[1]03'!L42+'[1]07'!L42*9)/12</f>
        <v>1638198.0250000001</v>
      </c>
      <c r="X43" s="30">
        <f t="shared" si="1"/>
        <v>546988.17499999958</v>
      </c>
      <c r="AA43" s="32"/>
      <c r="AB43" s="32"/>
      <c r="AC43" s="32"/>
      <c r="AD43" s="30"/>
    </row>
    <row r="44" spans="1:30" s="37" customFormat="1" ht="18" customHeight="1">
      <c r="A44" s="38" t="s">
        <v>104</v>
      </c>
      <c r="B44" s="39" t="s">
        <v>102</v>
      </c>
      <c r="C44" s="38" t="s">
        <v>103</v>
      </c>
      <c r="D44" s="39" t="s">
        <v>105</v>
      </c>
      <c r="E44" s="39" t="s">
        <v>107</v>
      </c>
      <c r="F44" s="40">
        <v>93</v>
      </c>
      <c r="G44" s="39" t="s">
        <v>68</v>
      </c>
      <c r="H44" s="66">
        <v>1874889.76</v>
      </c>
      <c r="I44" s="84" t="s">
        <v>41</v>
      </c>
      <c r="J44" s="84" t="s">
        <v>52</v>
      </c>
      <c r="K44" s="85">
        <v>1</v>
      </c>
      <c r="L44" s="66">
        <v>1874889.76</v>
      </c>
      <c r="M44" s="66">
        <v>1191336.2</v>
      </c>
      <c r="N44" s="30"/>
      <c r="O44" s="31"/>
      <c r="P44" s="31"/>
      <c r="Q44" s="30"/>
      <c r="R44" s="32"/>
      <c r="S44" s="30"/>
      <c r="T44" s="32">
        <v>1615118.62625</v>
      </c>
      <c r="U44" s="30">
        <f t="shared" si="0"/>
        <v>570067.57374999975</v>
      </c>
      <c r="W44" s="32">
        <f>('[1]01'!L43+'[1]02'!L43+'[1]03'!L43+'[1]07'!L43*9)/12</f>
        <v>1638198.0250000001</v>
      </c>
      <c r="X44" s="30">
        <f t="shared" si="1"/>
        <v>546988.17499999958</v>
      </c>
      <c r="AA44" s="32"/>
      <c r="AB44" s="32"/>
      <c r="AC44" s="32"/>
      <c r="AD44" s="30"/>
    </row>
    <row r="45" spans="1:30">
      <c r="A45" s="45" t="s">
        <v>7</v>
      </c>
      <c r="B45" s="46" t="s">
        <v>108</v>
      </c>
      <c r="C45" s="45" t="s">
        <v>109</v>
      </c>
      <c r="D45" s="47" t="s">
        <v>34</v>
      </c>
      <c r="E45" s="46" t="s">
        <v>32</v>
      </c>
      <c r="F45" s="48">
        <v>324</v>
      </c>
      <c r="G45" s="47" t="s">
        <v>34</v>
      </c>
      <c r="H45" s="28">
        <v>2185186.2000000002</v>
      </c>
      <c r="I45" s="82" t="s">
        <v>34</v>
      </c>
      <c r="J45" s="82" t="s">
        <v>34</v>
      </c>
      <c r="K45" s="29" t="s">
        <v>34</v>
      </c>
      <c r="L45" s="28">
        <v>2185186.2000000002</v>
      </c>
      <c r="M45" s="28">
        <v>2185186.1999999997</v>
      </c>
      <c r="O45" s="31"/>
    </row>
    <row r="46" spans="1:30">
      <c r="A46" s="38" t="s">
        <v>110</v>
      </c>
      <c r="B46" s="39" t="s">
        <v>111</v>
      </c>
      <c r="C46" s="38" t="s">
        <v>109</v>
      </c>
      <c r="D46" s="39" t="s">
        <v>112</v>
      </c>
      <c r="E46" s="39" t="s">
        <v>113</v>
      </c>
      <c r="F46" s="40">
        <v>324</v>
      </c>
      <c r="G46" s="39" t="s">
        <v>51</v>
      </c>
      <c r="H46" s="66">
        <v>2185186.2000000002</v>
      </c>
      <c r="I46" s="81" t="s">
        <v>41</v>
      </c>
      <c r="J46" s="84" t="s">
        <v>52</v>
      </c>
      <c r="K46" s="85">
        <v>1</v>
      </c>
      <c r="L46" s="66">
        <v>2185186.2000000002</v>
      </c>
      <c r="M46" s="66">
        <v>2185186.1999999997</v>
      </c>
      <c r="O46" s="31"/>
    </row>
    <row r="47" spans="1:30" ht="5.25" customHeight="1">
      <c r="O47" s="31"/>
    </row>
    <row r="48" spans="1:30" ht="18">
      <c r="D48" s="62"/>
      <c r="E48" s="63"/>
      <c r="F48" s="64"/>
      <c r="G48" s="63"/>
      <c r="H48" s="4" t="s">
        <v>116</v>
      </c>
      <c r="L48" s="65"/>
      <c r="M48" s="65"/>
      <c r="O48" s="31"/>
    </row>
    <row r="49" spans="1:30">
      <c r="O49" s="31"/>
    </row>
    <row r="50" spans="1:30" s="14" customFormat="1">
      <c r="A50" s="15"/>
      <c r="B50" s="62"/>
      <c r="C50" s="62"/>
      <c r="D50" s="15"/>
      <c r="E50" s="15"/>
      <c r="F50" s="15"/>
      <c r="G50" s="15"/>
      <c r="H50" s="15"/>
      <c r="I50" s="15"/>
      <c r="J50" s="15"/>
      <c r="K50" s="15"/>
      <c r="L50" s="65"/>
      <c r="O50" s="31"/>
      <c r="P50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</row>
  </sheetData>
  <mergeCells count="13">
    <mergeCell ref="K11:K12"/>
    <mergeCell ref="L11:L12"/>
    <mergeCell ref="M11:M12"/>
    <mergeCell ref="A7:M7"/>
    <mergeCell ref="A9:M9"/>
    <mergeCell ref="A11:A12"/>
    <mergeCell ref="B11:C11"/>
    <mergeCell ref="D11:E11"/>
    <mergeCell ref="F11:F12"/>
    <mergeCell ref="G11:G12"/>
    <mergeCell ref="H11:H12"/>
    <mergeCell ref="I11:I12"/>
    <mergeCell ref="J11:J12"/>
  </mergeCells>
  <printOptions horizontalCentered="1"/>
  <pageMargins left="0.39370078740157483" right="0.39370078740157483" top="0.98425196850393704" bottom="0.39370078740157483" header="0.78740157480314965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zoomScaleNormal="100" workbookViewId="0">
      <pane xSplit="2" ySplit="15" topLeftCell="C34" activePane="bottomRight" state="frozen"/>
      <selection activeCell="A8" sqref="A8:F9"/>
      <selection pane="topRight" activeCell="A8" sqref="A8:F9"/>
      <selection pane="bottomLeft" activeCell="A8" sqref="A8:F9"/>
      <selection pane="bottomRight" activeCell="J39" sqref="J39"/>
    </sheetView>
  </sheetViews>
  <sheetFormatPr defaultColWidth="9" defaultRowHeight="15.75"/>
  <cols>
    <col min="1" max="1" width="4.5" style="9" customWidth="1"/>
    <col min="2" max="2" width="34" style="9" customWidth="1"/>
    <col min="3" max="3" width="5" style="9" customWidth="1"/>
    <col min="4" max="5" width="10.125" style="9" customWidth="1"/>
    <col min="6" max="11" width="11.25" style="9" customWidth="1"/>
    <col min="12" max="16384" width="9" style="9"/>
  </cols>
  <sheetData>
    <row r="1" spans="1:12" ht="18">
      <c r="K1" s="1" t="s">
        <v>10</v>
      </c>
    </row>
    <row r="2" spans="1:12" ht="18">
      <c r="K2" s="2" t="s">
        <v>0</v>
      </c>
    </row>
    <row r="3" spans="1:12" ht="18">
      <c r="K3" s="2" t="s">
        <v>119</v>
      </c>
    </row>
    <row r="4" spans="1:12" ht="18">
      <c r="K4" s="3" t="s">
        <v>160</v>
      </c>
    </row>
    <row r="5" spans="1:12" ht="18">
      <c r="K5" s="2" t="s">
        <v>11</v>
      </c>
    </row>
    <row r="6" spans="1:12" s="87" customFormat="1" ht="16.149999999999999" customHeight="1"/>
    <row r="7" spans="1:12" ht="96" customHeight="1">
      <c r="A7" s="80" t="s">
        <v>120</v>
      </c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2" ht="6.6" customHeight="1"/>
    <row r="9" spans="1:12" ht="39" customHeight="1">
      <c r="A9" s="88" t="s">
        <v>118</v>
      </c>
      <c r="B9" s="88"/>
      <c r="C9" s="88"/>
      <c r="D9" s="88"/>
      <c r="E9" s="88"/>
      <c r="F9" s="88"/>
      <c r="G9" s="88"/>
      <c r="H9" s="88"/>
      <c r="I9" s="88"/>
      <c r="J9" s="88"/>
      <c r="K9" s="88"/>
    </row>
    <row r="10" spans="1:12" ht="6.75" customHeight="1">
      <c r="D10" s="89"/>
      <c r="E10" s="89"/>
    </row>
    <row r="11" spans="1:12" ht="20.100000000000001" customHeight="1">
      <c r="A11" s="90" t="s">
        <v>13</v>
      </c>
      <c r="B11" s="90" t="s">
        <v>14</v>
      </c>
      <c r="C11" s="90"/>
      <c r="D11" s="91" t="s">
        <v>121</v>
      </c>
      <c r="E11" s="92" t="s">
        <v>122</v>
      </c>
      <c r="F11" s="93"/>
      <c r="G11" s="93"/>
      <c r="H11" s="94"/>
      <c r="I11" s="95" t="s">
        <v>123</v>
      </c>
      <c r="J11" s="95"/>
      <c r="K11" s="95"/>
    </row>
    <row r="12" spans="1:12" ht="20.100000000000001" customHeight="1">
      <c r="A12" s="90"/>
      <c r="B12" s="90"/>
      <c r="C12" s="90"/>
      <c r="D12" s="91"/>
      <c r="E12" s="96" t="s">
        <v>124</v>
      </c>
      <c r="F12" s="97"/>
      <c r="G12" s="97"/>
      <c r="H12" s="98"/>
      <c r="I12" s="95" t="s">
        <v>32</v>
      </c>
      <c r="J12" s="95" t="s">
        <v>124</v>
      </c>
      <c r="K12" s="95"/>
    </row>
    <row r="13" spans="1:12" ht="20.100000000000001" customHeight="1">
      <c r="A13" s="90"/>
      <c r="B13" s="90" t="s">
        <v>25</v>
      </c>
      <c r="C13" s="90" t="s">
        <v>26</v>
      </c>
      <c r="D13" s="91"/>
      <c r="E13" s="99" t="s">
        <v>125</v>
      </c>
      <c r="F13" s="99" t="s">
        <v>126</v>
      </c>
      <c r="G13" s="99" t="s">
        <v>127</v>
      </c>
      <c r="H13" s="99" t="s">
        <v>128</v>
      </c>
      <c r="I13" s="95"/>
      <c r="J13" s="100" t="s">
        <v>129</v>
      </c>
      <c r="K13" s="100" t="s">
        <v>130</v>
      </c>
    </row>
    <row r="14" spans="1:12" ht="20.100000000000001" customHeight="1">
      <c r="A14" s="90"/>
      <c r="B14" s="90"/>
      <c r="C14" s="90"/>
      <c r="D14" s="91"/>
      <c r="E14" s="99"/>
      <c r="F14" s="99"/>
      <c r="G14" s="99"/>
      <c r="H14" s="99"/>
      <c r="I14" s="95"/>
      <c r="J14" s="101">
        <v>0.9909</v>
      </c>
      <c r="K14" s="101">
        <f>100%-J14</f>
        <v>9.099999999999997E-3</v>
      </c>
    </row>
    <row r="15" spans="1:12" s="104" customFormat="1" ht="15" customHeight="1">
      <c r="A15" s="102">
        <v>1</v>
      </c>
      <c r="B15" s="102">
        <v>2</v>
      </c>
      <c r="C15" s="102">
        <v>3</v>
      </c>
      <c r="D15" s="103">
        <v>4</v>
      </c>
      <c r="E15" s="102">
        <v>5</v>
      </c>
      <c r="F15" s="102">
        <v>6</v>
      </c>
      <c r="G15" s="102">
        <v>7</v>
      </c>
      <c r="H15" s="102">
        <v>8</v>
      </c>
      <c r="I15" s="102">
        <v>9</v>
      </c>
      <c r="J15" s="102">
        <v>10</v>
      </c>
      <c r="K15" s="102">
        <v>11</v>
      </c>
    </row>
    <row r="16" spans="1:12" s="111" customFormat="1" ht="24" customHeight="1">
      <c r="A16" s="105">
        <v>1</v>
      </c>
      <c r="B16" s="106" t="s">
        <v>131</v>
      </c>
      <c r="C16" s="107" t="s">
        <v>132</v>
      </c>
      <c r="D16" s="108">
        <v>6078.32</v>
      </c>
      <c r="E16" s="109">
        <v>1</v>
      </c>
      <c r="F16" s="109">
        <v>0.79088999999999998</v>
      </c>
      <c r="G16" s="109">
        <v>0.97302999999999995</v>
      </c>
      <c r="H16" s="109">
        <v>1</v>
      </c>
      <c r="I16" s="110">
        <v>4353.17</v>
      </c>
      <c r="J16" s="110">
        <v>4313.5200000000004</v>
      </c>
      <c r="K16" s="110">
        <v>39.65</v>
      </c>
      <c r="L16" s="121"/>
    </row>
    <row r="17" spans="1:12" s="111" customFormat="1" ht="24" customHeight="1">
      <c r="A17" s="105">
        <v>2</v>
      </c>
      <c r="B17" s="106" t="s">
        <v>35</v>
      </c>
      <c r="C17" s="107" t="s">
        <v>36</v>
      </c>
      <c r="D17" s="108">
        <v>6078.32</v>
      </c>
      <c r="E17" s="109">
        <v>1.0289900000000001</v>
      </c>
      <c r="F17" s="109">
        <v>0.99999000000000005</v>
      </c>
      <c r="G17" s="109">
        <v>0.99875999999999998</v>
      </c>
      <c r="H17" s="109">
        <v>1</v>
      </c>
      <c r="I17" s="110">
        <v>5948.34</v>
      </c>
      <c r="J17" s="110">
        <v>5894.17</v>
      </c>
      <c r="K17" s="110">
        <v>54.17</v>
      </c>
      <c r="L17" s="121"/>
    </row>
    <row r="18" spans="1:12" s="111" customFormat="1" ht="24" customHeight="1">
      <c r="A18" s="105">
        <v>3</v>
      </c>
      <c r="B18" s="106" t="s">
        <v>46</v>
      </c>
      <c r="C18" s="107" t="s">
        <v>47</v>
      </c>
      <c r="D18" s="108">
        <v>6078.32</v>
      </c>
      <c r="E18" s="109">
        <v>1.1131599999999999</v>
      </c>
      <c r="F18" s="109">
        <v>1.05576</v>
      </c>
      <c r="G18" s="109">
        <v>0.9829</v>
      </c>
      <c r="H18" s="109">
        <v>1</v>
      </c>
      <c r="I18" s="110">
        <v>6678.11</v>
      </c>
      <c r="J18" s="110">
        <v>6617.29</v>
      </c>
      <c r="K18" s="110">
        <v>60.82</v>
      </c>
      <c r="L18" s="121"/>
    </row>
    <row r="19" spans="1:12" s="111" customFormat="1" ht="24" customHeight="1">
      <c r="A19" s="105">
        <v>4</v>
      </c>
      <c r="B19" s="106" t="s">
        <v>69</v>
      </c>
      <c r="C19" s="107" t="s">
        <v>70</v>
      </c>
      <c r="D19" s="108">
        <v>6078.32</v>
      </c>
      <c r="E19" s="109">
        <v>1.10981</v>
      </c>
      <c r="F19" s="109">
        <v>0.98073999999999995</v>
      </c>
      <c r="G19" s="109">
        <v>1.0009600000000001</v>
      </c>
      <c r="H19" s="109">
        <v>1</v>
      </c>
      <c r="I19" s="110">
        <v>6312.5</v>
      </c>
      <c r="J19" s="110">
        <v>6255.01</v>
      </c>
      <c r="K19" s="110">
        <v>57.49</v>
      </c>
      <c r="L19" s="121"/>
    </row>
    <row r="20" spans="1:12" s="111" customFormat="1" ht="24" customHeight="1">
      <c r="A20" s="105">
        <v>5</v>
      </c>
      <c r="B20" s="106" t="s">
        <v>90</v>
      </c>
      <c r="C20" s="107" t="s">
        <v>91</v>
      </c>
      <c r="D20" s="108">
        <v>6078.32</v>
      </c>
      <c r="E20" s="109">
        <v>1.119</v>
      </c>
      <c r="F20" s="109">
        <v>1.0147900000000001</v>
      </c>
      <c r="G20" s="109">
        <v>0.99904999999999999</v>
      </c>
      <c r="H20" s="109">
        <v>1</v>
      </c>
      <c r="I20" s="110">
        <v>6561.05</v>
      </c>
      <c r="J20" s="110">
        <v>6501.3</v>
      </c>
      <c r="K20" s="110">
        <v>59.75</v>
      </c>
      <c r="L20" s="121"/>
    </row>
    <row r="21" spans="1:12" s="111" customFormat="1" ht="24" customHeight="1">
      <c r="A21" s="105">
        <v>6</v>
      </c>
      <c r="B21" s="106" t="s">
        <v>95</v>
      </c>
      <c r="C21" s="107" t="s">
        <v>96</v>
      </c>
      <c r="D21" s="108">
        <v>6078.32</v>
      </c>
      <c r="E21" s="109">
        <v>1.0730299999999999</v>
      </c>
      <c r="F21" s="109">
        <v>1.00566</v>
      </c>
      <c r="G21" s="109">
        <v>0.99875999999999998</v>
      </c>
      <c r="H21" s="109">
        <v>1</v>
      </c>
      <c r="I21" s="110">
        <v>6237.72</v>
      </c>
      <c r="J21" s="110">
        <v>6180.91</v>
      </c>
      <c r="K21" s="110">
        <v>56.81</v>
      </c>
      <c r="L21" s="121"/>
    </row>
    <row r="22" spans="1:12" s="111" customFormat="1" ht="24" customHeight="1">
      <c r="A22" s="105">
        <v>7</v>
      </c>
      <c r="B22" s="106" t="s">
        <v>133</v>
      </c>
      <c r="C22" s="107" t="s">
        <v>134</v>
      </c>
      <c r="D22" s="108">
        <v>6078.32</v>
      </c>
      <c r="E22" s="109">
        <v>1.11642</v>
      </c>
      <c r="F22" s="109">
        <v>1.0044</v>
      </c>
      <c r="G22" s="109">
        <v>1.05766</v>
      </c>
      <c r="H22" s="109">
        <v>1</v>
      </c>
      <c r="I22" s="110">
        <v>6839.22</v>
      </c>
      <c r="J22" s="110">
        <v>6776.93</v>
      </c>
      <c r="K22" s="110">
        <v>62.29</v>
      </c>
      <c r="L22" s="121"/>
    </row>
    <row r="23" spans="1:12" s="111" customFormat="1" ht="24" customHeight="1">
      <c r="A23" s="105">
        <v>8</v>
      </c>
      <c r="B23" s="106" t="s">
        <v>102</v>
      </c>
      <c r="C23" s="107" t="s">
        <v>103</v>
      </c>
      <c r="D23" s="108">
        <v>6078.32</v>
      </c>
      <c r="E23" s="109">
        <v>1.1141700000000001</v>
      </c>
      <c r="F23" s="109">
        <v>1.00993</v>
      </c>
      <c r="G23" s="109">
        <v>1.0015499999999999</v>
      </c>
      <c r="H23" s="109">
        <v>1</v>
      </c>
      <c r="I23" s="110">
        <v>6518.75</v>
      </c>
      <c r="J23" s="110">
        <v>6459.38</v>
      </c>
      <c r="K23" s="110">
        <v>59.37</v>
      </c>
      <c r="L23" s="121"/>
    </row>
    <row r="24" spans="1:12" s="111" customFormat="1" ht="24" customHeight="1">
      <c r="A24" s="105">
        <v>9</v>
      </c>
      <c r="B24" s="106" t="s">
        <v>108</v>
      </c>
      <c r="C24" s="107" t="s">
        <v>109</v>
      </c>
      <c r="D24" s="108">
        <v>6078.32</v>
      </c>
      <c r="E24" s="109">
        <v>1.0878399999999999</v>
      </c>
      <c r="F24" s="109">
        <v>1.0300400000000001</v>
      </c>
      <c r="G24" s="109">
        <v>1.0009600000000001</v>
      </c>
      <c r="H24" s="109">
        <v>1</v>
      </c>
      <c r="I24" s="110">
        <v>6485</v>
      </c>
      <c r="J24" s="110">
        <v>6425.94</v>
      </c>
      <c r="K24" s="110">
        <v>59.06</v>
      </c>
      <c r="L24" s="121"/>
    </row>
    <row r="25" spans="1:12" s="111" customFormat="1" ht="24" customHeight="1">
      <c r="A25" s="105">
        <v>10</v>
      </c>
      <c r="B25" s="106" t="s">
        <v>135</v>
      </c>
      <c r="C25" s="107" t="s">
        <v>136</v>
      </c>
      <c r="D25" s="108">
        <v>6078.32</v>
      </c>
      <c r="E25" s="109">
        <v>1</v>
      </c>
      <c r="F25" s="109">
        <v>0.83740999999999999</v>
      </c>
      <c r="G25" s="109">
        <v>0.99075999999999997</v>
      </c>
      <c r="H25" s="109">
        <v>1</v>
      </c>
      <c r="I25" s="110">
        <v>4743.7</v>
      </c>
      <c r="J25" s="110">
        <v>4700.5</v>
      </c>
      <c r="K25" s="110">
        <v>43.2</v>
      </c>
      <c r="L25" s="121"/>
    </row>
    <row r="26" spans="1:12" s="111" customFormat="1" ht="24" customHeight="1">
      <c r="A26" s="105">
        <v>11</v>
      </c>
      <c r="B26" s="106" t="s">
        <v>137</v>
      </c>
      <c r="C26" s="107" t="s">
        <v>138</v>
      </c>
      <c r="D26" s="108">
        <v>6078.32</v>
      </c>
      <c r="E26" s="109">
        <v>1</v>
      </c>
      <c r="F26" s="109">
        <v>0.84782000000000002</v>
      </c>
      <c r="G26" s="109">
        <v>0.99075999999999997</v>
      </c>
      <c r="H26" s="109">
        <v>1</v>
      </c>
      <c r="I26" s="110">
        <v>4806.9799999999996</v>
      </c>
      <c r="J26" s="110">
        <v>4763.2</v>
      </c>
      <c r="K26" s="110">
        <v>43.78</v>
      </c>
      <c r="L26" s="121"/>
    </row>
    <row r="27" spans="1:12" s="111" customFormat="1" ht="24" customHeight="1">
      <c r="A27" s="105">
        <v>12</v>
      </c>
      <c r="B27" s="106" t="s">
        <v>139</v>
      </c>
      <c r="C27" s="107" t="s">
        <v>140</v>
      </c>
      <c r="D27" s="108">
        <v>6078.32</v>
      </c>
      <c r="E27" s="109">
        <v>1</v>
      </c>
      <c r="F27" s="109">
        <v>1.64313</v>
      </c>
      <c r="G27" s="109">
        <v>1.03024</v>
      </c>
      <c r="H27" s="109">
        <v>1</v>
      </c>
      <c r="I27" s="110">
        <v>9881.1</v>
      </c>
      <c r="J27" s="110">
        <v>9791.11</v>
      </c>
      <c r="K27" s="110">
        <v>89.99</v>
      </c>
      <c r="L27" s="121"/>
    </row>
    <row r="28" spans="1:12" s="111" customFormat="1" ht="24" customHeight="1">
      <c r="A28" s="105">
        <v>13</v>
      </c>
      <c r="B28" s="106" t="s">
        <v>141</v>
      </c>
      <c r="C28" s="107" t="s">
        <v>142</v>
      </c>
      <c r="D28" s="108">
        <v>6078.32</v>
      </c>
      <c r="E28" s="109">
        <v>1</v>
      </c>
      <c r="F28" s="109">
        <v>1.6262700000000001</v>
      </c>
      <c r="G28" s="109">
        <v>1.03024</v>
      </c>
      <c r="H28" s="109">
        <v>1</v>
      </c>
      <c r="I28" s="110">
        <v>9778.6200000000008</v>
      </c>
      <c r="J28" s="110">
        <v>9689.5600000000013</v>
      </c>
      <c r="K28" s="110">
        <v>89.06</v>
      </c>
      <c r="L28" s="121"/>
    </row>
    <row r="29" spans="1:12" s="111" customFormat="1" ht="24" customHeight="1">
      <c r="A29" s="105">
        <v>14</v>
      </c>
      <c r="B29" s="106" t="s">
        <v>143</v>
      </c>
      <c r="C29" s="107" t="s">
        <v>144</v>
      </c>
      <c r="D29" s="108">
        <v>6078.32</v>
      </c>
      <c r="E29" s="109">
        <v>1</v>
      </c>
      <c r="F29" s="109">
        <v>1.6455500000000001</v>
      </c>
      <c r="G29" s="109">
        <v>1.03024</v>
      </c>
      <c r="H29" s="109">
        <v>1</v>
      </c>
      <c r="I29" s="110">
        <v>9895.81</v>
      </c>
      <c r="J29" s="110">
        <v>9805.68</v>
      </c>
      <c r="K29" s="110">
        <v>90.13</v>
      </c>
      <c r="L29" s="121"/>
    </row>
    <row r="30" spans="1:12" s="111" customFormat="1" ht="24" customHeight="1">
      <c r="A30" s="105">
        <v>15</v>
      </c>
      <c r="B30" s="106" t="s">
        <v>145</v>
      </c>
      <c r="C30" s="107" t="s">
        <v>146</v>
      </c>
      <c r="D30" s="108">
        <v>6078.32</v>
      </c>
      <c r="E30" s="109">
        <v>1.00929</v>
      </c>
      <c r="F30" s="109">
        <v>0.89337999999999995</v>
      </c>
      <c r="G30" s="109">
        <v>0.99204999999999999</v>
      </c>
      <c r="H30" s="109">
        <v>1</v>
      </c>
      <c r="I30" s="110">
        <v>5145.5200000000004</v>
      </c>
      <c r="J30" s="110">
        <v>5098.6600000000008</v>
      </c>
      <c r="K30" s="110">
        <v>46.86</v>
      </c>
      <c r="L30" s="121"/>
    </row>
    <row r="31" spans="1:12" s="111" customFormat="1" ht="24" customHeight="1">
      <c r="A31" s="105">
        <v>16</v>
      </c>
      <c r="B31" s="106" t="s">
        <v>147</v>
      </c>
      <c r="C31" s="107" t="s">
        <v>148</v>
      </c>
      <c r="D31" s="108">
        <v>6078.32</v>
      </c>
      <c r="E31" s="109">
        <v>1.1151500000000001</v>
      </c>
      <c r="F31" s="109">
        <v>0.99892999999999998</v>
      </c>
      <c r="G31" s="109">
        <v>1.00196</v>
      </c>
      <c r="H31" s="109">
        <v>1</v>
      </c>
      <c r="I31" s="110">
        <v>6460.06</v>
      </c>
      <c r="J31" s="110">
        <v>6401.2300000000005</v>
      </c>
      <c r="K31" s="110">
        <v>58.83</v>
      </c>
      <c r="L31" s="121"/>
    </row>
    <row r="32" spans="1:12" s="111" customFormat="1" ht="24" customHeight="1">
      <c r="A32" s="105">
        <v>17</v>
      </c>
      <c r="B32" s="106" t="s">
        <v>149</v>
      </c>
      <c r="C32" s="107" t="s">
        <v>150</v>
      </c>
      <c r="D32" s="108">
        <v>6078.32</v>
      </c>
      <c r="E32" s="109">
        <v>1.1212299999999999</v>
      </c>
      <c r="F32" s="109">
        <v>1.0185200000000001</v>
      </c>
      <c r="G32" s="109">
        <v>0.99551999999999996</v>
      </c>
      <c r="H32" s="109">
        <v>1</v>
      </c>
      <c r="I32" s="110">
        <v>6575.18</v>
      </c>
      <c r="J32" s="110">
        <v>6515.3</v>
      </c>
      <c r="K32" s="110">
        <v>59.88</v>
      </c>
      <c r="L32" s="121"/>
    </row>
    <row r="33" spans="1:12" s="111" customFormat="1" ht="24" customHeight="1">
      <c r="A33" s="105">
        <v>18</v>
      </c>
      <c r="B33" s="106" t="s">
        <v>151</v>
      </c>
      <c r="C33" s="107" t="s">
        <v>152</v>
      </c>
      <c r="D33" s="108">
        <v>6078.32</v>
      </c>
      <c r="E33" s="109">
        <v>1</v>
      </c>
      <c r="F33" s="109">
        <v>0.92076000000000002</v>
      </c>
      <c r="G33" s="109">
        <v>0.99761999999999995</v>
      </c>
      <c r="H33" s="109">
        <v>1</v>
      </c>
      <c r="I33" s="110">
        <v>5292.03</v>
      </c>
      <c r="J33" s="110">
        <v>5243.83</v>
      </c>
      <c r="K33" s="110">
        <v>48.2</v>
      </c>
      <c r="L33" s="121"/>
    </row>
    <row r="34" spans="1:12" s="111" customFormat="1" ht="24" customHeight="1">
      <c r="A34" s="105">
        <v>19</v>
      </c>
      <c r="B34" s="106" t="s">
        <v>153</v>
      </c>
      <c r="C34" s="107" t="s">
        <v>154</v>
      </c>
      <c r="D34" s="108">
        <v>6078.32</v>
      </c>
      <c r="E34" s="109">
        <v>1</v>
      </c>
      <c r="F34" s="109">
        <v>0.83184000000000002</v>
      </c>
      <c r="G34" s="109">
        <v>0.98394999999999999</v>
      </c>
      <c r="H34" s="109">
        <v>1</v>
      </c>
      <c r="I34" s="110">
        <v>4668.45</v>
      </c>
      <c r="J34" s="110">
        <v>4625.9299999999994</v>
      </c>
      <c r="K34" s="110">
        <v>42.52</v>
      </c>
      <c r="L34" s="121"/>
    </row>
    <row r="35" spans="1:12" s="111" customFormat="1" ht="24" customHeight="1">
      <c r="A35" s="105">
        <v>20</v>
      </c>
      <c r="B35" s="106" t="s">
        <v>155</v>
      </c>
      <c r="C35" s="107" t="s">
        <v>156</v>
      </c>
      <c r="D35" s="108">
        <v>6078.32</v>
      </c>
      <c r="E35" s="109">
        <v>1</v>
      </c>
      <c r="F35" s="109">
        <v>0.85550999999999999</v>
      </c>
      <c r="G35" s="109">
        <v>0.99063000000000001</v>
      </c>
      <c r="H35" s="109">
        <v>1</v>
      </c>
      <c r="I35" s="110">
        <v>4852.93</v>
      </c>
      <c r="J35" s="110">
        <v>4808.7300000000005</v>
      </c>
      <c r="K35" s="110">
        <v>44.2</v>
      </c>
      <c r="L35" s="121"/>
    </row>
    <row r="36" spans="1:12" s="111" customFormat="1" ht="24" customHeight="1">
      <c r="A36" s="105">
        <v>21</v>
      </c>
      <c r="B36" s="106" t="s">
        <v>157</v>
      </c>
      <c r="C36" s="107" t="s">
        <v>158</v>
      </c>
      <c r="D36" s="108">
        <v>6078.32</v>
      </c>
      <c r="E36" s="109">
        <v>1.1200000000000001</v>
      </c>
      <c r="F36" s="109">
        <v>0.81064000000000003</v>
      </c>
      <c r="G36" s="109">
        <v>0.99063000000000001</v>
      </c>
      <c r="H36" s="109">
        <v>1</v>
      </c>
      <c r="I36" s="110">
        <v>5274.77</v>
      </c>
      <c r="J36" s="110">
        <v>5226.7300000000005</v>
      </c>
      <c r="K36" s="110">
        <v>48.04</v>
      </c>
      <c r="L36" s="121"/>
    </row>
    <row r="37" spans="1:12" s="111" customFormat="1" ht="22.5" customHeight="1">
      <c r="A37" s="112"/>
      <c r="B37" s="113" t="s">
        <v>159</v>
      </c>
      <c r="C37" s="114"/>
      <c r="D37" s="115"/>
      <c r="E37" s="116">
        <v>0.95226</v>
      </c>
      <c r="F37" s="116">
        <v>1</v>
      </c>
      <c r="G37" s="116">
        <v>1</v>
      </c>
      <c r="H37" s="116">
        <v>1</v>
      </c>
      <c r="I37" s="117"/>
      <c r="J37" s="117"/>
      <c r="K37" s="117"/>
    </row>
    <row r="38" spans="1:12" ht="7.5" customHeight="1">
      <c r="D38" s="118"/>
      <c r="E38" s="118"/>
      <c r="F38" s="118"/>
      <c r="G38" s="118"/>
      <c r="H38" s="118"/>
      <c r="I38" s="118"/>
      <c r="J38" s="118"/>
      <c r="K38" s="118"/>
    </row>
    <row r="39" spans="1:12" ht="13.5" customHeight="1">
      <c r="D39" s="119"/>
      <c r="E39" s="119"/>
      <c r="F39" s="119"/>
      <c r="G39" s="119"/>
      <c r="H39" s="119"/>
      <c r="I39" s="119"/>
      <c r="J39" s="4" t="s">
        <v>116</v>
      </c>
      <c r="K39" s="120"/>
    </row>
    <row r="40" spans="1:12" ht="25.5" customHeight="1"/>
    <row r="42" spans="1:12">
      <c r="D42" s="118"/>
      <c r="E42" s="118"/>
      <c r="F42" s="118"/>
      <c r="G42" s="118"/>
      <c r="H42" s="118"/>
      <c r="I42" s="118"/>
      <c r="J42" s="118"/>
      <c r="K42" s="118"/>
    </row>
    <row r="46" spans="1:12">
      <c r="D46" s="118"/>
      <c r="E46" s="118"/>
      <c r="F46" s="118"/>
      <c r="G46" s="118"/>
      <c r="H46" s="118"/>
      <c r="I46" s="118"/>
      <c r="J46" s="118"/>
      <c r="K46" s="118"/>
    </row>
  </sheetData>
  <autoFilter ref="A15:K15">
    <filterColumn colId="4"/>
    <filterColumn colId="9"/>
    <filterColumn colId="10"/>
  </autoFilter>
  <mergeCells count="16">
    <mergeCell ref="B13:B14"/>
    <mergeCell ref="C13:C14"/>
    <mergeCell ref="E13:E14"/>
    <mergeCell ref="F13:F14"/>
    <mergeCell ref="G13:G14"/>
    <mergeCell ref="H13:H14"/>
    <mergeCell ref="A7:K7"/>
    <mergeCell ref="A9:K9"/>
    <mergeCell ref="A11:A14"/>
    <mergeCell ref="B11:C12"/>
    <mergeCell ref="D11:D14"/>
    <mergeCell ref="E11:H11"/>
    <mergeCell ref="I11:K11"/>
    <mergeCell ref="E12:H12"/>
    <mergeCell ref="I12:I14"/>
    <mergeCell ref="J12:K12"/>
  </mergeCells>
  <printOptions horizontalCentered="1"/>
  <pageMargins left="1.1811023622047245" right="0.39370078740157483" top="0.78740157480314965" bottom="0.78740157480314965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5"/>
  <sheetViews>
    <sheetView tabSelected="1" zoomScale="90" zoomScaleNormal="90" workbookViewId="0">
      <pane xSplit="3" ySplit="14" topLeftCell="D15" activePane="bottomRight" state="frozen"/>
      <selection activeCell="A8" sqref="A8:F9"/>
      <selection pane="topRight" activeCell="A8" sqref="A8:F9"/>
      <selection pane="bottomLeft" activeCell="A8" sqref="A8:F9"/>
      <selection pane="bottomRight" activeCell="A10" sqref="A10"/>
    </sheetView>
  </sheetViews>
  <sheetFormatPr defaultColWidth="9" defaultRowHeight="15.75"/>
  <cols>
    <col min="1" max="1" width="4.75" style="9" customWidth="1"/>
    <col min="2" max="2" width="30.5" style="9" customWidth="1"/>
    <col min="3" max="3" width="7.625" style="9" customWidth="1"/>
    <col min="4" max="8" width="11.625" style="9" customWidth="1"/>
    <col min="9" max="9" width="0.25" style="9" customWidth="1"/>
    <col min="10" max="16384" width="9" style="9"/>
  </cols>
  <sheetData>
    <row r="1" spans="1:10" ht="18">
      <c r="H1" s="1" t="s">
        <v>117</v>
      </c>
    </row>
    <row r="2" spans="1:10" ht="18">
      <c r="H2" s="2" t="s">
        <v>0</v>
      </c>
    </row>
    <row r="3" spans="1:10" ht="18">
      <c r="H3" s="2" t="s">
        <v>119</v>
      </c>
    </row>
    <row r="4" spans="1:10" ht="18">
      <c r="H4" s="3" t="s">
        <v>171</v>
      </c>
    </row>
    <row r="5" spans="1:10" ht="18">
      <c r="H5" s="2" t="s">
        <v>11</v>
      </c>
    </row>
    <row r="6" spans="1:10" s="123" customFormat="1" ht="16.149999999999999" customHeight="1"/>
    <row r="7" spans="1:10" ht="69" customHeight="1">
      <c r="A7" s="124" t="s">
        <v>161</v>
      </c>
      <c r="B7" s="124"/>
      <c r="C7" s="124"/>
      <c r="D7" s="124"/>
      <c r="E7" s="124"/>
      <c r="F7" s="124"/>
      <c r="G7" s="124"/>
      <c r="H7" s="124"/>
    </row>
    <row r="8" spans="1:10" ht="6.75" customHeight="1"/>
    <row r="9" spans="1:10" ht="41.25" customHeight="1">
      <c r="A9" s="88" t="s">
        <v>118</v>
      </c>
      <c r="B9" s="88"/>
      <c r="C9" s="88"/>
      <c r="D9" s="88"/>
      <c r="E9" s="88"/>
      <c r="F9" s="88"/>
      <c r="G9" s="88"/>
      <c r="H9" s="88"/>
    </row>
    <row r="10" spans="1:10" ht="8.25" customHeight="1"/>
    <row r="11" spans="1:10" ht="30" customHeight="1">
      <c r="A11" s="125" t="s">
        <v>13</v>
      </c>
      <c r="B11" s="125" t="s">
        <v>14</v>
      </c>
      <c r="C11" s="125"/>
      <c r="D11" s="126" t="s">
        <v>162</v>
      </c>
      <c r="E11" s="127" t="s">
        <v>163</v>
      </c>
      <c r="F11" s="128"/>
      <c r="G11" s="129"/>
      <c r="H11" s="126" t="s">
        <v>164</v>
      </c>
    </row>
    <row r="12" spans="1:10" ht="20.100000000000001" customHeight="1">
      <c r="A12" s="125"/>
      <c r="B12" s="125" t="s">
        <v>25</v>
      </c>
      <c r="C12" s="125" t="s">
        <v>26</v>
      </c>
      <c r="D12" s="126"/>
      <c r="E12" s="130" t="s">
        <v>165</v>
      </c>
      <c r="F12" s="130" t="s">
        <v>166</v>
      </c>
      <c r="G12" s="130" t="s">
        <v>167</v>
      </c>
      <c r="H12" s="126"/>
    </row>
    <row r="13" spans="1:10" ht="20.100000000000001" customHeight="1">
      <c r="A13" s="125"/>
      <c r="B13" s="125"/>
      <c r="C13" s="125"/>
      <c r="D13" s="126"/>
      <c r="E13" s="130"/>
      <c r="F13" s="130"/>
      <c r="G13" s="130"/>
      <c r="H13" s="126"/>
    </row>
    <row r="14" spans="1:10" s="132" customFormat="1" ht="15" customHeight="1">
      <c r="A14" s="131">
        <v>1</v>
      </c>
      <c r="B14" s="131">
        <v>2</v>
      </c>
      <c r="C14" s="131">
        <v>3</v>
      </c>
      <c r="D14" s="131">
        <v>4</v>
      </c>
      <c r="E14" s="131">
        <v>5</v>
      </c>
      <c r="F14" s="131">
        <v>6</v>
      </c>
      <c r="G14" s="131">
        <v>7</v>
      </c>
      <c r="H14" s="131">
        <v>8</v>
      </c>
    </row>
    <row r="15" spans="1:10" ht="24" customHeight="1">
      <c r="A15" s="133">
        <v>1</v>
      </c>
      <c r="B15" s="134" t="s">
        <v>168</v>
      </c>
      <c r="C15" s="133">
        <v>419</v>
      </c>
      <c r="D15" s="135">
        <v>1876.25</v>
      </c>
      <c r="E15" s="136">
        <v>1.0072190000000001</v>
      </c>
      <c r="F15" s="136">
        <v>1.0005299999999999</v>
      </c>
      <c r="G15" s="136">
        <v>1</v>
      </c>
      <c r="H15" s="137">
        <v>1890.79</v>
      </c>
      <c r="J15" s="122"/>
    </row>
    <row r="16" spans="1:10" ht="24" customHeight="1">
      <c r="A16" s="133">
        <v>2</v>
      </c>
      <c r="B16" s="134" t="s">
        <v>169</v>
      </c>
      <c r="C16" s="133" t="s">
        <v>148</v>
      </c>
      <c r="D16" s="135">
        <v>1876.25</v>
      </c>
      <c r="E16" s="136">
        <v>1.0108079999999999</v>
      </c>
      <c r="F16" s="136">
        <v>1.0005299999999999</v>
      </c>
      <c r="G16" s="136">
        <v>1</v>
      </c>
      <c r="H16" s="137">
        <v>1897.52</v>
      </c>
      <c r="J16" s="122"/>
    </row>
    <row r="17" spans="1:12" s="142" customFormat="1" ht="24" customHeight="1">
      <c r="A17" s="138">
        <v>3</v>
      </c>
      <c r="B17" s="139" t="s">
        <v>170</v>
      </c>
      <c r="C17" s="138" t="s">
        <v>150</v>
      </c>
      <c r="D17" s="135">
        <v>1876.25</v>
      </c>
      <c r="E17" s="140">
        <v>0.88740200000000002</v>
      </c>
      <c r="F17" s="140">
        <v>0.991838</v>
      </c>
      <c r="G17" s="140">
        <v>1</v>
      </c>
      <c r="H17" s="141">
        <v>1649.67</v>
      </c>
      <c r="J17" s="143"/>
      <c r="L17" s="9"/>
    </row>
    <row r="18" spans="1:12" ht="24" customHeight="1">
      <c r="A18" s="144"/>
      <c r="B18" s="145" t="s">
        <v>159</v>
      </c>
      <c r="C18" s="144"/>
      <c r="D18" s="146"/>
      <c r="E18" s="147">
        <v>1</v>
      </c>
      <c r="F18" s="147">
        <v>1</v>
      </c>
      <c r="G18" s="147">
        <v>1</v>
      </c>
      <c r="H18" s="148"/>
    </row>
    <row r="19" spans="1:12" ht="7.5" customHeight="1">
      <c r="D19" s="120"/>
      <c r="E19" s="120"/>
      <c r="F19" s="120"/>
      <c r="G19" s="120"/>
      <c r="H19" s="120"/>
    </row>
    <row r="20" spans="1:12" ht="13.5" customHeight="1">
      <c r="C20" s="119"/>
      <c r="D20" s="119"/>
      <c r="E20" s="119"/>
      <c r="F20" s="119"/>
      <c r="G20" s="4" t="s">
        <v>116</v>
      </c>
    </row>
    <row r="21" spans="1:12">
      <c r="D21" s="120"/>
      <c r="E21" s="120"/>
      <c r="F21" s="120"/>
      <c r="G21" s="120"/>
      <c r="H21" s="120"/>
    </row>
    <row r="22" spans="1:12">
      <c r="D22" s="149"/>
      <c r="E22" s="150"/>
      <c r="F22" s="150"/>
      <c r="H22" s="150"/>
    </row>
    <row r="23" spans="1:12">
      <c r="D23" s="149"/>
      <c r="E23" s="150"/>
      <c r="F23" s="150"/>
      <c r="G23" s="150"/>
      <c r="H23" s="150"/>
    </row>
    <row r="24" spans="1:12">
      <c r="D24" s="149"/>
      <c r="E24" s="150"/>
      <c r="F24" s="150"/>
      <c r="G24" s="150"/>
      <c r="H24" s="150"/>
    </row>
    <row r="25" spans="1:12">
      <c r="D25" s="149"/>
      <c r="E25" s="150"/>
      <c r="F25" s="150"/>
      <c r="G25" s="150"/>
      <c r="H25" s="150"/>
    </row>
  </sheetData>
  <mergeCells count="12">
    <mergeCell ref="F12:F13"/>
    <mergeCell ref="G12:G13"/>
    <mergeCell ref="A7:H7"/>
    <mergeCell ref="A9:H9"/>
    <mergeCell ref="A11:A13"/>
    <mergeCell ref="B11:C11"/>
    <mergeCell ref="D11:D13"/>
    <mergeCell ref="E11:G11"/>
    <mergeCell ref="H11:H13"/>
    <mergeCell ref="B12:B13"/>
    <mergeCell ref="C12:C13"/>
    <mergeCell ref="E12:E13"/>
  </mergeCells>
  <printOptions horizontalCentered="1"/>
  <pageMargins left="1.1811023622047245" right="0.39370078740157483" top="0.78740157480314965" bottom="0.78740157480314965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Прил.1</vt:lpstr>
      <vt:lpstr>Прил.2</vt:lpstr>
      <vt:lpstr>Прил.3</vt:lpstr>
      <vt:lpstr>Прил.2!Область_печати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Zhukova.EA</dc:creator>
  <cp:lastModifiedBy>Zhukova.EA</cp:lastModifiedBy>
  <cp:lastPrinted>2023-10-19T08:21:56Z</cp:lastPrinted>
  <dcterms:created xsi:type="dcterms:W3CDTF">2023-07-26T07:29:31Z</dcterms:created>
  <dcterms:modified xsi:type="dcterms:W3CDTF">2023-10-19T11:18:38Z</dcterms:modified>
</cp:coreProperties>
</file>